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59\Desktop\【締切：２月３日（木）】公営企業に係る経営比較分析表の分析表（令和２年度決算）の分析等について\【経営比較分析表】19北島町_送付用\【経営比較分析表】19北島町_送付用\"/>
    </mc:Choice>
  </mc:AlternateContent>
  <xr:revisionPtr revIDLastSave="0" documentId="13_ncr:1_{1AD328B0-9217-4AAB-BBC9-5107AD44373A}" xr6:coauthVersionLast="36" xr6:coauthVersionMax="36" xr10:uidLastSave="{00000000-0000-0000-0000-000000000000}"/>
  <workbookProtection workbookAlgorithmName="SHA-512" workbookHashValue="6ic9aSjXMUmDk1H+j0BSCzjRbqJA7XQqggYGXdpBYKlFlG+4MOuoV+ASBe8XqMgwTezewgl+Wtr9SPkZNHH0eg==" workbookSaltValue="Wmt9kKFj/4eFjpYvynoIw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BB8" i="4"/>
  <c r="AD8" i="4"/>
  <c r="W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<sst xmlns="http://schemas.openxmlformats.org/spreadsheetml/2006/main" count="299" uniqueCount="118">
  <si>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</si>
  <si>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</si>
  <si>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</si>
  <si>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</si>
  <si>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</si>
  <si>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</si>
  <si>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</si>
  <si>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</si>
  <si>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</si>
  <si>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</si>
  <si>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</si>
  <si>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</si>
  <si>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</si>
  <si>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</si>
  <si>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</si>
  <si>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</si>
  <si>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</si>
  <si>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</si>
  <si>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</si>
  <si>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</si>
  <si>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</si>
  <si>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</si>
  <si>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</si>
  <si>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</si>
  <si>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</si>
  <si>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</si>
  <si>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</si>
  <si>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</si>
  <si>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</si>
  <si>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</si>
  <si>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</si>
  <si>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</si>
  <si>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</si>
  <si>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</si>
  <si>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</si>
  <si>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</si>
  <si>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</si>
  <si>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</si>
  <si>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</si>
  <si>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</si>
  <si>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</si>
  <si>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</si>
  <si>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</si>
  <si>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</si>
  <si>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</si>
  <si>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</si>
  <si>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</si>
  <si>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</si>
  <si>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</si>
  <si>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</si>
  <si>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</si>
  <si>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</si>
  <si>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</si>
  <si>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</si>
  <si>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</si>
  <si>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</si>
  <si>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</si>
  <si>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</si>
  <si>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</si>
  <si>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</si>
  <si>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</si>
  <si>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</si>
  <si>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</si>
  <si>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</si>
  <si>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</si>
  <si>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</si>
  <si>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</si>
  <si>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</si>
  <si>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</si>
  <si>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</si>
  <si>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</si>
  <si>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</si>
  <si>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</si>
  <si>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</si>
  <si>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</si>
  <si>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</si>
  <si>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</si>
  <si>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</si>
  <si>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</si>
  <si>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</si>
  <si>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</si>
  <si>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</si>
  <si>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</si>
  <si>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</si>
  <si>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</si>
  <si>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</si>
  <si>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</si>
  <si>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</si>
  <si>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</si>
  <si>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</si>
  <si>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</si>
  <si>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</si>
  <si>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</si>
  <si>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</si>
  <si>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</si>
  <si>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</si>
  <si>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</si>
  <si>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</si>
  <si>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</si>
  <si>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</si>
  <si>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</si>
  <si>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</si>
  <si>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</si>
  <si>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</si>
  <si>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</si>
  <si>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</si>
  <si>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</si>
  <si>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</si>
  <si>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</si>
  <si>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</si>
  <si>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</si>
  <si>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</si>
  <si>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</si>
  <si>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</si>
  <si>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</si>
  <si>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施設整備開始は平成13年度であり、施設の老朽化は見られない。</t>
    <phoneticPr fontId="4"/>
  </si>
  <si>
    <t>令和元年度より地方公営企業法を一部適用したことにより更なる経営状況等の把握に努め、面整備を進めていくとともに、水洗化率の向上に向けた取り組みを継続、強化していくことにより経営基盤の強化を図りたい。</t>
    <phoneticPr fontId="4"/>
  </si>
  <si>
    <t>①経常収支比率は100％を超えているものの、一般会計からの補助金収入に依存している。
③流動比率（短期的な債務に対する支払能力）は100％を超えているものの、類似団体の平均を下回っている。
④企業債残高対事業規模比率、⑥汚水処理原価は類似団体と比較すると高く、⑤経費回収率は低い水準である。当事業は、現在設備投資の段階であり、収益を確保するのに十分な基盤を形成しているところである。
⑧水洗化率は類似団体と比較し低い水準であり、向上に向けた取り組みが必要である。</t>
    <rPh sb="96" eb="99">
      <t>キギョウサイ</t>
    </rPh>
    <rPh sb="99" eb="101">
      <t>ザンダカ</t>
    </rPh>
    <rPh sb="101" eb="102">
      <t>タイ</t>
    </rPh>
    <rPh sb="102" eb="104">
      <t>ジギョウ</t>
    </rPh>
    <rPh sb="104" eb="106">
      <t>キボ</t>
    </rPh>
    <rPh sb="106" eb="108">
      <t>ヒリツ</t>
    </rPh>
    <rPh sb="110" eb="112">
      <t>オスイ</t>
    </rPh>
    <rPh sb="112" eb="114">
      <t>ショリ</t>
    </rPh>
    <rPh sb="114" eb="116">
      <t>ゲンカ</t>
    </rPh>
    <rPh sb="117" eb="119">
      <t>ルイジ</t>
    </rPh>
    <rPh sb="119" eb="121">
      <t>ダンタイ</t>
    </rPh>
    <rPh sb="122" eb="124">
      <t>ヒカク</t>
    </rPh>
    <rPh sb="127" eb="128">
      <t>タカ</t>
    </rPh>
    <rPh sb="131" eb="133">
      <t>ケイヒ</t>
    </rPh>
    <rPh sb="133" eb="136">
      <t>カイシュウリツ</t>
    </rPh>
    <rPh sb="137" eb="138">
      <t>ヒク</t>
    </rPh>
    <rPh sb="139" eb="141">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</si>
</sst>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E0-46C1-8A06-C09B1ED87B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0.03</c:v>
                </c:pt>
              </c:numCache>
            </c:numRef>
          </c:val>
          <c:smooth val="0"/>
          <c:extLst>
            <c:ext xmlns:c16="http://schemas.microsoft.com/office/drawing/2014/chart" uri="{C3380CC4-5D6E-409C-BE32-E72D297353CC}">
              <c16:uniqueId val="{00000001-BFE0-46C1-8A06-C09B1ED87B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01-447A-940B-28AABA3FA4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41.81</c:v>
                </c:pt>
                <c:pt idx="4">
                  <c:v>44.35</c:v>
                </c:pt>
              </c:numCache>
            </c:numRef>
          </c:val>
          <c:smooth val="0"/>
          <c:extLst>
            <c:ext xmlns:c16="http://schemas.microsoft.com/office/drawing/2014/chart" uri="{C3380CC4-5D6E-409C-BE32-E72D297353CC}">
              <c16:uniqueId val="{00000001-AF01-447A-940B-28AABA3FA4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43.16</c:v>
                </c:pt>
                <c:pt idx="4">
                  <c:v>44.33</c:v>
                </c:pt>
              </c:numCache>
            </c:numRef>
          </c:val>
          <c:extLst>
            <c:ext xmlns:c16="http://schemas.microsoft.com/office/drawing/2014/chart" uri="{C3380CC4-5D6E-409C-BE32-E72D297353CC}">
              <c16:uniqueId val="{00000000-9891-47D7-8CAC-2371A7408B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63.54</c:v>
                </c:pt>
                <c:pt idx="4">
                  <c:v>63.65</c:v>
                </c:pt>
              </c:numCache>
            </c:numRef>
          </c:val>
          <c:smooth val="0"/>
          <c:extLst>
            <c:ext xmlns:c16="http://schemas.microsoft.com/office/drawing/2014/chart" uri="{C3380CC4-5D6E-409C-BE32-E72D297353CC}">
              <c16:uniqueId val="{00000001-9891-47D7-8CAC-2371A7408B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103.7</c:v>
                </c:pt>
                <c:pt idx="4">
                  <c:v>103.21</c:v>
                </c:pt>
              </c:numCache>
            </c:numRef>
          </c:val>
          <c:extLst>
            <c:ext xmlns:c16="http://schemas.microsoft.com/office/drawing/2014/chart" uri="{C3380CC4-5D6E-409C-BE32-E72D297353CC}">
              <c16:uniqueId val="{00000000-C2E1-4E83-AE24-9249F4EC39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101.29</c:v>
                </c:pt>
                <c:pt idx="4">
                  <c:v>105.2</c:v>
                </c:pt>
              </c:numCache>
            </c:numRef>
          </c:val>
          <c:smooth val="0"/>
          <c:extLst>
            <c:ext xmlns:c16="http://schemas.microsoft.com/office/drawing/2014/chart" uri="{C3380CC4-5D6E-409C-BE32-E72D297353CC}">
              <c16:uniqueId val="{00000001-C2E1-4E83-AE24-9249F4EC39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11.64</c:v>
                </c:pt>
                <c:pt idx="4">
                  <c:v>12.81</c:v>
                </c:pt>
              </c:numCache>
            </c:numRef>
          </c:val>
          <c:extLst>
            <c:ext xmlns:c16="http://schemas.microsoft.com/office/drawing/2014/chart" uri="{C3380CC4-5D6E-409C-BE32-E72D297353CC}">
              <c16:uniqueId val="{00000000-86A6-456D-9606-FC6A1064A5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4.83</c:v>
                </c:pt>
                <c:pt idx="4">
                  <c:v>6.42</c:v>
                </c:pt>
              </c:numCache>
            </c:numRef>
          </c:val>
          <c:smooth val="0"/>
          <c:extLst>
            <c:ext xmlns:c16="http://schemas.microsoft.com/office/drawing/2014/chart" uri="{C3380CC4-5D6E-409C-BE32-E72D297353CC}">
              <c16:uniqueId val="{00000001-86A6-456D-9606-FC6A1064A5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D5-4DC0-8347-CBA5CB0C70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D5-4DC0-8347-CBA5CB0C70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17A-46BE-AA95-C97B734CB3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46.03</c:v>
                </c:pt>
                <c:pt idx="4">
                  <c:v>47.88</c:v>
                </c:pt>
              </c:numCache>
            </c:numRef>
          </c:val>
          <c:smooth val="0"/>
          <c:extLst>
            <c:ext xmlns:c16="http://schemas.microsoft.com/office/drawing/2014/chart" uri="{C3380CC4-5D6E-409C-BE32-E72D297353CC}">
              <c16:uniqueId val="{00000001-517A-46BE-AA95-C97B734CB3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117.56</c:v>
                </c:pt>
                <c:pt idx="4">
                  <c:v>119.72</c:v>
                </c:pt>
              </c:numCache>
            </c:numRef>
          </c:val>
          <c:extLst>
            <c:ext xmlns:c16="http://schemas.microsoft.com/office/drawing/2014/chart" uri="{C3380CC4-5D6E-409C-BE32-E72D297353CC}">
              <c16:uniqueId val="{00000000-2D11-4F28-AE30-C87399C501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159.65</c:v>
                </c:pt>
                <c:pt idx="4">
                  <c:v>151.49</c:v>
                </c:pt>
              </c:numCache>
            </c:numRef>
          </c:val>
          <c:smooth val="0"/>
          <c:extLst>
            <c:ext xmlns:c16="http://schemas.microsoft.com/office/drawing/2014/chart" uri="{C3380CC4-5D6E-409C-BE32-E72D297353CC}">
              <c16:uniqueId val="{00000001-2D11-4F28-AE30-C87399C501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5496.79</c:v>
                </c:pt>
                <c:pt idx="4">
                  <c:v>5008.1899999999996</c:v>
                </c:pt>
              </c:numCache>
            </c:numRef>
          </c:val>
          <c:extLst>
            <c:ext xmlns:c16="http://schemas.microsoft.com/office/drawing/2014/chart" uri="{C3380CC4-5D6E-409C-BE32-E72D297353CC}">
              <c16:uniqueId val="{00000000-5DF8-4707-BCF8-2602A339D4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2154.8200000000002</c:v>
                </c:pt>
                <c:pt idx="4">
                  <c:v>2103.92</c:v>
                </c:pt>
              </c:numCache>
            </c:numRef>
          </c:val>
          <c:smooth val="0"/>
          <c:extLst>
            <c:ext xmlns:c16="http://schemas.microsoft.com/office/drawing/2014/chart" uri="{C3380CC4-5D6E-409C-BE32-E72D297353CC}">
              <c16:uniqueId val="{00000001-5DF8-4707-BCF8-2602A339D4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51.31</c:v>
                </c:pt>
                <c:pt idx="4">
                  <c:v>51.01</c:v>
                </c:pt>
              </c:numCache>
            </c:numRef>
          </c:val>
          <c:extLst>
            <c:ext xmlns:c16="http://schemas.microsoft.com/office/drawing/2014/chart" uri="{C3380CC4-5D6E-409C-BE32-E72D297353CC}">
              <c16:uniqueId val="{00000000-C5D3-4B95-8494-B0D89A4EC4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73.63</c:v>
                </c:pt>
                <c:pt idx="4">
                  <c:v>83.47</c:v>
                </c:pt>
              </c:numCache>
            </c:numRef>
          </c:val>
          <c:smooth val="0"/>
          <c:extLst>
            <c:ext xmlns:c16="http://schemas.microsoft.com/office/drawing/2014/chart" uri="{C3380CC4-5D6E-409C-BE32-E72D297353CC}">
              <c16:uniqueId val="{00000001-C5D3-4B95-8494-B0D89A4EC4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324.31</c:v>
                </c:pt>
                <c:pt idx="4">
                  <c:v>325.39999999999998</c:v>
                </c:pt>
              </c:numCache>
            </c:numRef>
          </c:val>
          <c:extLst>
            <c:ext xmlns:c16="http://schemas.microsoft.com/office/drawing/2014/chart" uri="{C3380CC4-5D6E-409C-BE32-E72D297353CC}">
              <c16:uniqueId val="{00000000-5753-4A1D-AD54-2ACC9D5B92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193.18</c:v>
                </c:pt>
                <c:pt idx="4">
                  <c:v>171.43</c:v>
                </c:pt>
              </c:numCache>
            </c:numRef>
          </c:val>
          <c:smooth val="0"/>
          <c:extLst>
            <c:ext xmlns:c16="http://schemas.microsoft.com/office/drawing/2014/chart" uri="{C3380CC4-5D6E-409C-BE32-E72D297353CC}">
              <c16:uniqueId val="{00000001-5753-4A1D-AD54-2ACC9D5B92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北島町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69">
        <f>データ!S6</f>
        <v>23281</v>
      </c>
      <c r="AM8" s="69"/>
      <c r="AN8" s="69"/>
      <c r="AO8" s="69"/>
      <c r="AP8" s="69"/>
      <c r="AQ8" s="69"/>
      <c r="AR8" s="69"/>
      <c r="AS8" s="69"/>
      <c r="AT8" s="68">
        <f>データ!T6</f>
        <v>8.74</v>
      </c>
      <c r="AU8" s="68"/>
      <c r="AV8" s="68"/>
      <c r="AW8" s="68"/>
      <c r="AX8" s="68"/>
      <c r="AY8" s="68"/>
      <c r="AZ8" s="68"/>
      <c r="BA8" s="68"/>
      <c r="BB8" s="68">
        <f>データ!U6</f>
        <v>2663.73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45.56</v>
      </c>
      <c r="J10" s="68"/>
      <c r="K10" s="68"/>
      <c r="L10" s="68"/>
      <c r="M10" s="68"/>
      <c r="N10" s="68"/>
      <c r="O10" s="68"/>
      <c r="P10" s="68">
        <f>データ!P6</f>
        <v>16.87</v>
      </c>
      <c r="Q10" s="68"/>
      <c r="R10" s="68"/>
      <c r="S10" s="68"/>
      <c r="T10" s="68"/>
      <c r="U10" s="68"/>
      <c r="V10" s="68"/>
      <c r="W10" s="68">
        <f>データ!Q6</f>
        <v>100</v>
      </c>
      <c r="X10" s="68"/>
      <c r="Y10" s="68"/>
      <c r="Z10" s="68"/>
      <c r="AA10" s="68"/>
      <c r="AB10" s="68"/>
      <c r="AC10" s="68"/>
      <c r="AD10" s="69">
        <f>データ!R6</f>
        <v>3130</v>
      </c>
      <c r="AE10" s="69"/>
      <c r="AF10" s="69"/>
      <c r="AG10" s="69"/>
      <c r="AH10" s="69"/>
      <c r="AI10" s="69"/>
      <c r="AJ10" s="69"/>
      <c r="AK10" s="2"/>
      <c r="AL10" s="69">
        <f>データ!V6</f>
        <v>3923</v>
      </c>
      <c r="AM10" s="69"/>
      <c r="AN10" s="69"/>
      <c r="AO10" s="69"/>
      <c r="AP10" s="69"/>
      <c r="AQ10" s="69"/>
      <c r="AR10" s="69"/>
      <c r="AS10" s="69"/>
      <c r="AT10" s="68">
        <f>データ!W6</f>
        <v>0.7</v>
      </c>
      <c r="AU10" s="68"/>
      <c r="AV10" s="68"/>
      <c r="AW10" s="68"/>
      <c r="AX10" s="68"/>
      <c r="AY10" s="68"/>
      <c r="AZ10" s="68"/>
      <c r="BA10" s="68"/>
      <c r="BB10" s="68">
        <f>データ!X6</f>
        <v>5604.29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C3RHBgEf2tNdyoRYXP1g5x3Lt6/DPu5XfMVYCsFttfBO/oS1aeuxYtbPCVfXaO3ZCf+V58/FTUIuzo1HLK+Wg==" saltValue="8vmIXpQQq2+A8nXDBCHh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364029</v>
      </c>
      <c r="D6" s="33">
        <f t="shared" si="3"/>
        <v>46</v>
      </c>
      <c r="E6" s="33">
        <f t="shared" si="3"/>
        <v>17</v>
      </c>
      <c r="F6" s="33">
        <f t="shared" si="3"/>
        <v>1</v>
      </c>
      <c r="G6" s="33">
        <f t="shared" si="3"/>
        <v>0</v>
      </c>
      <c r="H6" s="33" t="str">
        <f t="shared" si="3"/>
        <v>徳島県　北島町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45.56</v>
      </c>
      <c r="P6" s="34">
        <f t="shared" si="3"/>
        <v>16.87</v>
      </c>
      <c r="Q6" s="34">
        <f t="shared" si="3"/>
        <v>100</v>
      </c>
      <c r="R6" s="34">
        <f t="shared" si="3"/>
        <v>3130</v>
      </c>
      <c r="S6" s="34">
        <f t="shared" si="3"/>
        <v>23281</v>
      </c>
      <c r="T6" s="34">
        <f t="shared" si="3"/>
        <v>8.74</v>
      </c>
      <c r="U6" s="34">
        <f t="shared" si="3"/>
        <v>2663.73</v>
      </c>
      <c r="V6" s="34">
        <f t="shared" si="3"/>
        <v>3923</v>
      </c>
      <c r="W6" s="34">
        <f t="shared" si="3"/>
        <v>0.7</v>
      </c>
      <c r="X6" s="34">
        <f t="shared" si="3"/>
        <v>5604.29</v>
      </c>
      <c r="Y6" s="35" t="str">
        <f>IF(Y7="",NA(),Y7)</f>
        <v>-</v>
      </c>
      <c r="Z6" s="35" t="str">
        <f t="shared" ref="Z6:AH6" si="4">IF(Z7="",NA(),Z7)</f>
        <v>-</v>
      </c>
      <c r="AA6" s="35" t="str">
        <f t="shared" si="4"/>
        <v>-</v>
      </c>
      <c r="AB6" s="35">
        <f t="shared" si="4"/>
        <v>103.7</v>
      </c>
      <c r="AC6" s="35">
        <f t="shared" si="4"/>
        <v>103.21</v>
      </c>
      <c r="AD6" s="35" t="str">
        <f t="shared" si="4"/>
        <v>-</v>
      </c>
      <c r="AE6" s="35" t="str">
        <f t="shared" si="4"/>
        <v>-</v>
      </c>
      <c r="AF6" s="35" t="str">
        <f t="shared" si="4"/>
        <v>-</v>
      </c>
      <c r="AG6" s="35">
        <f t="shared" si="4"/>
        <v>101.29</v>
      </c>
      <c r="AH6" s="35">
        <f t="shared" si="4"/>
        <v>105.2</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46.03</v>
      </c>
      <c r="AS6" s="35">
        <f t="shared" si="5"/>
        <v>47.88</v>
      </c>
      <c r="AT6" s="34" t="str">
        <f>IF(AT7="","",IF(AT7="-","【-】","【"&amp;SUBSTITUTE(TEXT(AT7,"#,##0.00"),"-","△")&amp;"】"))</f>
        <v>【3.64】</v>
      </c>
      <c r="AU6" s="35" t="str">
        <f>IF(AU7="",NA(),AU7)</f>
        <v>-</v>
      </c>
      <c r="AV6" s="35" t="str">
        <f t="shared" ref="AV6:BD6" si="6">IF(AV7="",NA(),AV7)</f>
        <v>-</v>
      </c>
      <c r="AW6" s="35" t="str">
        <f t="shared" si="6"/>
        <v>-</v>
      </c>
      <c r="AX6" s="35">
        <f t="shared" si="6"/>
        <v>117.56</v>
      </c>
      <c r="AY6" s="35">
        <f t="shared" si="6"/>
        <v>119.72</v>
      </c>
      <c r="AZ6" s="35" t="str">
        <f t="shared" si="6"/>
        <v>-</v>
      </c>
      <c r="BA6" s="35" t="str">
        <f t="shared" si="6"/>
        <v>-</v>
      </c>
      <c r="BB6" s="35" t="str">
        <f t="shared" si="6"/>
        <v>-</v>
      </c>
      <c r="BC6" s="35">
        <f t="shared" si="6"/>
        <v>159.65</v>
      </c>
      <c r="BD6" s="35">
        <f t="shared" si="6"/>
        <v>151.49</v>
      </c>
      <c r="BE6" s="34" t="str">
        <f>IF(BE7="","",IF(BE7="-","【-】","【"&amp;SUBSTITUTE(TEXT(BE7,"#,##0.00"),"-","△")&amp;"】"))</f>
        <v>【67.52】</v>
      </c>
      <c r="BF6" s="35" t="str">
        <f>IF(BF7="",NA(),BF7)</f>
        <v>-</v>
      </c>
      <c r="BG6" s="35" t="str">
        <f t="shared" ref="BG6:BO6" si="7">IF(BG7="",NA(),BG7)</f>
        <v>-</v>
      </c>
      <c r="BH6" s="35" t="str">
        <f t="shared" si="7"/>
        <v>-</v>
      </c>
      <c r="BI6" s="35">
        <f t="shared" si="7"/>
        <v>5496.79</v>
      </c>
      <c r="BJ6" s="35">
        <f t="shared" si="7"/>
        <v>5008.1899999999996</v>
      </c>
      <c r="BK6" s="35" t="str">
        <f t="shared" si="7"/>
        <v>-</v>
      </c>
      <c r="BL6" s="35" t="str">
        <f t="shared" si="7"/>
        <v>-</v>
      </c>
      <c r="BM6" s="35" t="str">
        <f t="shared" si="7"/>
        <v>-</v>
      </c>
      <c r="BN6" s="35">
        <f t="shared" si="7"/>
        <v>2154.8200000000002</v>
      </c>
      <c r="BO6" s="35">
        <f t="shared" si="7"/>
        <v>2103.92</v>
      </c>
      <c r="BP6" s="34" t="str">
        <f>IF(BP7="","",IF(BP7="-","【-】","【"&amp;SUBSTITUTE(TEXT(BP7,"#,##0.00"),"-","△")&amp;"】"))</f>
        <v>【705.21】</v>
      </c>
      <c r="BQ6" s="35" t="str">
        <f>IF(BQ7="",NA(),BQ7)</f>
        <v>-</v>
      </c>
      <c r="BR6" s="35" t="str">
        <f t="shared" ref="BR6:BZ6" si="8">IF(BR7="",NA(),BR7)</f>
        <v>-</v>
      </c>
      <c r="BS6" s="35" t="str">
        <f t="shared" si="8"/>
        <v>-</v>
      </c>
      <c r="BT6" s="35">
        <f t="shared" si="8"/>
        <v>51.31</v>
      </c>
      <c r="BU6" s="35">
        <f t="shared" si="8"/>
        <v>51.01</v>
      </c>
      <c r="BV6" s="35" t="str">
        <f t="shared" si="8"/>
        <v>-</v>
      </c>
      <c r="BW6" s="35" t="str">
        <f t="shared" si="8"/>
        <v>-</v>
      </c>
      <c r="BX6" s="35" t="str">
        <f t="shared" si="8"/>
        <v>-</v>
      </c>
      <c r="BY6" s="35">
        <f t="shared" si="8"/>
        <v>73.63</v>
      </c>
      <c r="BZ6" s="35">
        <f t="shared" si="8"/>
        <v>83.47</v>
      </c>
      <c r="CA6" s="34" t="str">
        <f>IF(CA7="","",IF(CA7="-","【-】","【"&amp;SUBSTITUTE(TEXT(CA7,"#,##0.00"),"-","△")&amp;"】"))</f>
        <v>【98.96】</v>
      </c>
      <c r="CB6" s="35" t="str">
        <f>IF(CB7="",NA(),CB7)</f>
        <v>-</v>
      </c>
      <c r="CC6" s="35" t="str">
        <f t="shared" ref="CC6:CK6" si="9">IF(CC7="",NA(),CC7)</f>
        <v>-</v>
      </c>
      <c r="CD6" s="35" t="str">
        <f t="shared" si="9"/>
        <v>-</v>
      </c>
      <c r="CE6" s="35">
        <f t="shared" si="9"/>
        <v>324.31</v>
      </c>
      <c r="CF6" s="35">
        <f t="shared" si="9"/>
        <v>325.39999999999998</v>
      </c>
      <c r="CG6" s="35" t="str">
        <f t="shared" si="9"/>
        <v>-</v>
      </c>
      <c r="CH6" s="35" t="str">
        <f t="shared" si="9"/>
        <v>-</v>
      </c>
      <c r="CI6" s="35" t="str">
        <f t="shared" si="9"/>
        <v>-</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41.81</v>
      </c>
      <c r="CV6" s="35">
        <f t="shared" si="10"/>
        <v>44.35</v>
      </c>
      <c r="CW6" s="34" t="str">
        <f>IF(CW7="","",IF(CW7="-","【-】","【"&amp;SUBSTITUTE(TEXT(CW7,"#,##0.00"),"-","△")&amp;"】"))</f>
        <v>【59.57】</v>
      </c>
      <c r="CX6" s="35" t="str">
        <f>IF(CX7="",NA(),CX7)</f>
        <v>-</v>
      </c>
      <c r="CY6" s="35" t="str">
        <f t="shared" ref="CY6:DG6" si="11">IF(CY7="",NA(),CY7)</f>
        <v>-</v>
      </c>
      <c r="CZ6" s="35" t="str">
        <f t="shared" si="11"/>
        <v>-</v>
      </c>
      <c r="DA6" s="35">
        <f t="shared" si="11"/>
        <v>43.16</v>
      </c>
      <c r="DB6" s="35">
        <f t="shared" si="11"/>
        <v>44.33</v>
      </c>
      <c r="DC6" s="35" t="str">
        <f t="shared" si="11"/>
        <v>-</v>
      </c>
      <c r="DD6" s="35" t="str">
        <f t="shared" si="11"/>
        <v>-</v>
      </c>
      <c r="DE6" s="35" t="str">
        <f t="shared" si="11"/>
        <v>-</v>
      </c>
      <c r="DF6" s="35">
        <f t="shared" si="11"/>
        <v>63.54</v>
      </c>
      <c r="DG6" s="35">
        <f t="shared" si="11"/>
        <v>63.65</v>
      </c>
      <c r="DH6" s="34" t="str">
        <f>IF(DH7="","",IF(DH7="-","【-】","【"&amp;SUBSTITUTE(TEXT(DH7,"#,##0.00"),"-","△")&amp;"】"))</f>
        <v>【95.57】</v>
      </c>
      <c r="DI6" s="35" t="str">
        <f>IF(DI7="",NA(),DI7)</f>
        <v>-</v>
      </c>
      <c r="DJ6" s="35" t="str">
        <f t="shared" ref="DJ6:DR6" si="12">IF(DJ7="",NA(),DJ7)</f>
        <v>-</v>
      </c>
      <c r="DK6" s="35" t="str">
        <f t="shared" si="12"/>
        <v>-</v>
      </c>
      <c r="DL6" s="35">
        <f t="shared" si="12"/>
        <v>11.64</v>
      </c>
      <c r="DM6" s="35">
        <f t="shared" si="12"/>
        <v>12.81</v>
      </c>
      <c r="DN6" s="35" t="str">
        <f t="shared" si="12"/>
        <v>-</v>
      </c>
      <c r="DO6" s="35" t="str">
        <f t="shared" si="12"/>
        <v>-</v>
      </c>
      <c r="DP6" s="35" t="str">
        <f t="shared" si="12"/>
        <v>-</v>
      </c>
      <c r="DQ6" s="35">
        <f t="shared" si="12"/>
        <v>4.83</v>
      </c>
      <c r="DR6" s="35">
        <f t="shared" si="12"/>
        <v>6.42</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0.03</v>
      </c>
      <c r="EO6" s="34" t="str">
        <f>IF(EO7="","",IF(EO7="-","【-】","【"&amp;SUBSTITUTE(TEXT(EO7,"#,##0.00"),"-","△")&amp;"】"))</f>
        <v>【0.30】</v>
      </c>
    </row>
    <row r="7" spans="1:148" s="36" customFormat="1" x14ac:dyDescent="0.15">
      <c r="A7" s="28"/>
      <c r="B7" s="37">
        <v>2020</v>
      </c>
      <c r="C7" s="37">
        <v>364029</v>
      </c>
      <c r="D7" s="37">
        <v>46</v>
      </c>
      <c r="E7" s="37">
        <v>17</v>
      </c>
      <c r="F7" s="37">
        <v>1</v>
      </c>
      <c r="G7" s="37">
        <v>0</v>
      </c>
      <c r="H7" s="37" t="s">
        <v>96</v>
      </c>
      <c r="I7" s="37" t="s">
        <v>97</v>
      </c>
      <c r="J7" s="37" t="s">
        <v>98</v>
      </c>
      <c r="K7" s="37" t="s">
        <v>99</v>
      </c>
      <c r="L7" s="37" t="s">
        <v>100</v>
      </c>
      <c r="M7" s="37" t="s">
        <v>101</v>
      </c>
      <c r="N7" s="38" t="s">
        <v>102</v>
      </c>
      <c r="O7" s="38">
        <v>45.56</v>
      </c>
      <c r="P7" s="38">
        <v>16.87</v>
      </c>
      <c r="Q7" s="38">
        <v>100</v>
      </c>
      <c r="R7" s="38">
        <v>3130</v>
      </c>
      <c r="S7" s="38">
        <v>23281</v>
      </c>
      <c r="T7" s="38">
        <v>8.74</v>
      </c>
      <c r="U7" s="38">
        <v>2663.73</v>
      </c>
      <c r="V7" s="38">
        <v>3923</v>
      </c>
      <c r="W7" s="38">
        <v>0.7</v>
      </c>
      <c r="X7" s="38">
        <v>5604.29</v>
      </c>
      <c r="Y7" s="38" t="s">
        <v>102</v>
      </c>
      <c r="Z7" s="38" t="s">
        <v>102</v>
      </c>
      <c r="AA7" s="38" t="s">
        <v>102</v>
      </c>
      <c r="AB7" s="38">
        <v>103.7</v>
      </c>
      <c r="AC7" s="38">
        <v>103.21</v>
      </c>
      <c r="AD7" s="38" t="s">
        <v>102</v>
      </c>
      <c r="AE7" s="38" t="s">
        <v>102</v>
      </c>
      <c r="AF7" s="38" t="s">
        <v>102</v>
      </c>
      <c r="AG7" s="38">
        <v>101.29</v>
      </c>
      <c r="AH7" s="38">
        <v>105.2</v>
      </c>
      <c r="AI7" s="38">
        <v>106.67</v>
      </c>
      <c r="AJ7" s="38" t="s">
        <v>102</v>
      </c>
      <c r="AK7" s="38" t="s">
        <v>102</v>
      </c>
      <c r="AL7" s="38" t="s">
        <v>102</v>
      </c>
      <c r="AM7" s="38">
        <v>0</v>
      </c>
      <c r="AN7" s="38">
        <v>0</v>
      </c>
      <c r="AO7" s="38" t="s">
        <v>102</v>
      </c>
      <c r="AP7" s="38" t="s">
        <v>102</v>
      </c>
      <c r="AQ7" s="38" t="s">
        <v>102</v>
      </c>
      <c r="AR7" s="38">
        <v>46.03</v>
      </c>
      <c r="AS7" s="38">
        <v>47.88</v>
      </c>
      <c r="AT7" s="38">
        <v>3.64</v>
      </c>
      <c r="AU7" s="38" t="s">
        <v>102</v>
      </c>
      <c r="AV7" s="38" t="s">
        <v>102</v>
      </c>
      <c r="AW7" s="38" t="s">
        <v>102</v>
      </c>
      <c r="AX7" s="38">
        <v>117.56</v>
      </c>
      <c r="AY7" s="38">
        <v>119.72</v>
      </c>
      <c r="AZ7" s="38" t="s">
        <v>102</v>
      </c>
      <c r="BA7" s="38" t="s">
        <v>102</v>
      </c>
      <c r="BB7" s="38" t="s">
        <v>102</v>
      </c>
      <c r="BC7" s="38">
        <v>159.65</v>
      </c>
      <c r="BD7" s="38">
        <v>151.49</v>
      </c>
      <c r="BE7" s="38">
        <v>67.52</v>
      </c>
      <c r="BF7" s="38" t="s">
        <v>102</v>
      </c>
      <c r="BG7" s="38" t="s">
        <v>102</v>
      </c>
      <c r="BH7" s="38" t="s">
        <v>102</v>
      </c>
      <c r="BI7" s="38">
        <v>5496.79</v>
      </c>
      <c r="BJ7" s="38">
        <v>5008.1899999999996</v>
      </c>
      <c r="BK7" s="38" t="s">
        <v>102</v>
      </c>
      <c r="BL7" s="38" t="s">
        <v>102</v>
      </c>
      <c r="BM7" s="38" t="s">
        <v>102</v>
      </c>
      <c r="BN7" s="38">
        <v>2154.8200000000002</v>
      </c>
      <c r="BO7" s="38">
        <v>2103.92</v>
      </c>
      <c r="BP7" s="38">
        <v>705.21</v>
      </c>
      <c r="BQ7" s="38" t="s">
        <v>102</v>
      </c>
      <c r="BR7" s="38" t="s">
        <v>102</v>
      </c>
      <c r="BS7" s="38" t="s">
        <v>102</v>
      </c>
      <c r="BT7" s="38">
        <v>51.31</v>
      </c>
      <c r="BU7" s="38">
        <v>51.01</v>
      </c>
      <c r="BV7" s="38" t="s">
        <v>102</v>
      </c>
      <c r="BW7" s="38" t="s">
        <v>102</v>
      </c>
      <c r="BX7" s="38" t="s">
        <v>102</v>
      </c>
      <c r="BY7" s="38">
        <v>73.63</v>
      </c>
      <c r="BZ7" s="38">
        <v>83.47</v>
      </c>
      <c r="CA7" s="38">
        <v>98.96</v>
      </c>
      <c r="CB7" s="38" t="s">
        <v>102</v>
      </c>
      <c r="CC7" s="38" t="s">
        <v>102</v>
      </c>
      <c r="CD7" s="38" t="s">
        <v>102</v>
      </c>
      <c r="CE7" s="38">
        <v>324.31</v>
      </c>
      <c r="CF7" s="38">
        <v>325.39999999999998</v>
      </c>
      <c r="CG7" s="38" t="s">
        <v>102</v>
      </c>
      <c r="CH7" s="38" t="s">
        <v>102</v>
      </c>
      <c r="CI7" s="38" t="s">
        <v>102</v>
      </c>
      <c r="CJ7" s="38">
        <v>193.18</v>
      </c>
      <c r="CK7" s="38">
        <v>171.43</v>
      </c>
      <c r="CL7" s="38">
        <v>134.52000000000001</v>
      </c>
      <c r="CM7" s="38" t="s">
        <v>102</v>
      </c>
      <c r="CN7" s="38" t="s">
        <v>102</v>
      </c>
      <c r="CO7" s="38" t="s">
        <v>102</v>
      </c>
      <c r="CP7" s="38" t="s">
        <v>102</v>
      </c>
      <c r="CQ7" s="38" t="s">
        <v>102</v>
      </c>
      <c r="CR7" s="38" t="s">
        <v>102</v>
      </c>
      <c r="CS7" s="38" t="s">
        <v>102</v>
      </c>
      <c r="CT7" s="38" t="s">
        <v>102</v>
      </c>
      <c r="CU7" s="38">
        <v>41.81</v>
      </c>
      <c r="CV7" s="38">
        <v>44.35</v>
      </c>
      <c r="CW7" s="38">
        <v>59.57</v>
      </c>
      <c r="CX7" s="38" t="s">
        <v>102</v>
      </c>
      <c r="CY7" s="38" t="s">
        <v>102</v>
      </c>
      <c r="CZ7" s="38" t="s">
        <v>102</v>
      </c>
      <c r="DA7" s="38">
        <v>43.16</v>
      </c>
      <c r="DB7" s="38">
        <v>44.33</v>
      </c>
      <c r="DC7" s="38" t="s">
        <v>102</v>
      </c>
      <c r="DD7" s="38" t="s">
        <v>102</v>
      </c>
      <c r="DE7" s="38" t="s">
        <v>102</v>
      </c>
      <c r="DF7" s="38">
        <v>63.54</v>
      </c>
      <c r="DG7" s="38">
        <v>63.65</v>
      </c>
      <c r="DH7" s="38">
        <v>95.57</v>
      </c>
      <c r="DI7" s="38" t="s">
        <v>102</v>
      </c>
      <c r="DJ7" s="38" t="s">
        <v>102</v>
      </c>
      <c r="DK7" s="38" t="s">
        <v>102</v>
      </c>
      <c r="DL7" s="38">
        <v>11.64</v>
      </c>
      <c r="DM7" s="38">
        <v>12.81</v>
      </c>
      <c r="DN7" s="38" t="s">
        <v>102</v>
      </c>
      <c r="DO7" s="38" t="s">
        <v>102</v>
      </c>
      <c r="DP7" s="38" t="s">
        <v>102</v>
      </c>
      <c r="DQ7" s="38">
        <v>4.83</v>
      </c>
      <c r="DR7" s="38">
        <v>6.42</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印藤　明日香</cp:lastModifiedBy>
  <cp:lastPrinted>2022-02-01T06:26:01Z</cp:lastPrinted>
  <dcterms:created xsi:type="dcterms:W3CDTF">2021-12-03T07:17:51Z</dcterms:created>
  <dcterms:modified xsi:type="dcterms:W3CDTF">2022-02-01T08:16:57Z</dcterms:modified>
  <cp:category/>
</cp:coreProperties>
</file>