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nan.local\DocAnan_iSections$\_Grp_zaisei\財政係\40財政全般\10各調査等に対する回答\令和３年度\20220111　公営企業に係る経営比較分析表の分析表（令和２年度決算）の分析等について\"/>
    </mc:Choice>
  </mc:AlternateContent>
  <workbookProtection workbookAlgorithmName="SHA-512" workbookHashValue="geZGJY2+wx6CSziI5sXNOc3QxNxJOlUfx0w2GUmz9L4Mt2rax3a9NhLrantAmAqAXQJHJVKVYM723cUQ4W2I5A==" workbookSaltValue="JzFnRNkjnzfGoDDM9SgC7A==" workbookSpinCount="100000" lockStructure="1"/>
  <bookViews>
    <workbookView xWindow="0" yWindow="0" windowWidth="20490" windowHeight="76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<sst xmlns="http://schemas.openxmlformats.org/spreadsheetml/2006/main" count="319" uniqueCount="116">
  <si>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</si>
  <si>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</si>
  <si>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</si>
  <si>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</si>
  <si>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</si>
  <si>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</si>
  <si>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</si>
  <si>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</si>
  <si>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</si>
  <si>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</si>
  <si>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</si>
  <si>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</si>
  <si>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</si>
  <si>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</si>
  <si>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</si>
  <si>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</si>
  <si>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</si>
  <si>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</si>
  <si>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</si>
  <si>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</si>
  <si>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</si>
  <si>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</si>
  <si>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</si>
  <si>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</si>
  <si>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</si>
  <si>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</si>
  <si>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</si>
  <si>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</si>
  <si>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</si>
  <si>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</si>
  <si>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</si>
  <si>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</si>
  <si>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</si>
  <si>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</si>
  <si>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</si>
  <si>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</si>
  <si>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</si>
  <si>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</si>
  <si>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</si>
  <si>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</si>
  <si>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</si>
  <si>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</si>
  <si>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</si>
  <si>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</si>
  <si>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</si>
  <si>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</si>
  <si>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</si>
  <si>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</si>
  <si>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</si>
  <si>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</si>
  <si>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</si>
  <si>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</si>
  <si>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</si>
  <si>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</si>
  <si>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</si>
  <si>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</si>
  <si>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</si>
  <si>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</si>
  <si>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</si>
  <si>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</si>
  <si>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</si>
  <si>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</si>
  <si>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</si>
  <si>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</si>
  <si>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</si>
  <si>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</si>
  <si>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</si>
  <si>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</si>
  <si>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</si>
  <si>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</si>
  <si>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</si>
  <si>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</si>
  <si>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</si>
  <si>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</si>
  <si>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</si>
  <si>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</si>
  <si>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</si>
  <si>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</si>
  <si>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</si>
  <si>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</si>
  <si>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</si>
  <si>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</si>
  <si>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</si>
  <si>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</si>
  <si>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</si>
  <si>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</si>
  <si>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</si>
  <si>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</si>
  <si>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</si>
  <si>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</si>
  <si>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</si>
  <si>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</si>
  <si>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</si>
  <si>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</si>
  <si>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</si>
  <si>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</si>
  <si>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</si>
  <si>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</si>
  <si>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</si>
  <si>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</si>
  <si>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</si>
  <si>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</si>
  <si>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</si>
  <si>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</si>
  <si>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</si>
  <si>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</si>
  <si>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</si>
  <si>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</si>
  <si>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</si>
  <si>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</si>
  <si>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</si>
  <si>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</si>
  <si>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</si>
  <si>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平成２３年度に供用を開始した比較的新しい施設であるため、老朽化に伴う管渠の更新の必要性はまだ生じていない。</t>
    <rPh sb="0" eb="2">
      <t>ヘイセイ</t>
    </rPh>
    <rPh sb="4" eb="6">
      <t>ネンド</t>
    </rPh>
    <rPh sb="7" eb="9">
      <t>キョウヨウ</t>
    </rPh>
    <rPh sb="10" eb="12">
      <t>カイシ</t>
    </rPh>
    <rPh sb="14" eb="17">
      <t>ヒカクテキ</t>
    </rPh>
    <rPh sb="17" eb="18">
      <t>アタラ</t>
    </rPh>
    <rPh sb="20" eb="22">
      <t>シセツ</t>
    </rPh>
    <rPh sb="28" eb="31">
      <t>ロウキュウカ</t>
    </rPh>
    <rPh sb="32" eb="33">
      <t>トモナ</t>
    </rPh>
    <rPh sb="34" eb="36">
      <t>カンキョ</t>
    </rPh>
    <rPh sb="37" eb="39">
      <t>コウシン</t>
    </rPh>
    <rPh sb="40" eb="43">
      <t>ヒツヨウセイ</t>
    </rPh>
    <rPh sb="46" eb="47">
      <t>ショウ</t>
    </rPh>
    <phoneticPr fontId="4"/>
  </si>
  <si>
    <t>令和２年度は地方公営企業法（一部適用）の移行初年度となり、前年度以前とは会計方法が異なるため比較ができません。そのため令和２年度の数値のみが表示されている。
本市の当該事業においては、総収益に占める使用料収入の割合が低く一般会計からの繰入金に頼っているのが現状である。そのため下水道処理に要する費用を使用料収入でどの程度賄えているかを示す経費回収率も低い数値となっており、汚水処理原価や施設利用率などの数値も水洗化（接続率）の低さに起因していると考えられる為、今後も継続的に普及促進していかなければならない。</t>
    <rPh sb="0" eb="2">
      <t>レイワ</t>
    </rPh>
    <rPh sb="3" eb="5">
      <t>ネンド</t>
    </rPh>
    <rPh sb="6" eb="13">
      <t>チホウコウエイキギョウホウ</t>
    </rPh>
    <rPh sb="14" eb="18">
      <t>イチブテキヨウ</t>
    </rPh>
    <rPh sb="20" eb="22">
      <t>イコウ</t>
    </rPh>
    <rPh sb="22" eb="25">
      <t>ショネンド</t>
    </rPh>
    <rPh sb="29" eb="32">
      <t>ゼンネンド</t>
    </rPh>
    <rPh sb="32" eb="34">
      <t>イゼン</t>
    </rPh>
    <rPh sb="41" eb="42">
      <t>コト</t>
    </rPh>
    <rPh sb="46" eb="48">
      <t>ヒカク</t>
    </rPh>
    <rPh sb="59" eb="61">
      <t>レイワ</t>
    </rPh>
    <rPh sb="62" eb="64">
      <t>ネンド</t>
    </rPh>
    <rPh sb="65" eb="67">
      <t>スウチ</t>
    </rPh>
    <rPh sb="70" eb="71">
      <t>ヒョウ</t>
    </rPh>
    <rPh sb="71" eb="72">
      <t>シメ</t>
    </rPh>
    <rPh sb="92" eb="95">
      <t>ソウシュウエキ</t>
    </rPh>
    <rPh sb="96" eb="97">
      <t>シ</t>
    </rPh>
    <rPh sb="99" eb="104">
      <t>シヨウリョウシュウニュウ</t>
    </rPh>
    <rPh sb="105" eb="107">
      <t>ワリアイ</t>
    </rPh>
    <rPh sb="108" eb="109">
      <t>ヒク</t>
    </rPh>
    <rPh sb="110" eb="114">
      <t>イッパンカイケイ</t>
    </rPh>
    <rPh sb="117" eb="120">
      <t>クリイレキン</t>
    </rPh>
    <rPh sb="121" eb="122">
      <t>タヨ</t>
    </rPh>
    <rPh sb="128" eb="130">
      <t>ゲンジョウ</t>
    </rPh>
    <rPh sb="138" eb="143">
      <t>ゲスイドウショリ</t>
    </rPh>
    <rPh sb="144" eb="145">
      <t>ヨウ</t>
    </rPh>
    <rPh sb="147" eb="149">
      <t>ヒヨウ</t>
    </rPh>
    <rPh sb="153" eb="155">
      <t>シュウニュウ</t>
    </rPh>
    <rPh sb="169" eb="174">
      <t>ケイヒカイシュウリツ</t>
    </rPh>
    <rPh sb="175" eb="176">
      <t>ヒク</t>
    </rPh>
    <rPh sb="177" eb="179">
      <t>スウチ</t>
    </rPh>
    <rPh sb="193" eb="198">
      <t>シセツリヨウリツ</t>
    </rPh>
    <rPh sb="201" eb="203">
      <t>スウチ</t>
    </rPh>
    <rPh sb="208" eb="211">
      <t>セツゾクリツ</t>
    </rPh>
    <rPh sb="213" eb="214">
      <t>ヒク</t>
    </rPh>
    <rPh sb="216" eb="218">
      <t>キイン</t>
    </rPh>
    <rPh sb="223" eb="224">
      <t>カンガ</t>
    </rPh>
    <rPh sb="228" eb="229">
      <t>タメ</t>
    </rPh>
    <rPh sb="230" eb="232">
      <t>コンゴ</t>
    </rPh>
    <rPh sb="233" eb="236">
      <t>ケイゾクテキ</t>
    </rPh>
    <rPh sb="237" eb="241">
      <t>フキュウソクシン</t>
    </rPh>
    <phoneticPr fontId="4"/>
  </si>
  <si>
    <t>水洗化率（接続率）が低いことから使用料収入による経費回収が不十分であり、既存施設の効果を十分に発揮できているとは言い難い状況である。水洗化率（接続率）の低さについては区域内人口の減少や高齢化も要因であると考えられるが今後も引き続き継続的に普及促進をしていかなければならない。</t>
    <rPh sb="3" eb="4">
      <t>リツ</t>
    </rPh>
    <rPh sb="5" eb="7">
      <t>セツゾク</t>
    </rPh>
    <rPh sb="7" eb="8">
      <t>リツ</t>
    </rPh>
    <rPh sb="10" eb="11">
      <t>ヒク</t>
    </rPh>
    <rPh sb="16" eb="19">
      <t>シヨウリョウ</t>
    </rPh>
    <rPh sb="19" eb="21">
      <t>シュウニュウ</t>
    </rPh>
    <rPh sb="24" eb="28">
      <t>ケイヒカイシュウ</t>
    </rPh>
    <rPh sb="29" eb="32">
      <t>フジュウブン</t>
    </rPh>
    <rPh sb="36" eb="40">
      <t>キゾンシセツ</t>
    </rPh>
    <rPh sb="41" eb="43">
      <t>コウカ</t>
    </rPh>
    <rPh sb="44" eb="46">
      <t>ジュウブン</t>
    </rPh>
    <rPh sb="47" eb="49">
      <t>ハッキ</t>
    </rPh>
    <rPh sb="56" eb="57">
      <t>イ</t>
    </rPh>
    <rPh sb="58" eb="59">
      <t>ガタ</t>
    </rPh>
    <rPh sb="60" eb="62">
      <t>ジョウキョウ</t>
    </rPh>
    <rPh sb="66" eb="70">
      <t>スイセンカリツ</t>
    </rPh>
    <rPh sb="71" eb="74">
      <t>セツゾクリツ</t>
    </rPh>
    <rPh sb="76" eb="77">
      <t>ヒク</t>
    </rPh>
    <rPh sb="83" eb="88">
      <t>クイキナイジンコウ</t>
    </rPh>
    <rPh sb="89" eb="91">
      <t>ゲンショウ</t>
    </rPh>
    <rPh sb="92" eb="95">
      <t>コウレイカ</t>
    </rPh>
    <rPh sb="96" eb="98">
      <t>ヨウイン</t>
    </rPh>
    <rPh sb="102" eb="103">
      <t>カンガ</t>
    </rPh>
    <rPh sb="108" eb="110">
      <t>コンゴ</t>
    </rPh>
    <rPh sb="111" eb="112">
      <t>ヒ</t>
    </rPh>
    <rPh sb="113" eb="114">
      <t>ツヅ</t>
    </rPh>
    <rPh sb="115" eb="118">
      <t>ケイゾクテキ</t>
    </rPh>
    <rPh sb="119" eb="123">
      <t>フキュウソクシン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</si>
</sst>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BE-4B3C-8F7E-229D72EA69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DFBE-4B3C-8F7E-229D72EA69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24.65</c:v>
                </c:pt>
              </c:numCache>
            </c:numRef>
          </c:val>
          <c:extLst>
            <c:ext xmlns:c16="http://schemas.microsoft.com/office/drawing/2014/chart" uri="{C3380CC4-5D6E-409C-BE32-E72D297353CC}">
              <c16:uniqueId val="{00000000-9041-416F-966D-869113CAFC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44.83</c:v>
                </c:pt>
              </c:numCache>
            </c:numRef>
          </c:val>
          <c:smooth val="0"/>
          <c:extLst>
            <c:ext xmlns:c16="http://schemas.microsoft.com/office/drawing/2014/chart" uri="{C3380CC4-5D6E-409C-BE32-E72D297353CC}">
              <c16:uniqueId val="{00000001-9041-416F-966D-869113CAFC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57.92</c:v>
                </c:pt>
              </c:numCache>
            </c:numRef>
          </c:val>
          <c:extLst>
            <c:ext xmlns:c16="http://schemas.microsoft.com/office/drawing/2014/chart" uri="{C3380CC4-5D6E-409C-BE32-E72D297353CC}">
              <c16:uniqueId val="{00000000-59F3-494D-A3C2-2101D696E5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60.57</c:v>
                </c:pt>
              </c:numCache>
            </c:numRef>
          </c:val>
          <c:smooth val="0"/>
          <c:extLst>
            <c:ext xmlns:c16="http://schemas.microsoft.com/office/drawing/2014/chart" uri="{C3380CC4-5D6E-409C-BE32-E72D297353CC}">
              <c16:uniqueId val="{00000001-59F3-494D-A3C2-2101D696E5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88.86</c:v>
                </c:pt>
              </c:numCache>
            </c:numRef>
          </c:val>
          <c:extLst>
            <c:ext xmlns:c16="http://schemas.microsoft.com/office/drawing/2014/chart" uri="{C3380CC4-5D6E-409C-BE32-E72D297353CC}">
              <c16:uniqueId val="{00000000-8296-42BF-A184-D9DCC96B8E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103.94</c:v>
                </c:pt>
              </c:numCache>
            </c:numRef>
          </c:val>
          <c:smooth val="0"/>
          <c:extLst>
            <c:ext xmlns:c16="http://schemas.microsoft.com/office/drawing/2014/chart" uri="{C3380CC4-5D6E-409C-BE32-E72D297353CC}">
              <c16:uniqueId val="{00000001-8296-42BF-A184-D9DCC96B8E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8.24</c:v>
                </c:pt>
              </c:numCache>
            </c:numRef>
          </c:val>
          <c:extLst>
            <c:ext xmlns:c16="http://schemas.microsoft.com/office/drawing/2014/chart" uri="{C3380CC4-5D6E-409C-BE32-E72D297353CC}">
              <c16:uniqueId val="{00000000-9A96-451B-A724-BC4FF895BF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7.48</c:v>
                </c:pt>
              </c:numCache>
            </c:numRef>
          </c:val>
          <c:smooth val="0"/>
          <c:extLst>
            <c:ext xmlns:c16="http://schemas.microsoft.com/office/drawing/2014/chart" uri="{C3380CC4-5D6E-409C-BE32-E72D297353CC}">
              <c16:uniqueId val="{00000001-9A96-451B-A724-BC4FF895BF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36E-4B2A-8635-667A66A85D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36E-4B2A-8635-667A66A85D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27.26</c:v>
                </c:pt>
              </c:numCache>
            </c:numRef>
          </c:val>
          <c:extLst>
            <c:ext xmlns:c16="http://schemas.microsoft.com/office/drawing/2014/chart" uri="{C3380CC4-5D6E-409C-BE32-E72D297353CC}">
              <c16:uniqueId val="{00000000-8D5B-4AB0-83E3-0989C3FD77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43.16</c:v>
                </c:pt>
              </c:numCache>
            </c:numRef>
          </c:val>
          <c:smooth val="0"/>
          <c:extLst>
            <c:ext xmlns:c16="http://schemas.microsoft.com/office/drawing/2014/chart" uri="{C3380CC4-5D6E-409C-BE32-E72D297353CC}">
              <c16:uniqueId val="{00000001-8D5B-4AB0-83E3-0989C3FD77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13.81</c:v>
                </c:pt>
              </c:numCache>
            </c:numRef>
          </c:val>
          <c:extLst>
            <c:ext xmlns:c16="http://schemas.microsoft.com/office/drawing/2014/chart" uri="{C3380CC4-5D6E-409C-BE32-E72D297353CC}">
              <c16:uniqueId val="{00000000-8BB9-45F2-B057-5B9D729F54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52.04</c:v>
                </c:pt>
              </c:numCache>
            </c:numRef>
          </c:val>
          <c:smooth val="0"/>
          <c:extLst>
            <c:ext xmlns:c16="http://schemas.microsoft.com/office/drawing/2014/chart" uri="{C3380CC4-5D6E-409C-BE32-E72D297353CC}">
              <c16:uniqueId val="{00000001-8BB9-45F2-B057-5B9D729F54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5C-47DB-A96D-117BF82AF9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1575.64</c:v>
                </c:pt>
              </c:numCache>
            </c:numRef>
          </c:val>
          <c:smooth val="0"/>
          <c:extLst>
            <c:ext xmlns:c16="http://schemas.microsoft.com/office/drawing/2014/chart" uri="{C3380CC4-5D6E-409C-BE32-E72D297353CC}">
              <c16:uniqueId val="{00000001-635C-47DB-A96D-117BF82AF9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19.38</c:v>
                </c:pt>
              </c:numCache>
            </c:numRef>
          </c:val>
          <c:extLst>
            <c:ext xmlns:c16="http://schemas.microsoft.com/office/drawing/2014/chart" uri="{C3380CC4-5D6E-409C-BE32-E72D297353CC}">
              <c16:uniqueId val="{00000000-E454-4409-809E-E831B4FA88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73.209999999999994</c:v>
                </c:pt>
              </c:numCache>
            </c:numRef>
          </c:val>
          <c:smooth val="0"/>
          <c:extLst>
            <c:ext xmlns:c16="http://schemas.microsoft.com/office/drawing/2014/chart" uri="{C3380CC4-5D6E-409C-BE32-E72D297353CC}">
              <c16:uniqueId val="{00000001-E454-4409-809E-E831B4FA88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824.39</c:v>
                </c:pt>
              </c:numCache>
            </c:numRef>
          </c:val>
          <c:extLst>
            <c:ext xmlns:c16="http://schemas.microsoft.com/office/drawing/2014/chart" uri="{C3380CC4-5D6E-409C-BE32-E72D297353CC}">
              <c16:uniqueId val="{00000000-DDB1-4CF6-83AA-03AAF3D2DB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229.52</c:v>
                </c:pt>
              </c:numCache>
            </c:numRef>
          </c:val>
          <c:smooth val="0"/>
          <c:extLst>
            <c:ext xmlns:c16="http://schemas.microsoft.com/office/drawing/2014/chart" uri="{C3380CC4-5D6E-409C-BE32-E72D297353CC}">
              <c16:uniqueId val="{00000001-DDB1-4CF6-83AA-03AAF3D2DB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0"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阿南市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71790</v>
      </c>
      <c r="AM8" s="51"/>
      <c r="AN8" s="51"/>
      <c r="AO8" s="51"/>
      <c r="AP8" s="51"/>
      <c r="AQ8" s="51"/>
      <c r="AR8" s="51"/>
      <c r="AS8" s="51"/>
      <c r="AT8" s="46">
        <f>データ!T6</f>
        <v>279.25</v>
      </c>
      <c r="AU8" s="46"/>
      <c r="AV8" s="46"/>
      <c r="AW8" s="46"/>
      <c r="AX8" s="46"/>
      <c r="AY8" s="46"/>
      <c r="AZ8" s="46"/>
      <c r="BA8" s="46"/>
      <c r="BB8" s="46">
        <f>データ!U6</f>
        <v>257.08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51.94</v>
      </c>
      <c r="J10" s="46"/>
      <c r="K10" s="46"/>
      <c r="L10" s="46"/>
      <c r="M10" s="46"/>
      <c r="N10" s="46"/>
      <c r="O10" s="46"/>
      <c r="P10" s="46">
        <f>データ!P6</f>
        <v>3.45</v>
      </c>
      <c r="Q10" s="46"/>
      <c r="R10" s="46"/>
      <c r="S10" s="46"/>
      <c r="T10" s="46"/>
      <c r="U10" s="46"/>
      <c r="V10" s="46"/>
      <c r="W10" s="46">
        <f>データ!Q6</f>
        <v>107.04</v>
      </c>
      <c r="X10" s="46"/>
      <c r="Y10" s="46"/>
      <c r="Z10" s="46"/>
      <c r="AA10" s="46"/>
      <c r="AB10" s="46"/>
      <c r="AC10" s="46"/>
      <c r="AD10" s="51">
        <f>データ!R6</f>
        <v>3190</v>
      </c>
      <c r="AE10" s="51"/>
      <c r="AF10" s="51"/>
      <c r="AG10" s="51"/>
      <c r="AH10" s="51"/>
      <c r="AI10" s="51"/>
      <c r="AJ10" s="51"/>
      <c r="AK10" s="2"/>
      <c r="AL10" s="51">
        <f>データ!V6</f>
        <v>2462</v>
      </c>
      <c r="AM10" s="51"/>
      <c r="AN10" s="51"/>
      <c r="AO10" s="51"/>
      <c r="AP10" s="51"/>
      <c r="AQ10" s="51"/>
      <c r="AR10" s="51"/>
      <c r="AS10" s="51"/>
      <c r="AT10" s="46">
        <f>データ!W6</f>
        <v>0.81</v>
      </c>
      <c r="AU10" s="46"/>
      <c r="AV10" s="46"/>
      <c r="AW10" s="46"/>
      <c r="AX10" s="46"/>
      <c r="AY10" s="46"/>
      <c r="AZ10" s="46"/>
      <c r="BA10" s="46"/>
      <c r="BB10" s="46">
        <f>データ!X6</f>
        <v>3039.51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bd6Y3bhEJbGKOgnublPsNoemzg06vgdtgvWFWKRj0WAS8Vljnbo2EXOMQX7Q3YTtSCJa+JWMGr34cPBnojvp6w==" saltValue="pceqAIrM+YyepPuBdwCu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362042</v>
      </c>
      <c r="D6" s="33">
        <f t="shared" si="3"/>
        <v>46</v>
      </c>
      <c r="E6" s="33">
        <f t="shared" si="3"/>
        <v>17</v>
      </c>
      <c r="F6" s="33">
        <f t="shared" si="3"/>
        <v>1</v>
      </c>
      <c r="G6" s="33">
        <f t="shared" si="3"/>
        <v>0</v>
      </c>
      <c r="H6" s="33" t="str">
        <f t="shared" si="3"/>
        <v>徳島県　阿南市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51.94</v>
      </c>
      <c r="P6" s="34">
        <f t="shared" si="3"/>
        <v>3.45</v>
      </c>
      <c r="Q6" s="34">
        <f t="shared" si="3"/>
        <v>107.04</v>
      </c>
      <c r="R6" s="34">
        <f t="shared" si="3"/>
        <v>3190</v>
      </c>
      <c r="S6" s="34">
        <f t="shared" si="3"/>
        <v>71790</v>
      </c>
      <c r="T6" s="34">
        <f t="shared" si="3"/>
        <v>279.25</v>
      </c>
      <c r="U6" s="34">
        <f t="shared" si="3"/>
        <v>257.08</v>
      </c>
      <c r="V6" s="34">
        <f t="shared" si="3"/>
        <v>2462</v>
      </c>
      <c r="W6" s="34">
        <f t="shared" si="3"/>
        <v>0.81</v>
      </c>
      <c r="X6" s="34">
        <f t="shared" si="3"/>
        <v>3039.51</v>
      </c>
      <c r="Y6" s="35" t="str">
        <f>IF(Y7="",NA(),Y7)</f>
        <v>-</v>
      </c>
      <c r="Z6" s="35" t="str">
        <f t="shared" ref="Z6:AH6" si="4">IF(Z7="",NA(),Z7)</f>
        <v>-</v>
      </c>
      <c r="AA6" s="35" t="str">
        <f t="shared" si="4"/>
        <v>-</v>
      </c>
      <c r="AB6" s="35" t="str">
        <f t="shared" si="4"/>
        <v>-</v>
      </c>
      <c r="AC6" s="35">
        <f t="shared" si="4"/>
        <v>88.86</v>
      </c>
      <c r="AD6" s="35" t="str">
        <f t="shared" si="4"/>
        <v>-</v>
      </c>
      <c r="AE6" s="35" t="str">
        <f t="shared" si="4"/>
        <v>-</v>
      </c>
      <c r="AF6" s="35" t="str">
        <f t="shared" si="4"/>
        <v>-</v>
      </c>
      <c r="AG6" s="35" t="str">
        <f t="shared" si="4"/>
        <v>-</v>
      </c>
      <c r="AH6" s="35">
        <f t="shared" si="4"/>
        <v>103.94</v>
      </c>
      <c r="AI6" s="34" t="str">
        <f>IF(AI7="","",IF(AI7="-","【-】","【"&amp;SUBSTITUTE(TEXT(AI7,"#,##0.00"),"-","△")&amp;"】"))</f>
        <v>【106.67】</v>
      </c>
      <c r="AJ6" s="35" t="str">
        <f>IF(AJ7="",NA(),AJ7)</f>
        <v>-</v>
      </c>
      <c r="AK6" s="35" t="str">
        <f t="shared" ref="AK6:AS6" si="5">IF(AK7="",NA(),AK7)</f>
        <v>-</v>
      </c>
      <c r="AL6" s="35" t="str">
        <f t="shared" si="5"/>
        <v>-</v>
      </c>
      <c r="AM6" s="35" t="str">
        <f t="shared" si="5"/>
        <v>-</v>
      </c>
      <c r="AN6" s="35">
        <f t="shared" si="5"/>
        <v>27.26</v>
      </c>
      <c r="AO6" s="35" t="str">
        <f t="shared" si="5"/>
        <v>-</v>
      </c>
      <c r="AP6" s="35" t="str">
        <f t="shared" si="5"/>
        <v>-</v>
      </c>
      <c r="AQ6" s="35" t="str">
        <f t="shared" si="5"/>
        <v>-</v>
      </c>
      <c r="AR6" s="35" t="str">
        <f t="shared" si="5"/>
        <v>-</v>
      </c>
      <c r="AS6" s="35">
        <f t="shared" si="5"/>
        <v>43.16</v>
      </c>
      <c r="AT6" s="34" t="str">
        <f>IF(AT7="","",IF(AT7="-","【-】","【"&amp;SUBSTITUTE(TEXT(AT7,"#,##0.00"),"-","△")&amp;"】"))</f>
        <v>【3.64】</v>
      </c>
      <c r="AU6" s="35" t="str">
        <f>IF(AU7="",NA(),AU7)</f>
        <v>-</v>
      </c>
      <c r="AV6" s="35" t="str">
        <f t="shared" ref="AV6:BD6" si="6">IF(AV7="",NA(),AV7)</f>
        <v>-</v>
      </c>
      <c r="AW6" s="35" t="str">
        <f t="shared" si="6"/>
        <v>-</v>
      </c>
      <c r="AX6" s="35" t="str">
        <f t="shared" si="6"/>
        <v>-</v>
      </c>
      <c r="AY6" s="35">
        <f t="shared" si="6"/>
        <v>13.81</v>
      </c>
      <c r="AZ6" s="35" t="str">
        <f t="shared" si="6"/>
        <v>-</v>
      </c>
      <c r="BA6" s="35" t="str">
        <f t="shared" si="6"/>
        <v>-</v>
      </c>
      <c r="BB6" s="35" t="str">
        <f t="shared" si="6"/>
        <v>-</v>
      </c>
      <c r="BC6" s="35" t="str">
        <f t="shared" si="6"/>
        <v>-</v>
      </c>
      <c r="BD6" s="35">
        <f t="shared" si="6"/>
        <v>52.04</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1575.64</v>
      </c>
      <c r="BP6" s="34" t="str">
        <f>IF(BP7="","",IF(BP7="-","【-】","【"&amp;SUBSTITUTE(TEXT(BP7,"#,##0.00"),"-","△")&amp;"】"))</f>
        <v>【705.21】</v>
      </c>
      <c r="BQ6" s="35" t="str">
        <f>IF(BQ7="",NA(),BQ7)</f>
        <v>-</v>
      </c>
      <c r="BR6" s="35" t="str">
        <f t="shared" ref="BR6:BZ6" si="8">IF(BR7="",NA(),BR7)</f>
        <v>-</v>
      </c>
      <c r="BS6" s="35" t="str">
        <f t="shared" si="8"/>
        <v>-</v>
      </c>
      <c r="BT6" s="35" t="str">
        <f t="shared" si="8"/>
        <v>-</v>
      </c>
      <c r="BU6" s="35">
        <f t="shared" si="8"/>
        <v>19.38</v>
      </c>
      <c r="BV6" s="35" t="str">
        <f t="shared" si="8"/>
        <v>-</v>
      </c>
      <c r="BW6" s="35" t="str">
        <f t="shared" si="8"/>
        <v>-</v>
      </c>
      <c r="BX6" s="35" t="str">
        <f t="shared" si="8"/>
        <v>-</v>
      </c>
      <c r="BY6" s="35" t="str">
        <f t="shared" si="8"/>
        <v>-</v>
      </c>
      <c r="BZ6" s="35">
        <f t="shared" si="8"/>
        <v>73.209999999999994</v>
      </c>
      <c r="CA6" s="34" t="str">
        <f>IF(CA7="","",IF(CA7="-","【-】","【"&amp;SUBSTITUTE(TEXT(CA7,"#,##0.00"),"-","△")&amp;"】"))</f>
        <v>【98.96】</v>
      </c>
      <c r="CB6" s="35" t="str">
        <f>IF(CB7="",NA(),CB7)</f>
        <v>-</v>
      </c>
      <c r="CC6" s="35" t="str">
        <f t="shared" ref="CC6:CK6" si="9">IF(CC7="",NA(),CC7)</f>
        <v>-</v>
      </c>
      <c r="CD6" s="35" t="str">
        <f t="shared" si="9"/>
        <v>-</v>
      </c>
      <c r="CE6" s="35" t="str">
        <f t="shared" si="9"/>
        <v>-</v>
      </c>
      <c r="CF6" s="35">
        <f t="shared" si="9"/>
        <v>824.39</v>
      </c>
      <c r="CG6" s="35" t="str">
        <f t="shared" si="9"/>
        <v>-</v>
      </c>
      <c r="CH6" s="35" t="str">
        <f t="shared" si="9"/>
        <v>-</v>
      </c>
      <c r="CI6" s="35" t="str">
        <f t="shared" si="9"/>
        <v>-</v>
      </c>
      <c r="CJ6" s="35" t="str">
        <f t="shared" si="9"/>
        <v>-</v>
      </c>
      <c r="CK6" s="35">
        <f t="shared" si="9"/>
        <v>229.52</v>
      </c>
      <c r="CL6" s="34" t="str">
        <f>IF(CL7="","",IF(CL7="-","【-】","【"&amp;SUBSTITUTE(TEXT(CL7,"#,##0.00"),"-","△")&amp;"】"))</f>
        <v>【134.52】</v>
      </c>
      <c r="CM6" s="35" t="str">
        <f>IF(CM7="",NA(),CM7)</f>
        <v>-</v>
      </c>
      <c r="CN6" s="35" t="str">
        <f t="shared" ref="CN6:CV6" si="10">IF(CN7="",NA(),CN7)</f>
        <v>-</v>
      </c>
      <c r="CO6" s="35" t="str">
        <f t="shared" si="10"/>
        <v>-</v>
      </c>
      <c r="CP6" s="35" t="str">
        <f t="shared" si="10"/>
        <v>-</v>
      </c>
      <c r="CQ6" s="35">
        <f t="shared" si="10"/>
        <v>24.65</v>
      </c>
      <c r="CR6" s="35" t="str">
        <f t="shared" si="10"/>
        <v>-</v>
      </c>
      <c r="CS6" s="35" t="str">
        <f t="shared" si="10"/>
        <v>-</v>
      </c>
      <c r="CT6" s="35" t="str">
        <f t="shared" si="10"/>
        <v>-</v>
      </c>
      <c r="CU6" s="35" t="str">
        <f t="shared" si="10"/>
        <v>-</v>
      </c>
      <c r="CV6" s="35">
        <f t="shared" si="10"/>
        <v>44.83</v>
      </c>
      <c r="CW6" s="34" t="str">
        <f>IF(CW7="","",IF(CW7="-","【-】","【"&amp;SUBSTITUTE(TEXT(CW7,"#,##0.00"),"-","△")&amp;"】"))</f>
        <v>【59.57】</v>
      </c>
      <c r="CX6" s="35" t="str">
        <f>IF(CX7="",NA(),CX7)</f>
        <v>-</v>
      </c>
      <c r="CY6" s="35" t="str">
        <f t="shared" ref="CY6:DG6" si="11">IF(CY7="",NA(),CY7)</f>
        <v>-</v>
      </c>
      <c r="CZ6" s="35" t="str">
        <f t="shared" si="11"/>
        <v>-</v>
      </c>
      <c r="DA6" s="35" t="str">
        <f t="shared" si="11"/>
        <v>-</v>
      </c>
      <c r="DB6" s="35">
        <f t="shared" si="11"/>
        <v>57.92</v>
      </c>
      <c r="DC6" s="35" t="str">
        <f t="shared" si="11"/>
        <v>-</v>
      </c>
      <c r="DD6" s="35" t="str">
        <f t="shared" si="11"/>
        <v>-</v>
      </c>
      <c r="DE6" s="35" t="str">
        <f t="shared" si="11"/>
        <v>-</v>
      </c>
      <c r="DF6" s="35" t="str">
        <f t="shared" si="11"/>
        <v>-</v>
      </c>
      <c r="DG6" s="35">
        <f t="shared" si="11"/>
        <v>60.57</v>
      </c>
      <c r="DH6" s="34" t="str">
        <f>IF(DH7="","",IF(DH7="-","【-】","【"&amp;SUBSTITUTE(TEXT(DH7,"#,##0.00"),"-","△")&amp;"】"))</f>
        <v>【95.57】</v>
      </c>
      <c r="DI6" s="35" t="str">
        <f>IF(DI7="",NA(),DI7)</f>
        <v>-</v>
      </c>
      <c r="DJ6" s="35" t="str">
        <f t="shared" ref="DJ6:DR6" si="12">IF(DJ7="",NA(),DJ7)</f>
        <v>-</v>
      </c>
      <c r="DK6" s="35" t="str">
        <f t="shared" si="12"/>
        <v>-</v>
      </c>
      <c r="DL6" s="35" t="str">
        <f t="shared" si="12"/>
        <v>-</v>
      </c>
      <c r="DM6" s="35">
        <f t="shared" si="12"/>
        <v>8.24</v>
      </c>
      <c r="DN6" s="35" t="str">
        <f t="shared" si="12"/>
        <v>-</v>
      </c>
      <c r="DO6" s="35" t="str">
        <f t="shared" si="12"/>
        <v>-</v>
      </c>
      <c r="DP6" s="35" t="str">
        <f t="shared" si="12"/>
        <v>-</v>
      </c>
      <c r="DQ6" s="35" t="str">
        <f t="shared" si="12"/>
        <v>-</v>
      </c>
      <c r="DR6" s="35">
        <f t="shared" si="12"/>
        <v>7.48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362042</v>
      </c>
      <c r="D7" s="37">
        <v>46</v>
      </c>
      <c r="E7" s="37">
        <v>17</v>
      </c>
      <c r="F7" s="37">
        <v>1</v>
      </c>
      <c r="G7" s="37">
        <v>0</v>
      </c>
      <c r="H7" s="37" t="s">
        <v>96</v>
      </c>
      <c r="I7" s="37" t="s">
        <v>97</v>
      </c>
      <c r="J7" s="37" t="s">
        <v>98</v>
      </c>
      <c r="K7" s="37" t="s">
        <v>99</v>
      </c>
      <c r="L7" s="37" t="s">
        <v>100</v>
      </c>
      <c r="M7" s="37" t="s">
        <v>101</v>
      </c>
      <c r="N7" s="38" t="s">
        <v>102</v>
      </c>
      <c r="O7" s="38">
        <v>51.94</v>
      </c>
      <c r="P7" s="38">
        <v>3.45</v>
      </c>
      <c r="Q7" s="38">
        <v>107.04</v>
      </c>
      <c r="R7" s="38">
        <v>3190</v>
      </c>
      <c r="S7" s="38">
        <v>71790</v>
      </c>
      <c r="T7" s="38">
        <v>279.25</v>
      </c>
      <c r="U7" s="38">
        <v>257.08</v>
      </c>
      <c r="V7" s="38">
        <v>2462</v>
      </c>
      <c r="W7" s="38">
        <v>0.81</v>
      </c>
      <c r="X7" s="38">
        <v>3039.51</v>
      </c>
      <c r="Y7" s="38" t="s">
        <v>102</v>
      </c>
      <c r="Z7" s="38" t="s">
        <v>102</v>
      </c>
      <c r="AA7" s="38" t="s">
        <v>102</v>
      </c>
      <c r="AB7" s="38" t="s">
        <v>102</v>
      </c>
      <c r="AC7" s="38">
        <v>88.86</v>
      </c>
      <c r="AD7" s="38" t="s">
        <v>102</v>
      </c>
      <c r="AE7" s="38" t="s">
        <v>102</v>
      </c>
      <c r="AF7" s="38" t="s">
        <v>102</v>
      </c>
      <c r="AG7" s="38" t="s">
        <v>102</v>
      </c>
      <c r="AH7" s="38">
        <v>103.94</v>
      </c>
      <c r="AI7" s="38">
        <v>106.67</v>
      </c>
      <c r="AJ7" s="38" t="s">
        <v>102</v>
      </c>
      <c r="AK7" s="38" t="s">
        <v>102</v>
      </c>
      <c r="AL7" s="38" t="s">
        <v>102</v>
      </c>
      <c r="AM7" s="38" t="s">
        <v>102</v>
      </c>
      <c r="AN7" s="38">
        <v>27.26</v>
      </c>
      <c r="AO7" s="38" t="s">
        <v>102</v>
      </c>
      <c r="AP7" s="38" t="s">
        <v>102</v>
      </c>
      <c r="AQ7" s="38" t="s">
        <v>102</v>
      </c>
      <c r="AR7" s="38" t="s">
        <v>102</v>
      </c>
      <c r="AS7" s="38">
        <v>43.16</v>
      </c>
      <c r="AT7" s="38">
        <v>3.64</v>
      </c>
      <c r="AU7" s="38" t="s">
        <v>102</v>
      </c>
      <c r="AV7" s="38" t="s">
        <v>102</v>
      </c>
      <c r="AW7" s="38" t="s">
        <v>102</v>
      </c>
      <c r="AX7" s="38" t="s">
        <v>102</v>
      </c>
      <c r="AY7" s="38">
        <v>13.81</v>
      </c>
      <c r="AZ7" s="38" t="s">
        <v>102</v>
      </c>
      <c r="BA7" s="38" t="s">
        <v>102</v>
      </c>
      <c r="BB7" s="38" t="s">
        <v>102</v>
      </c>
      <c r="BC7" s="38" t="s">
        <v>102</v>
      </c>
      <c r="BD7" s="38">
        <v>52.04</v>
      </c>
      <c r="BE7" s="38">
        <v>67.52</v>
      </c>
      <c r="BF7" s="38" t="s">
        <v>102</v>
      </c>
      <c r="BG7" s="38" t="s">
        <v>102</v>
      </c>
      <c r="BH7" s="38" t="s">
        <v>102</v>
      </c>
      <c r="BI7" s="38" t="s">
        <v>102</v>
      </c>
      <c r="BJ7" s="38">
        <v>0</v>
      </c>
      <c r="BK7" s="38" t="s">
        <v>102</v>
      </c>
      <c r="BL7" s="38" t="s">
        <v>102</v>
      </c>
      <c r="BM7" s="38" t="s">
        <v>102</v>
      </c>
      <c r="BN7" s="38" t="s">
        <v>102</v>
      </c>
      <c r="BO7" s="38">
        <v>1575.64</v>
      </c>
      <c r="BP7" s="38">
        <v>705.21</v>
      </c>
      <c r="BQ7" s="38" t="s">
        <v>102</v>
      </c>
      <c r="BR7" s="38" t="s">
        <v>102</v>
      </c>
      <c r="BS7" s="38" t="s">
        <v>102</v>
      </c>
      <c r="BT7" s="38" t="s">
        <v>102</v>
      </c>
      <c r="BU7" s="38">
        <v>19.38</v>
      </c>
      <c r="BV7" s="38" t="s">
        <v>102</v>
      </c>
      <c r="BW7" s="38" t="s">
        <v>102</v>
      </c>
      <c r="BX7" s="38" t="s">
        <v>102</v>
      </c>
      <c r="BY7" s="38" t="s">
        <v>102</v>
      </c>
      <c r="BZ7" s="38">
        <v>73.209999999999994</v>
      </c>
      <c r="CA7" s="38">
        <v>98.96</v>
      </c>
      <c r="CB7" s="38" t="s">
        <v>102</v>
      </c>
      <c r="CC7" s="38" t="s">
        <v>102</v>
      </c>
      <c r="CD7" s="38" t="s">
        <v>102</v>
      </c>
      <c r="CE7" s="38" t="s">
        <v>102</v>
      </c>
      <c r="CF7" s="38">
        <v>824.39</v>
      </c>
      <c r="CG7" s="38" t="s">
        <v>102</v>
      </c>
      <c r="CH7" s="38" t="s">
        <v>102</v>
      </c>
      <c r="CI7" s="38" t="s">
        <v>102</v>
      </c>
      <c r="CJ7" s="38" t="s">
        <v>102</v>
      </c>
      <c r="CK7" s="38">
        <v>229.52</v>
      </c>
      <c r="CL7" s="38">
        <v>134.52000000000001</v>
      </c>
      <c r="CM7" s="38" t="s">
        <v>102</v>
      </c>
      <c r="CN7" s="38" t="s">
        <v>102</v>
      </c>
      <c r="CO7" s="38" t="s">
        <v>102</v>
      </c>
      <c r="CP7" s="38" t="s">
        <v>102</v>
      </c>
      <c r="CQ7" s="38">
        <v>24.65</v>
      </c>
      <c r="CR7" s="38" t="s">
        <v>102</v>
      </c>
      <c r="CS7" s="38" t="s">
        <v>102</v>
      </c>
      <c r="CT7" s="38" t="s">
        <v>102</v>
      </c>
      <c r="CU7" s="38" t="s">
        <v>102</v>
      </c>
      <c r="CV7" s="38">
        <v>44.83</v>
      </c>
      <c r="CW7" s="38">
        <v>59.57</v>
      </c>
      <c r="CX7" s="38" t="s">
        <v>102</v>
      </c>
      <c r="CY7" s="38" t="s">
        <v>102</v>
      </c>
      <c r="CZ7" s="38" t="s">
        <v>102</v>
      </c>
      <c r="DA7" s="38" t="s">
        <v>102</v>
      </c>
      <c r="DB7" s="38">
        <v>57.92</v>
      </c>
      <c r="DC7" s="38" t="s">
        <v>102</v>
      </c>
      <c r="DD7" s="38" t="s">
        <v>102</v>
      </c>
      <c r="DE7" s="38" t="s">
        <v>102</v>
      </c>
      <c r="DF7" s="38" t="s">
        <v>102</v>
      </c>
      <c r="DG7" s="38">
        <v>60.57</v>
      </c>
      <c r="DH7" s="38">
        <v>95.57</v>
      </c>
      <c r="DI7" s="38" t="s">
        <v>102</v>
      </c>
      <c r="DJ7" s="38" t="s">
        <v>102</v>
      </c>
      <c r="DK7" s="38" t="s">
        <v>102</v>
      </c>
      <c r="DL7" s="38" t="s">
        <v>102</v>
      </c>
      <c r="DM7" s="38">
        <v>8.24</v>
      </c>
      <c r="DN7" s="38" t="s">
        <v>102</v>
      </c>
      <c r="DO7" s="38" t="s">
        <v>102</v>
      </c>
      <c r="DP7" s="38" t="s">
        <v>102</v>
      </c>
      <c r="DQ7" s="38" t="s">
        <v>102</v>
      </c>
      <c r="DR7" s="38">
        <v>7.48</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inf05-u05</cp:lastModifiedBy>
  <cp:lastPrinted>2022-02-07T10:50:38Z</cp:lastPrinted>
  <dcterms:created xsi:type="dcterms:W3CDTF">2021-12-03T07:17:49Z</dcterms:created>
  <dcterms:modified xsi:type="dcterms:W3CDTF">2022-02-07T10:51:48Z</dcterms:modified>
  <cp:category/>
</cp:coreProperties>
</file>