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t86910\Desktop\"/>
    </mc:Choice>
  </mc:AlternateContent>
  <workbookProtection workbookAlgorithmName="SHA-512" workbookHashValue="5eskoVBXYByvGEP3FopYS6X65bfMYzgPX1H8haZshiCrobXB7voNFluuxhTd6U18VI5ox+PfEQYh/JKcuXFrbg==" workbookSaltValue="flajEeZKXewVunQTZJKQKg==" workbookSpinCount="100000" lockStructure="1"/>
  <bookViews>
    <workbookView xWindow="0" yWindow="0" windowWidth="28770" windowHeight="12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<sst xmlns="http://schemas.openxmlformats.org/spreadsheetml/2006/main" count="320" uniqueCount="118">
  <si>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</si>
  <si>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</si>
  <si>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</si>
  <si>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</si>
  <si>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</si>
  <si>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</si>
  <si>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</si>
  <si>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</si>
  <si>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</si>
  <si>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</si>
  <si>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</si>
  <si>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</si>
  <si>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</si>
  <si>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</si>
  <si>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</si>
  <si>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</si>
  <si>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</si>
  <si>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</si>
  <si>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</si>
  <si>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</si>
  <si>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</si>
  <si>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</si>
  <si>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</si>
  <si>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</si>
  <si>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</si>
  <si>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</si>
  <si>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</si>
  <si>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</si>
  <si>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</si>
  <si>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</si>
  <si>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</si>
  <si>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</si>
  <si>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</si>
  <si>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</si>
  <si>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</si>
  <si>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</si>
  <si>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</si>
  <si>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</si>
  <si>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</si>
  <si>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</si>
  <si>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</si>
  <si>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</si>
  <si>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</si>
  <si>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</si>
  <si>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</si>
  <si>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</si>
  <si>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</si>
  <si>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</si>
  <si>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</si>
  <si>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</si>
  <si>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</si>
  <si>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</si>
  <si>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</si>
  <si>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</si>
  <si>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</si>
  <si>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</si>
  <si>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</si>
  <si>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</si>
  <si>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</si>
  <si>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</si>
  <si>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</si>
  <si>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</si>
  <si>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</si>
  <si>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</si>
  <si>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</si>
  <si>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</si>
  <si>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</si>
  <si>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</si>
  <si>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</si>
  <si>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</si>
  <si>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</si>
  <si>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</si>
  <si>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</si>
  <si>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</si>
  <si>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</si>
  <si>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</si>
  <si>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</si>
  <si>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</si>
  <si>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</si>
  <si>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</si>
  <si>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</si>
  <si>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</si>
  <si>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</si>
  <si>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</si>
  <si>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</si>
  <si>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</si>
  <si>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</si>
  <si>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</si>
  <si>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</si>
  <si>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</si>
  <si>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</si>
  <si>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</si>
  <si>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</si>
  <si>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</si>
  <si>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</si>
  <si>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</si>
  <si>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</si>
  <si>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</si>
  <si>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</si>
  <si>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</si>
  <si>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</si>
  <si>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</si>
  <si>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</si>
  <si>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</si>
  <si>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</si>
  <si>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</si>
  <si>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</si>
  <si>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</si>
  <si>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</si>
  <si>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</si>
  <si>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</si>
  <si>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</si>
  <si>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</si>
  <si>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</si>
  <si>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</si>
  <si>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phoneticPr fontId="4"/>
  </si>
  <si>
    <t>公共下水道事業（汚水）については、事業開始からの経過年数が少ないため、管渠等の老朽化の問題は発生していないが、新設に係る建設改良費が大きいことや高額な企業債元利償還金の負担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55" eb="57">
      <t>シンセツ</t>
    </rPh>
    <rPh sb="58" eb="59">
      <t>カカ</t>
    </rPh>
    <rPh sb="60" eb="62">
      <t>ケンセツ</t>
    </rPh>
    <rPh sb="62" eb="64">
      <t>カイリョウ</t>
    </rPh>
    <rPh sb="64" eb="65">
      <t>ヒ</t>
    </rPh>
    <rPh sb="72" eb="74">
      <t>コウガク</t>
    </rPh>
    <rPh sb="75" eb="77">
      <t>キギョウ</t>
    </rPh>
    <rPh sb="77" eb="78">
      <t>サイ</t>
    </rPh>
    <rPh sb="78" eb="80">
      <t>ガンリ</t>
    </rPh>
    <rPh sb="80" eb="83">
      <t>ショウカンキン</t>
    </rPh>
    <rPh sb="84" eb="86">
      <t>フタン</t>
    </rPh>
    <phoneticPr fontId="4"/>
  </si>
  <si>
    <t>鳴門市の公共下水道事業（汚水）については平成２１年より供用を開始し、管渠築造等の建設投資を毎年行っている。また、令和２年度より公営企業法を適用したことで、以前より詳細に財務状況を分析可能となった。
　令和２年度末現在の水洗化率は４２．４９％であり、年々上昇しているものの、依然として低水準にあり、処理区域内の下水道への接続率向上が課題となっている。そのため、現時点では使用料収入が少なく、維持管理費が使用料収入を上回っているが、他会計繰入金により、経常収支比率は１００％を超えている。
　また、事業開始から日が浅いため、企業債残高が多く、流動比率および企業債残高対事業規模比率はあまり芳しくないが、今後、管渠築造工事が完了すれば改善が見込まれる。経費回収率及び汚水処理原価についても、現在の使用料収入では平均値より劣る数値であるが、こちらも供用開始区域の拡大や水洗化率の増加に伴い改善する見込みである。
　上記のとおり、経営の健全性・効率性については、使用料収入が今後上昇する見込みから、徐々に改善していくと考えられるが、各指標が示すとおり、当面厳しい経営状況は続く見込みである。</t>
    <rPh sb="47" eb="48">
      <t>オコナ</t>
    </rPh>
    <rPh sb="56" eb="58">
      <t>レイワ</t>
    </rPh>
    <rPh sb="59" eb="61">
      <t>ネンド</t>
    </rPh>
    <rPh sb="63" eb="65">
      <t>コウエイ</t>
    </rPh>
    <rPh sb="65" eb="67">
      <t>キギョウ</t>
    </rPh>
    <rPh sb="67" eb="68">
      <t>ホウ</t>
    </rPh>
    <rPh sb="69" eb="71">
      <t>テキヨウ</t>
    </rPh>
    <rPh sb="77" eb="79">
      <t>イゼン</t>
    </rPh>
    <rPh sb="81" eb="83">
      <t>ショウサイ</t>
    </rPh>
    <rPh sb="84" eb="86">
      <t>ザイム</t>
    </rPh>
    <rPh sb="86" eb="88">
      <t>ジョウキョウ</t>
    </rPh>
    <rPh sb="89" eb="91">
      <t>ブンセキ</t>
    </rPh>
    <rPh sb="91" eb="93">
      <t>カノウ</t>
    </rPh>
    <rPh sb="179" eb="182">
      <t>ゲンジテン</t>
    </rPh>
    <rPh sb="194" eb="196">
      <t>イジ</t>
    </rPh>
    <rPh sb="196" eb="199">
      <t>カンリヒ</t>
    </rPh>
    <rPh sb="200" eb="203">
      <t>シヨウリョウ</t>
    </rPh>
    <rPh sb="203" eb="205">
      <t>シュウニュウ</t>
    </rPh>
    <rPh sb="206" eb="208">
      <t>ウワマワ</t>
    </rPh>
    <rPh sb="214" eb="215">
      <t>タ</t>
    </rPh>
    <rPh sb="215" eb="217">
      <t>カイケイ</t>
    </rPh>
    <rPh sb="217" eb="219">
      <t>クリイレ</t>
    </rPh>
    <rPh sb="219" eb="220">
      <t>キン</t>
    </rPh>
    <rPh sb="224" eb="226">
      <t>ケイジョウ</t>
    </rPh>
    <rPh sb="236" eb="237">
      <t>コ</t>
    </rPh>
    <rPh sb="247" eb="249">
      <t>ジギョウ</t>
    </rPh>
    <rPh sb="249" eb="251">
      <t>カイシ</t>
    </rPh>
    <rPh sb="253" eb="254">
      <t>ヒ</t>
    </rPh>
    <rPh sb="255" eb="256">
      <t>アサ</t>
    </rPh>
    <rPh sb="260" eb="262">
      <t>キギョウ</t>
    </rPh>
    <rPh sb="262" eb="263">
      <t>サイ</t>
    </rPh>
    <rPh sb="263" eb="265">
      <t>ザンダカ</t>
    </rPh>
    <rPh sb="266" eb="267">
      <t>オオ</t>
    </rPh>
    <rPh sb="269" eb="271">
      <t>リュウドウ</t>
    </rPh>
    <rPh sb="271" eb="273">
      <t>ヒリツ</t>
    </rPh>
    <rPh sb="276" eb="278">
      <t>キギョウ</t>
    </rPh>
    <rPh sb="278" eb="279">
      <t>サイ</t>
    </rPh>
    <rPh sb="279" eb="281">
      <t>ザンダカ</t>
    </rPh>
    <rPh sb="281" eb="282">
      <t>タイ</t>
    </rPh>
    <rPh sb="282" eb="284">
      <t>ジギョウ</t>
    </rPh>
    <rPh sb="284" eb="286">
      <t>キボ</t>
    </rPh>
    <rPh sb="286" eb="288">
      <t>ヒリツ</t>
    </rPh>
    <rPh sb="292" eb="293">
      <t>カンバ</t>
    </rPh>
    <rPh sb="299" eb="301">
      <t>コンゴ</t>
    </rPh>
    <rPh sb="302" eb="304">
      <t>カンキョ</t>
    </rPh>
    <rPh sb="304" eb="306">
      <t>チクゾウ</t>
    </rPh>
    <rPh sb="306" eb="308">
      <t>コウジ</t>
    </rPh>
    <rPh sb="309" eb="311">
      <t>カンリョウ</t>
    </rPh>
    <rPh sb="314" eb="316">
      <t>カイゼン</t>
    </rPh>
    <rPh sb="317" eb="319">
      <t>ミコ</t>
    </rPh>
    <rPh sb="323" eb="325">
      <t>ケイヒ</t>
    </rPh>
    <rPh sb="325" eb="327">
      <t>カイシュウ</t>
    </rPh>
    <rPh sb="327" eb="328">
      <t>リツ</t>
    </rPh>
    <rPh sb="328" eb="329">
      <t>オヨ</t>
    </rPh>
    <rPh sb="330" eb="332">
      <t>オスイ</t>
    </rPh>
    <rPh sb="332" eb="334">
      <t>ショリ</t>
    </rPh>
    <rPh sb="334" eb="336">
      <t>ゲンカ</t>
    </rPh>
    <rPh sb="342" eb="344">
      <t>ゲンザイ</t>
    </rPh>
    <rPh sb="345" eb="348">
      <t>シヨウリョウ</t>
    </rPh>
    <rPh sb="348" eb="350">
      <t>シュウニュウ</t>
    </rPh>
    <rPh sb="352" eb="355">
      <t>ヘイキンチ</t>
    </rPh>
    <rPh sb="357" eb="358">
      <t>オト</t>
    </rPh>
    <rPh sb="359" eb="361">
      <t>スウチ</t>
    </rPh>
    <rPh sb="370" eb="372">
      <t>キョウヨウ</t>
    </rPh>
    <rPh sb="372" eb="374">
      <t>カイシ</t>
    </rPh>
    <rPh sb="374" eb="376">
      <t>クイキ</t>
    </rPh>
    <rPh sb="377" eb="379">
      <t>カクダイ</t>
    </rPh>
    <rPh sb="380" eb="383">
      <t>スイセンカ</t>
    </rPh>
    <rPh sb="383" eb="384">
      <t>リツ</t>
    </rPh>
    <rPh sb="385" eb="387">
      <t>ゾウカ</t>
    </rPh>
    <rPh sb="388" eb="389">
      <t>トモナ</t>
    </rPh>
    <rPh sb="390" eb="392">
      <t>カイゼン</t>
    </rPh>
    <rPh sb="394" eb="396">
      <t>ミコ</t>
    </rPh>
    <rPh sb="403" eb="405">
      <t>ジョウキ</t>
    </rPh>
    <rPh sb="454" eb="455">
      <t>カンガ</t>
    </rPh>
    <rPh sb="461" eb="462">
      <t>カク</t>
    </rPh>
    <rPh sb="462" eb="464">
      <t>シヒョウ</t>
    </rPh>
    <rPh sb="465" eb="466">
      <t>シメ</t>
    </rPh>
    <rPh sb="471" eb="473">
      <t>トウメン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</si>
</sst>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0.05</c:v>
                </c:pt>
              </c:numCache>
            </c:numRef>
          </c:val>
          <c:extLst>
            <c:ext xmlns:c16="http://schemas.microsoft.com/office/drawing/2014/chart" uri="{C3380CC4-5D6E-409C-BE32-E72D297353CC}">
              <c16:uniqueId val="{00000000-C4D6-4891-BD93-5E5AC6402A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4D6-4891-BD93-5E5AC6402A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E-446E-8805-D05D18C719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44.83</c:v>
                </c:pt>
              </c:numCache>
            </c:numRef>
          </c:val>
          <c:smooth val="0"/>
          <c:extLst>
            <c:ext xmlns:c16="http://schemas.microsoft.com/office/drawing/2014/chart" uri="{C3380CC4-5D6E-409C-BE32-E72D297353CC}">
              <c16:uniqueId val="{00000001-735E-446E-8805-D05D18C719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42.49</c:v>
                </c:pt>
              </c:numCache>
            </c:numRef>
          </c:val>
          <c:extLst>
            <c:ext xmlns:c16="http://schemas.microsoft.com/office/drawing/2014/chart" uri="{C3380CC4-5D6E-409C-BE32-E72D297353CC}">
              <c16:uniqueId val="{00000000-91C1-422C-87F6-179B12CE8D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60.57</c:v>
                </c:pt>
              </c:numCache>
            </c:numRef>
          </c:val>
          <c:smooth val="0"/>
          <c:extLst>
            <c:ext xmlns:c16="http://schemas.microsoft.com/office/drawing/2014/chart" uri="{C3380CC4-5D6E-409C-BE32-E72D297353CC}">
              <c16:uniqueId val="{00000001-91C1-422C-87F6-179B12CE8D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105.75</c:v>
                </c:pt>
              </c:numCache>
            </c:numRef>
          </c:val>
          <c:extLst>
            <c:ext xmlns:c16="http://schemas.microsoft.com/office/drawing/2014/chart" uri="{C3380CC4-5D6E-409C-BE32-E72D297353CC}">
              <c16:uniqueId val="{00000000-BAB7-46A7-B579-6C6A4DA777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103.94</c:v>
                </c:pt>
              </c:numCache>
            </c:numRef>
          </c:val>
          <c:smooth val="0"/>
          <c:extLst>
            <c:ext xmlns:c16="http://schemas.microsoft.com/office/drawing/2014/chart" uri="{C3380CC4-5D6E-409C-BE32-E72D297353CC}">
              <c16:uniqueId val="{00000001-BAB7-46A7-B579-6C6A4DA777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3.43</c:v>
                </c:pt>
              </c:numCache>
            </c:numRef>
          </c:val>
          <c:extLst>
            <c:ext xmlns:c16="http://schemas.microsoft.com/office/drawing/2014/chart" uri="{C3380CC4-5D6E-409C-BE32-E72D297353CC}">
              <c16:uniqueId val="{00000000-1AB4-4185-A29D-3B4991ED06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7.48</c:v>
                </c:pt>
              </c:numCache>
            </c:numRef>
          </c:val>
          <c:smooth val="0"/>
          <c:extLst>
            <c:ext xmlns:c16="http://schemas.microsoft.com/office/drawing/2014/chart" uri="{C3380CC4-5D6E-409C-BE32-E72D297353CC}">
              <c16:uniqueId val="{00000001-1AB4-4185-A29D-3B4991ED06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C7-44AB-9EF5-58527D24A63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EC7-44AB-9EF5-58527D24A63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39-4B2D-A294-4B1A7FB6F2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43.16</c:v>
                </c:pt>
              </c:numCache>
            </c:numRef>
          </c:val>
          <c:smooth val="0"/>
          <c:extLst>
            <c:ext xmlns:c16="http://schemas.microsoft.com/office/drawing/2014/chart" uri="{C3380CC4-5D6E-409C-BE32-E72D297353CC}">
              <c16:uniqueId val="{00000001-0839-4B2D-A294-4B1A7FB6F2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90.1</c:v>
                </c:pt>
              </c:numCache>
            </c:numRef>
          </c:val>
          <c:extLst>
            <c:ext xmlns:c16="http://schemas.microsoft.com/office/drawing/2014/chart" uri="{C3380CC4-5D6E-409C-BE32-E72D297353CC}">
              <c16:uniqueId val="{00000000-E69B-4D91-8654-85AE091EF4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52.04</c:v>
                </c:pt>
              </c:numCache>
            </c:numRef>
          </c:val>
          <c:smooth val="0"/>
          <c:extLst>
            <c:ext xmlns:c16="http://schemas.microsoft.com/office/drawing/2014/chart" uri="{C3380CC4-5D6E-409C-BE32-E72D297353CC}">
              <c16:uniqueId val="{00000001-E69B-4D91-8654-85AE091EF4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6257.95</c:v>
                </c:pt>
              </c:numCache>
            </c:numRef>
          </c:val>
          <c:extLst>
            <c:ext xmlns:c16="http://schemas.microsoft.com/office/drawing/2014/chart" uri="{C3380CC4-5D6E-409C-BE32-E72D297353CC}">
              <c16:uniqueId val="{00000000-52D6-4E2C-89E7-62FD31D46A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1575.64</c:v>
                </c:pt>
              </c:numCache>
            </c:numRef>
          </c:val>
          <c:smooth val="0"/>
          <c:extLst>
            <c:ext xmlns:c16="http://schemas.microsoft.com/office/drawing/2014/chart" uri="{C3380CC4-5D6E-409C-BE32-E72D297353CC}">
              <c16:uniqueId val="{00000001-52D6-4E2C-89E7-62FD31D46A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51.89</c:v>
                </c:pt>
              </c:numCache>
            </c:numRef>
          </c:val>
          <c:extLst>
            <c:ext xmlns:c16="http://schemas.microsoft.com/office/drawing/2014/chart" uri="{C3380CC4-5D6E-409C-BE32-E72D297353CC}">
              <c16:uniqueId val="{00000000-AC6F-4F4B-92F1-700A8780F7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73.209999999999994</c:v>
                </c:pt>
              </c:numCache>
            </c:numRef>
          </c:val>
          <c:smooth val="0"/>
          <c:extLst>
            <c:ext xmlns:c16="http://schemas.microsoft.com/office/drawing/2014/chart" uri="{C3380CC4-5D6E-409C-BE32-E72D297353CC}">
              <c16:uniqueId val="{00000001-AC6F-4F4B-92F1-700A8780F7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356.78</c:v>
                </c:pt>
              </c:numCache>
            </c:numRef>
          </c:val>
          <c:extLst>
            <c:ext xmlns:c16="http://schemas.microsoft.com/office/drawing/2014/chart" uri="{C3380CC4-5D6E-409C-BE32-E72D297353CC}">
              <c16:uniqueId val="{00000000-6B47-49DF-8C1D-8A3E46F013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229.52</c:v>
                </c:pt>
              </c:numCache>
            </c:numRef>
          </c:val>
          <c:smooth val="0"/>
          <c:extLst>
            <c:ext xmlns:c16="http://schemas.microsoft.com/office/drawing/2014/chart" uri="{C3380CC4-5D6E-409C-BE32-E72D297353CC}">
              <c16:uniqueId val="{00000001-6B47-49DF-8C1D-8A3E46F013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鳴門市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56237</v>
      </c>
      <c r="AM8" s="51"/>
      <c r="AN8" s="51"/>
      <c r="AO8" s="51"/>
      <c r="AP8" s="51"/>
      <c r="AQ8" s="51"/>
      <c r="AR8" s="51"/>
      <c r="AS8" s="51"/>
      <c r="AT8" s="46">
        <f>データ!T6</f>
        <v>135.66</v>
      </c>
      <c r="AU8" s="46"/>
      <c r="AV8" s="46"/>
      <c r="AW8" s="46"/>
      <c r="AX8" s="46"/>
      <c r="AY8" s="46"/>
      <c r="AZ8" s="46"/>
      <c r="BA8" s="46"/>
      <c r="BB8" s="46">
        <f>データ!U6</f>
        <v>414.54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54.63</v>
      </c>
      <c r="J10" s="46"/>
      <c r="K10" s="46"/>
      <c r="L10" s="46"/>
      <c r="M10" s="46"/>
      <c r="N10" s="46"/>
      <c r="O10" s="46"/>
      <c r="P10" s="46">
        <f>データ!P6</f>
        <v>10.85</v>
      </c>
      <c r="Q10" s="46"/>
      <c r="R10" s="46"/>
      <c r="S10" s="46"/>
      <c r="T10" s="46"/>
      <c r="U10" s="46"/>
      <c r="V10" s="46"/>
      <c r="W10" s="46">
        <f>データ!Q6</f>
        <v>106.57</v>
      </c>
      <c r="X10" s="46"/>
      <c r="Y10" s="46"/>
      <c r="Z10" s="46"/>
      <c r="AA10" s="46"/>
      <c r="AB10" s="46"/>
      <c r="AC10" s="46"/>
      <c r="AD10" s="51">
        <f>データ!R6</f>
        <v>4158</v>
      </c>
      <c r="AE10" s="51"/>
      <c r="AF10" s="51"/>
      <c r="AG10" s="51"/>
      <c r="AH10" s="51"/>
      <c r="AI10" s="51"/>
      <c r="AJ10" s="51"/>
      <c r="AK10" s="2"/>
      <c r="AL10" s="51">
        <f>データ!V6</f>
        <v>6055</v>
      </c>
      <c r="AM10" s="51"/>
      <c r="AN10" s="51"/>
      <c r="AO10" s="51"/>
      <c r="AP10" s="51"/>
      <c r="AQ10" s="51"/>
      <c r="AR10" s="51"/>
      <c r="AS10" s="51"/>
      <c r="AT10" s="46">
        <f>データ!W6</f>
        <v>1.73</v>
      </c>
      <c r="AU10" s="46"/>
      <c r="AV10" s="46"/>
      <c r="AW10" s="46"/>
      <c r="AX10" s="46"/>
      <c r="AY10" s="46"/>
      <c r="AZ10" s="46"/>
      <c r="BA10" s="46"/>
      <c r="BB10" s="46">
        <f>データ!X6</f>
        <v>3500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n707gF4Mq/d00KTEw3LrBJzzqwZya7ayxkOZFLVoAavZme0C8x1KPKKpexqRNcvgMZ1IaWBF9afhSIOAtskA==" saltValue="c0nqXh1ypDEtGlJ4J8Ke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362026</v>
      </c>
      <c r="D6" s="33">
        <f t="shared" si="3"/>
        <v>46</v>
      </c>
      <c r="E6" s="33">
        <f t="shared" si="3"/>
        <v>17</v>
      </c>
      <c r="F6" s="33">
        <f t="shared" si="3"/>
        <v>1</v>
      </c>
      <c r="G6" s="33">
        <f t="shared" si="3"/>
        <v>0</v>
      </c>
      <c r="H6" s="33" t="str">
        <f t="shared" si="3"/>
        <v>徳島県　鳴門市</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54.63</v>
      </c>
      <c r="P6" s="34">
        <f t="shared" si="3"/>
        <v>10.85</v>
      </c>
      <c r="Q6" s="34">
        <f t="shared" si="3"/>
        <v>106.57</v>
      </c>
      <c r="R6" s="34">
        <f t="shared" si="3"/>
        <v>4158</v>
      </c>
      <c r="S6" s="34">
        <f t="shared" si="3"/>
        <v>56237</v>
      </c>
      <c r="T6" s="34">
        <f t="shared" si="3"/>
        <v>135.66</v>
      </c>
      <c r="U6" s="34">
        <f t="shared" si="3"/>
        <v>414.54</v>
      </c>
      <c r="V6" s="34">
        <f t="shared" si="3"/>
        <v>6055</v>
      </c>
      <c r="W6" s="34">
        <f t="shared" si="3"/>
        <v>1.73</v>
      </c>
      <c r="X6" s="34">
        <f t="shared" si="3"/>
        <v>3500</v>
      </c>
      <c r="Y6" s="35" t="str">
        <f>IF(Y7="",NA(),Y7)</f>
        <v>-</v>
      </c>
      <c r="Z6" s="35" t="str">
        <f t="shared" ref="Z6:AH6" si="4">IF(Z7="",NA(),Z7)</f>
        <v>-</v>
      </c>
      <c r="AA6" s="35" t="str">
        <f t="shared" si="4"/>
        <v>-</v>
      </c>
      <c r="AB6" s="35" t="str">
        <f t="shared" si="4"/>
        <v>-</v>
      </c>
      <c r="AC6" s="35">
        <f t="shared" si="4"/>
        <v>105.75</v>
      </c>
      <c r="AD6" s="35" t="str">
        <f t="shared" si="4"/>
        <v>-</v>
      </c>
      <c r="AE6" s="35" t="str">
        <f t="shared" si="4"/>
        <v>-</v>
      </c>
      <c r="AF6" s="35" t="str">
        <f t="shared" si="4"/>
        <v>-</v>
      </c>
      <c r="AG6" s="35" t="str">
        <f t="shared" si="4"/>
        <v>-</v>
      </c>
      <c r="AH6" s="35">
        <f t="shared" si="4"/>
        <v>103.94</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43.16</v>
      </c>
      <c r="AT6" s="34" t="str">
        <f>IF(AT7="","",IF(AT7="-","【-】","【"&amp;SUBSTITUTE(TEXT(AT7,"#,##0.00"),"-","△")&amp;"】"))</f>
        <v>【3.64】</v>
      </c>
      <c r="AU6" s="35" t="str">
        <f>IF(AU7="",NA(),AU7)</f>
        <v>-</v>
      </c>
      <c r="AV6" s="35" t="str">
        <f t="shared" ref="AV6:BD6" si="6">IF(AV7="",NA(),AV7)</f>
        <v>-</v>
      </c>
      <c r="AW6" s="35" t="str">
        <f t="shared" si="6"/>
        <v>-</v>
      </c>
      <c r="AX6" s="35" t="str">
        <f t="shared" si="6"/>
        <v>-</v>
      </c>
      <c r="AY6" s="35">
        <f t="shared" si="6"/>
        <v>90.1</v>
      </c>
      <c r="AZ6" s="35" t="str">
        <f t="shared" si="6"/>
        <v>-</v>
      </c>
      <c r="BA6" s="35" t="str">
        <f t="shared" si="6"/>
        <v>-</v>
      </c>
      <c r="BB6" s="35" t="str">
        <f t="shared" si="6"/>
        <v>-</v>
      </c>
      <c r="BC6" s="35" t="str">
        <f t="shared" si="6"/>
        <v>-</v>
      </c>
      <c r="BD6" s="35">
        <f t="shared" si="6"/>
        <v>52.04</v>
      </c>
      <c r="BE6" s="34" t="str">
        <f>IF(BE7="","",IF(BE7="-","【-】","【"&amp;SUBSTITUTE(TEXT(BE7,"#,##0.00"),"-","△")&amp;"】"))</f>
        <v>【67.52】</v>
      </c>
      <c r="BF6" s="35" t="str">
        <f>IF(BF7="",NA(),BF7)</f>
        <v>-</v>
      </c>
      <c r="BG6" s="35" t="str">
        <f t="shared" ref="BG6:BO6" si="7">IF(BG7="",NA(),BG7)</f>
        <v>-</v>
      </c>
      <c r="BH6" s="35" t="str">
        <f t="shared" si="7"/>
        <v>-</v>
      </c>
      <c r="BI6" s="35" t="str">
        <f t="shared" si="7"/>
        <v>-</v>
      </c>
      <c r="BJ6" s="35">
        <f t="shared" si="7"/>
        <v>6257.95</v>
      </c>
      <c r="BK6" s="35" t="str">
        <f t="shared" si="7"/>
        <v>-</v>
      </c>
      <c r="BL6" s="35" t="str">
        <f t="shared" si="7"/>
        <v>-</v>
      </c>
      <c r="BM6" s="35" t="str">
        <f t="shared" si="7"/>
        <v>-</v>
      </c>
      <c r="BN6" s="35" t="str">
        <f t="shared" si="7"/>
        <v>-</v>
      </c>
      <c r="BO6" s="35">
        <f t="shared" si="7"/>
        <v>1575.64</v>
      </c>
      <c r="BP6" s="34" t="str">
        <f>IF(BP7="","",IF(BP7="-","【-】","【"&amp;SUBSTITUTE(TEXT(BP7,"#,##0.00"),"-","△")&amp;"】"))</f>
        <v>【705.21】</v>
      </c>
      <c r="BQ6" s="35" t="str">
        <f>IF(BQ7="",NA(),BQ7)</f>
        <v>-</v>
      </c>
      <c r="BR6" s="35" t="str">
        <f t="shared" ref="BR6:BZ6" si="8">IF(BR7="",NA(),BR7)</f>
        <v>-</v>
      </c>
      <c r="BS6" s="35" t="str">
        <f t="shared" si="8"/>
        <v>-</v>
      </c>
      <c r="BT6" s="35" t="str">
        <f t="shared" si="8"/>
        <v>-</v>
      </c>
      <c r="BU6" s="35">
        <f t="shared" si="8"/>
        <v>51.89</v>
      </c>
      <c r="BV6" s="35" t="str">
        <f t="shared" si="8"/>
        <v>-</v>
      </c>
      <c r="BW6" s="35" t="str">
        <f t="shared" si="8"/>
        <v>-</v>
      </c>
      <c r="BX6" s="35" t="str">
        <f t="shared" si="8"/>
        <v>-</v>
      </c>
      <c r="BY6" s="35" t="str">
        <f t="shared" si="8"/>
        <v>-</v>
      </c>
      <c r="BZ6" s="35">
        <f t="shared" si="8"/>
        <v>73.209999999999994</v>
      </c>
      <c r="CA6" s="34" t="str">
        <f>IF(CA7="","",IF(CA7="-","【-】","【"&amp;SUBSTITUTE(TEXT(CA7,"#,##0.00"),"-","△")&amp;"】"))</f>
        <v>【98.96】</v>
      </c>
      <c r="CB6" s="35" t="str">
        <f>IF(CB7="",NA(),CB7)</f>
        <v>-</v>
      </c>
      <c r="CC6" s="35" t="str">
        <f t="shared" ref="CC6:CK6" si="9">IF(CC7="",NA(),CC7)</f>
        <v>-</v>
      </c>
      <c r="CD6" s="35" t="str">
        <f t="shared" si="9"/>
        <v>-</v>
      </c>
      <c r="CE6" s="35" t="str">
        <f t="shared" si="9"/>
        <v>-</v>
      </c>
      <c r="CF6" s="35">
        <f t="shared" si="9"/>
        <v>356.78</v>
      </c>
      <c r="CG6" s="35" t="str">
        <f t="shared" si="9"/>
        <v>-</v>
      </c>
      <c r="CH6" s="35" t="str">
        <f t="shared" si="9"/>
        <v>-</v>
      </c>
      <c r="CI6" s="35" t="str">
        <f t="shared" si="9"/>
        <v>-</v>
      </c>
      <c r="CJ6" s="35" t="str">
        <f t="shared" si="9"/>
        <v>-</v>
      </c>
      <c r="CK6" s="35">
        <f t="shared" si="9"/>
        <v>229.52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44.83</v>
      </c>
      <c r="CW6" s="34" t="str">
        <f>IF(CW7="","",IF(CW7="-","【-】","【"&amp;SUBSTITUTE(TEXT(CW7,"#,##0.00"),"-","△")&amp;"】"))</f>
        <v>【59.57】</v>
      </c>
      <c r="CX6" s="35" t="str">
        <f>IF(CX7="",NA(),CX7)</f>
        <v>-</v>
      </c>
      <c r="CY6" s="35" t="str">
        <f t="shared" ref="CY6:DG6" si="11">IF(CY7="",NA(),CY7)</f>
        <v>-</v>
      </c>
      <c r="CZ6" s="35" t="str">
        <f t="shared" si="11"/>
        <v>-</v>
      </c>
      <c r="DA6" s="35" t="str">
        <f t="shared" si="11"/>
        <v>-</v>
      </c>
      <c r="DB6" s="35">
        <f t="shared" si="11"/>
        <v>42.49</v>
      </c>
      <c r="DC6" s="35" t="str">
        <f t="shared" si="11"/>
        <v>-</v>
      </c>
      <c r="DD6" s="35" t="str">
        <f t="shared" si="11"/>
        <v>-</v>
      </c>
      <c r="DE6" s="35" t="str">
        <f t="shared" si="11"/>
        <v>-</v>
      </c>
      <c r="DF6" s="35" t="str">
        <f t="shared" si="11"/>
        <v>-</v>
      </c>
      <c r="DG6" s="35">
        <f t="shared" si="11"/>
        <v>60.57</v>
      </c>
      <c r="DH6" s="34" t="str">
        <f>IF(DH7="","",IF(DH7="-","【-】","【"&amp;SUBSTITUTE(TEXT(DH7,"#,##0.00"),"-","△")&amp;"】"))</f>
        <v>【95.57】</v>
      </c>
      <c r="DI6" s="35" t="str">
        <f>IF(DI7="",NA(),DI7)</f>
        <v>-</v>
      </c>
      <c r="DJ6" s="35" t="str">
        <f t="shared" ref="DJ6:DR6" si="12">IF(DJ7="",NA(),DJ7)</f>
        <v>-</v>
      </c>
      <c r="DK6" s="35" t="str">
        <f t="shared" si="12"/>
        <v>-</v>
      </c>
      <c r="DL6" s="35" t="str">
        <f t="shared" si="12"/>
        <v>-</v>
      </c>
      <c r="DM6" s="35">
        <f t="shared" si="12"/>
        <v>3.43</v>
      </c>
      <c r="DN6" s="35" t="str">
        <f t="shared" si="12"/>
        <v>-</v>
      </c>
      <c r="DO6" s="35" t="str">
        <f t="shared" si="12"/>
        <v>-</v>
      </c>
      <c r="DP6" s="35" t="str">
        <f t="shared" si="12"/>
        <v>-</v>
      </c>
      <c r="DQ6" s="35" t="str">
        <f t="shared" si="12"/>
        <v>-</v>
      </c>
      <c r="DR6" s="35">
        <f t="shared" si="12"/>
        <v>7.48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0.05</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362026</v>
      </c>
      <c r="D7" s="37">
        <v>46</v>
      </c>
      <c r="E7" s="37">
        <v>17</v>
      </c>
      <c r="F7" s="37">
        <v>1</v>
      </c>
      <c r="G7" s="37">
        <v>0</v>
      </c>
      <c r="H7" s="37" t="s">
        <v>96</v>
      </c>
      <c r="I7" s="37" t="s">
        <v>97</v>
      </c>
      <c r="J7" s="37" t="s">
        <v>98</v>
      </c>
      <c r="K7" s="37" t="s">
        <v>99</v>
      </c>
      <c r="L7" s="37" t="s">
        <v>100</v>
      </c>
      <c r="M7" s="37" t="s">
        <v>101</v>
      </c>
      <c r="N7" s="38" t="s">
        <v>102</v>
      </c>
      <c r="O7" s="38">
        <v>54.63</v>
      </c>
      <c r="P7" s="38">
        <v>10.85</v>
      </c>
      <c r="Q7" s="38">
        <v>106.57</v>
      </c>
      <c r="R7" s="38">
        <v>4158</v>
      </c>
      <c r="S7" s="38">
        <v>56237</v>
      </c>
      <c r="T7" s="38">
        <v>135.66</v>
      </c>
      <c r="U7" s="38">
        <v>414.54</v>
      </c>
      <c r="V7" s="38">
        <v>6055</v>
      </c>
      <c r="W7" s="38">
        <v>1.73</v>
      </c>
      <c r="X7" s="38">
        <v>3500</v>
      </c>
      <c r="Y7" s="38" t="s">
        <v>102</v>
      </c>
      <c r="Z7" s="38" t="s">
        <v>102</v>
      </c>
      <c r="AA7" s="38" t="s">
        <v>102</v>
      </c>
      <c r="AB7" s="38" t="s">
        <v>102</v>
      </c>
      <c r="AC7" s="38">
        <v>105.75</v>
      </c>
      <c r="AD7" s="38" t="s">
        <v>102</v>
      </c>
      <c r="AE7" s="38" t="s">
        <v>102</v>
      </c>
      <c r="AF7" s="38" t="s">
        <v>102</v>
      </c>
      <c r="AG7" s="38" t="s">
        <v>102</v>
      </c>
      <c r="AH7" s="38">
        <v>103.94</v>
      </c>
      <c r="AI7" s="38">
        <v>106.67</v>
      </c>
      <c r="AJ7" s="38" t="s">
        <v>102</v>
      </c>
      <c r="AK7" s="38" t="s">
        <v>102</v>
      </c>
      <c r="AL7" s="38" t="s">
        <v>102</v>
      </c>
      <c r="AM7" s="38" t="s">
        <v>102</v>
      </c>
      <c r="AN7" s="38">
        <v>0</v>
      </c>
      <c r="AO7" s="38" t="s">
        <v>102</v>
      </c>
      <c r="AP7" s="38" t="s">
        <v>102</v>
      </c>
      <c r="AQ7" s="38" t="s">
        <v>102</v>
      </c>
      <c r="AR7" s="38" t="s">
        <v>102</v>
      </c>
      <c r="AS7" s="38">
        <v>43.16</v>
      </c>
      <c r="AT7" s="38">
        <v>3.64</v>
      </c>
      <c r="AU7" s="38" t="s">
        <v>102</v>
      </c>
      <c r="AV7" s="38" t="s">
        <v>102</v>
      </c>
      <c r="AW7" s="38" t="s">
        <v>102</v>
      </c>
      <c r="AX7" s="38" t="s">
        <v>102</v>
      </c>
      <c r="AY7" s="38">
        <v>90.1</v>
      </c>
      <c r="AZ7" s="38" t="s">
        <v>102</v>
      </c>
      <c r="BA7" s="38" t="s">
        <v>102</v>
      </c>
      <c r="BB7" s="38" t="s">
        <v>102</v>
      </c>
      <c r="BC7" s="38" t="s">
        <v>102</v>
      </c>
      <c r="BD7" s="38">
        <v>52.04</v>
      </c>
      <c r="BE7" s="38">
        <v>67.52</v>
      </c>
      <c r="BF7" s="38" t="s">
        <v>102</v>
      </c>
      <c r="BG7" s="38" t="s">
        <v>102</v>
      </c>
      <c r="BH7" s="38" t="s">
        <v>102</v>
      </c>
      <c r="BI7" s="38" t="s">
        <v>102</v>
      </c>
      <c r="BJ7" s="38">
        <v>6257.95</v>
      </c>
      <c r="BK7" s="38" t="s">
        <v>102</v>
      </c>
      <c r="BL7" s="38" t="s">
        <v>102</v>
      </c>
      <c r="BM7" s="38" t="s">
        <v>102</v>
      </c>
      <c r="BN7" s="38" t="s">
        <v>102</v>
      </c>
      <c r="BO7" s="38">
        <v>1575.64</v>
      </c>
      <c r="BP7" s="38">
        <v>705.21</v>
      </c>
      <c r="BQ7" s="38" t="s">
        <v>102</v>
      </c>
      <c r="BR7" s="38" t="s">
        <v>102</v>
      </c>
      <c r="BS7" s="38" t="s">
        <v>102</v>
      </c>
      <c r="BT7" s="38" t="s">
        <v>102</v>
      </c>
      <c r="BU7" s="38">
        <v>51.89</v>
      </c>
      <c r="BV7" s="38" t="s">
        <v>102</v>
      </c>
      <c r="BW7" s="38" t="s">
        <v>102</v>
      </c>
      <c r="BX7" s="38" t="s">
        <v>102</v>
      </c>
      <c r="BY7" s="38" t="s">
        <v>102</v>
      </c>
      <c r="BZ7" s="38">
        <v>73.209999999999994</v>
      </c>
      <c r="CA7" s="38">
        <v>98.96</v>
      </c>
      <c r="CB7" s="38" t="s">
        <v>102</v>
      </c>
      <c r="CC7" s="38" t="s">
        <v>102</v>
      </c>
      <c r="CD7" s="38" t="s">
        <v>102</v>
      </c>
      <c r="CE7" s="38" t="s">
        <v>102</v>
      </c>
      <c r="CF7" s="38">
        <v>356.78</v>
      </c>
      <c r="CG7" s="38" t="s">
        <v>102</v>
      </c>
      <c r="CH7" s="38" t="s">
        <v>102</v>
      </c>
      <c r="CI7" s="38" t="s">
        <v>102</v>
      </c>
      <c r="CJ7" s="38" t="s">
        <v>102</v>
      </c>
      <c r="CK7" s="38">
        <v>229.52</v>
      </c>
      <c r="CL7" s="38">
        <v>134.52000000000001</v>
      </c>
      <c r="CM7" s="38" t="s">
        <v>102</v>
      </c>
      <c r="CN7" s="38" t="s">
        <v>102</v>
      </c>
      <c r="CO7" s="38" t="s">
        <v>102</v>
      </c>
      <c r="CP7" s="38" t="s">
        <v>102</v>
      </c>
      <c r="CQ7" s="38" t="s">
        <v>102</v>
      </c>
      <c r="CR7" s="38" t="s">
        <v>102</v>
      </c>
      <c r="CS7" s="38" t="s">
        <v>102</v>
      </c>
      <c r="CT7" s="38" t="s">
        <v>102</v>
      </c>
      <c r="CU7" s="38" t="s">
        <v>102</v>
      </c>
      <c r="CV7" s="38">
        <v>44.83</v>
      </c>
      <c r="CW7" s="38">
        <v>59.57</v>
      </c>
      <c r="CX7" s="38" t="s">
        <v>102</v>
      </c>
      <c r="CY7" s="38" t="s">
        <v>102</v>
      </c>
      <c r="CZ7" s="38" t="s">
        <v>102</v>
      </c>
      <c r="DA7" s="38" t="s">
        <v>102</v>
      </c>
      <c r="DB7" s="38">
        <v>42.49</v>
      </c>
      <c r="DC7" s="38" t="s">
        <v>102</v>
      </c>
      <c r="DD7" s="38" t="s">
        <v>102</v>
      </c>
      <c r="DE7" s="38" t="s">
        <v>102</v>
      </c>
      <c r="DF7" s="38" t="s">
        <v>102</v>
      </c>
      <c r="DG7" s="38">
        <v>60.57</v>
      </c>
      <c r="DH7" s="38">
        <v>95.57</v>
      </c>
      <c r="DI7" s="38" t="s">
        <v>102</v>
      </c>
      <c r="DJ7" s="38" t="s">
        <v>102</v>
      </c>
      <c r="DK7" s="38" t="s">
        <v>102</v>
      </c>
      <c r="DL7" s="38" t="s">
        <v>102</v>
      </c>
      <c r="DM7" s="38">
        <v>3.43</v>
      </c>
      <c r="DN7" s="38" t="s">
        <v>102</v>
      </c>
      <c r="DO7" s="38" t="s">
        <v>102</v>
      </c>
      <c r="DP7" s="38" t="s">
        <v>102</v>
      </c>
      <c r="DQ7" s="38" t="s">
        <v>102</v>
      </c>
      <c r="DR7" s="38">
        <v>7.48</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0.05</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2022-01-17T00:16:43Z</cp:lastPrinted>
  <dcterms:created xsi:type="dcterms:W3CDTF">2021-12-03T07:17:48Z</dcterms:created>
  <dcterms:modified xsi:type="dcterms:W3CDTF">2022-01-17T00:17:53Z</dcterms:modified>
  <cp:category/>
</cp:coreProperties>
</file>