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5240\Desktop\"/>
    </mc:Choice>
  </mc:AlternateContent>
  <xr:revisionPtr revIDLastSave="0" documentId="8_{FB530112-EE57-4EC7-A084-7417C8BB6836}" xr6:coauthVersionLast="47" xr6:coauthVersionMax="47" xr10:uidLastSave="{00000000-0000-0000-0000-000000000000}"/>
  <workbookProtection workbookAlgorithmName="SHA-512" workbookHashValue="y695E0UpQgHfJofdUmn37+enVe8w0zYkZNVpigNtAPA1LugdvqUWDkZHWR86G+qEBVSaSL/vZHdCx974Ghz0zg==" workbookSaltValue="vWfDYqRVGQimIAkXvPllag==" workbookSpinCount="100000" lockStructure="1"/>
  <bookViews>
    <workbookView xWindow="-120" yWindow="-120" windowWidth="19440" windowHeight="1500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KV79" i="4" s="1"/>
  <c r="EP7" i="5"/>
  <c r="KC79" i="4" s="1"/>
  <c r="EO7" i="5"/>
  <c r="EM7" i="5"/>
  <c r="EL7" i="5"/>
  <c r="EK7" i="5"/>
  <c r="EJ7" i="5"/>
  <c r="EI7" i="5"/>
  <c r="EH7" i="5"/>
  <c r="HM79" i="4" s="1"/>
  <c r="EG7" i="5"/>
  <c r="EF7" i="5"/>
  <c r="EE7" i="5"/>
  <c r="ED7" i="5"/>
  <c r="EB7" i="5"/>
  <c r="EA7" i="5"/>
  <c r="DZ7" i="5"/>
  <c r="DY7" i="5"/>
  <c r="AN80" i="4" s="1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KF55" i="4" s="1"/>
  <c r="DF7" i="5"/>
  <c r="IZ56" i="4" s="1"/>
  <c r="DE7" i="5"/>
  <c r="DD7" i="5"/>
  <c r="DC7" i="5"/>
  <c r="DB7" i="5"/>
  <c r="DA7" i="5"/>
  <c r="CZ7" i="5"/>
  <c r="CY7" i="5"/>
  <c r="HV55" i="4" s="1"/>
  <c r="CX7" i="5"/>
  <c r="HG55" i="4" s="1"/>
  <c r="CW7" i="5"/>
  <c r="CU7" i="5"/>
  <c r="CT7" i="5"/>
  <c r="CS7" i="5"/>
  <c r="CR7" i="5"/>
  <c r="CQ7" i="5"/>
  <c r="CP7" i="5"/>
  <c r="FL55" i="4" s="1"/>
  <c r="CO7" i="5"/>
  <c r="CN7" i="5"/>
  <c r="CM7" i="5"/>
  <c r="CL7" i="5"/>
  <c r="CJ7" i="5"/>
  <c r="CI7" i="5"/>
  <c r="CH7" i="5"/>
  <c r="CG7" i="5"/>
  <c r="CF7" i="5"/>
  <c r="P56" i="4" s="1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KF33" i="4" s="1"/>
  <c r="BN7" i="5"/>
  <c r="IZ34" i="4" s="1"/>
  <c r="BM7" i="5"/>
  <c r="BL7" i="5"/>
  <c r="BK7" i="5"/>
  <c r="BJ7" i="5"/>
  <c r="BI7" i="5"/>
  <c r="BH7" i="5"/>
  <c r="BG7" i="5"/>
  <c r="HV33" i="4" s="1"/>
  <c r="BF7" i="5"/>
  <c r="HG33" i="4" s="1"/>
  <c r="BE7" i="5"/>
  <c r="BC7" i="5"/>
  <c r="BB7" i="5"/>
  <c r="BA7" i="5"/>
  <c r="AZ7" i="5"/>
  <c r="AY7" i="5"/>
  <c r="AX7" i="5"/>
  <c r="FL33" i="4" s="1"/>
  <c r="AW7" i="5"/>
  <c r="AV7" i="5"/>
  <c r="AU7" i="5"/>
  <c r="AT7" i="5"/>
  <c r="AR7" i="5"/>
  <c r="AQ7" i="5"/>
  <c r="AP7" i="5"/>
  <c r="AO7" i="5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AA6" i="5"/>
  <c r="Z6" i="5"/>
  <c r="Y6" i="5"/>
  <c r="FZ12" i="4" s="1"/>
  <c r="X6" i="5"/>
  <c r="EG12" i="4" s="1"/>
  <c r="W6" i="5"/>
  <c r="CN12" i="4" s="1"/>
  <c r="V6" i="5"/>
  <c r="U6" i="5"/>
  <c r="T6" i="5"/>
  <c r="S6" i="5"/>
  <c r="EG10" i="4" s="1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90" i="4"/>
  <c r="G90" i="4"/>
  <c r="F90" i="4"/>
  <c r="E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U80" i="4"/>
  <c r="MH79" i="4"/>
  <c r="LO79" i="4"/>
  <c r="JJ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MN55" i="4"/>
  <c r="LY55" i="4"/>
  <c r="LJ55" i="4"/>
  <c r="KU55" i="4"/>
  <c r="IZ55" i="4"/>
  <c r="IK55" i="4"/>
  <c r="GR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MN33" i="4"/>
  <c r="LY33" i="4"/>
  <c r="LJ33" i="4"/>
  <c r="KU33" i="4"/>
  <c r="IZ33" i="4"/>
  <c r="IK33" i="4"/>
  <c r="GR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AU12" i="4"/>
  <c r="B12" i="4"/>
  <c r="JW10" i="4"/>
  <c r="ID10" i="4"/>
  <c r="FZ10" i="4"/>
  <c r="CN10" i="4"/>
  <c r="AU10" i="4"/>
  <c r="LP8" i="4"/>
  <c r="JW8" i="4"/>
  <c r="ID8" i="4"/>
  <c r="FZ8" i="4"/>
  <c r="EG8" i="4"/>
  <c r="CN8" i="4"/>
  <c r="AU8" i="4"/>
  <c r="B8" i="4"/>
  <c r="B6" i="4"/>
  <c r="MH78" i="4" l="1"/>
  <c r="IZ54" i="4"/>
  <c r="IZ32" i="4"/>
  <c r="HM78" i="4"/>
  <c r="FL32" i="4"/>
  <c r="CS78" i="4"/>
  <c r="BX54" i="4"/>
  <c r="BX32" i="4"/>
  <c r="MN54" i="4"/>
  <c r="MN32" i="4"/>
  <c r="FL54" i="4"/>
  <c r="C11" i="5"/>
  <c r="D11" i="5"/>
  <c r="E11" i="5"/>
  <c r="B11" i="5"/>
  <c r="FH78" i="4" l="1"/>
  <c r="DS54" i="4"/>
  <c r="DS32" i="4"/>
  <c r="AN78" i="4"/>
  <c r="AE54" i="4"/>
  <c r="AE32" i="4"/>
  <c r="KU54" i="4"/>
  <c r="KU32" i="4"/>
  <c r="KC78" i="4"/>
  <c r="HG54" i="4"/>
  <c r="HG32" i="4"/>
  <c r="LY54" i="4"/>
  <c r="IK54" i="4"/>
  <c r="IK32" i="4"/>
  <c r="GT78" i="4"/>
  <c r="EW54" i="4"/>
  <c r="EW32" i="4"/>
  <c r="BZ78" i="4"/>
  <c r="BI54" i="4"/>
  <c r="BI32" i="4"/>
  <c r="LY32" i="4"/>
  <c r="LO78" i="4"/>
  <c r="JJ78" i="4"/>
  <c r="GR54" i="4"/>
  <c r="DD54" i="4"/>
  <c r="U78" i="4"/>
  <c r="P54" i="4"/>
  <c r="P32" i="4"/>
  <c r="DD32" i="4"/>
  <c r="KF54" i="4"/>
  <c r="KF32" i="4"/>
  <c r="GR32" i="4"/>
  <c r="EO78" i="4"/>
  <c r="BG78" i="4"/>
  <c r="AT54" i="4"/>
  <c r="AT32" i="4"/>
  <c r="KV78" i="4"/>
  <c r="HV54" i="4"/>
  <c r="HV32" i="4"/>
  <c r="GA78" i="4"/>
  <c r="EH54" i="4"/>
  <c r="EH32" i="4"/>
  <c r="LJ54" i="4"/>
  <c r="LJ32" i="4"/>
</calcChain>
</file>

<file path=xl/sharedStrings.xml><?xml version="1.0" encoding="utf-8"?>
<sst xmlns="http://schemas.openxmlformats.org/spreadsheetml/2006/main" count="326" uniqueCount="191">
  <si>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</si>
  <si>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</si>
  <si>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</si>
  <si>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</si>
  <si>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</si>
  <si>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</si>
  <si>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</si>
  <si>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</si>
  <si>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</si>
  <si>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</si>
  <si>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</si>
  <si>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</si>
  <si>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</si>
  <si>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</si>
  <si>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</si>
  <si>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</si>
  <si>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</si>
  <si>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</si>
  <si>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</si>
  <si>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</si>
  <si>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</si>
  <si>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</si>
  <si>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</si>
  <si>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</si>
  <si>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</si>
  <si>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</si>
  <si>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</si>
  <si>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</si>
  <si>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</si>
  <si>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</si>
  <si>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</si>
  <si>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</si>
  <si>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</si>
  <si>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</si>
  <si>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</si>
  <si>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</si>
  <si>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</si>
  <si>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</si>
  <si>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</si>
  <si>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</si>
  <si>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</si>
  <si>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</si>
  <si>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</si>
  <si>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</si>
  <si>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</si>
  <si>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</si>
  <si>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</si>
  <si>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</si>
  <si>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</si>
  <si>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</si>
  <si>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</si>
  <si>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</si>
  <si>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</si>
  <si>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</si>
  <si>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</si>
  <si>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</si>
  <si>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</si>
  <si>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</si>
  <si>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</si>
  <si>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</si>
  <si>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</si>
  <si>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</si>
  <si>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</si>
  <si>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</si>
  <si>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</si>
  <si>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</si>
  <si>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</si>
  <si>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</si>
  <si>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</si>
  <si>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</si>
  <si>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</si>
  <si>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</si>
  <si>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</si>
  <si>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</si>
  <si>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</si>
  <si>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</si>
  <si>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</si>
  <si>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</si>
  <si>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</si>
  <si>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</si>
  <si>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</si>
  <si>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</si>
  <si>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</si>
  <si>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</si>
  <si>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</si>
  <si>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</si>
  <si>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</si>
  <si>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</si>
  <si>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</si>
  <si>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</si>
  <si>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</si>
  <si>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</si>
  <si>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</si>
  <si>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</si>
  <si>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</si>
  <si>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</si>
  <si>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</si>
  <si>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</si>
  <si>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</si>
  <si>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</si>
  <si>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</si>
  <si>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</si>
  <si>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</si>
  <si>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</si>
  <si>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</si>
  <si>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</si>
  <si>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</si>
  <si>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</si>
  <si>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</si>
  <si>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</si>
  <si>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</si>
  <si>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</si>
  <si>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</si>
  <si>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</si>
  <si>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</si>
  <si>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</si>
  <si>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</si>
  <si>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</si>
  <si>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</si>
  <si>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</si>
  <si>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</si>
  <si>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</si>
  <si>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</si>
  <si>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</si>
  <si>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</si>
  <si>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</si>
  <si>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</si>
  <si>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</si>
  <si>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</si>
  <si>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</si>
  <si>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</si>
  <si>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</si>
  <si>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</si>
  <si>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</si>
  <si>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</si>
  <si>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</si>
  <si>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</si>
  <si>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</si>
  <si>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</si>
  <si>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</si>
  <si>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</si>
  <si>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</si>
  <si>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</si>
  <si>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</si>
  <si>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</si>
  <si>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</si>
  <si>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</si>
  <si>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</si>
  <si>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</si>
  <si>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</si>
  <si>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</si>
  <si>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</si>
  <si>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</si>
  <si>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</si>
  <si>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</si>
  <si>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</si>
  <si>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</si>
  <si>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</si>
  <si>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</si>
  <si>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</si>
  <si>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</si>
  <si>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</si>
  <si>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</si>
  <si>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</si>
  <si>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</si>
  <si>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</si>
  <si>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</si>
  <si>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</si>
  <si>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</si>
  <si>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つるぎ町</t>
  </si>
  <si>
    <t>つるぎ町立半田病院</t>
  </si>
  <si>
    <t>条例全部</t>
  </si>
  <si>
    <t>病院事業</t>
  </si>
  <si>
    <t>一般病院</t>
  </si>
  <si>
    <t>100床以上～200床未満</t>
  </si>
  <si>
    <t>自治体職員 民間企業出身</t>
  </si>
  <si>
    <t>直営</t>
  </si>
  <si>
    <t>対象</t>
  </si>
  <si>
    <t>ド 透</t>
  </si>
  <si>
    <t>救 臨 へ 災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</si>
  <si>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</si>
  <si>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</si>
  <si>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</si>
  <si>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</si>
  <si>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</si>
  <si>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</si>
  <si>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</si>
  <si>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徳島県西部医療圏における５疾病（がん、脳卒中、急性心筋梗塞、糖尿病、精神疾患）、５事業（救急医療、災害医療、へき地医療、周産期医療、小児医療）を担っている。特に、産科医療・小児医療・透析医療においては、当該地域において拠点となる医療機能である。
また、感染症対応重点医療機関としても認定されることになり、その役割は地域のみならず、広域的なものとなっている。</t>
    <rPh sb="126" eb="131">
      <t>カンセンショウタイオウ</t>
    </rPh>
    <rPh sb="131" eb="137">
      <t>ジュウテンイリョウキカン</t>
    </rPh>
    <rPh sb="141" eb="143">
      <t>ニンテイ</t>
    </rPh>
    <rPh sb="154" eb="156">
      <t>ヤクワリ</t>
    </rPh>
    <rPh sb="157" eb="159">
      <t>チイキ</t>
    </rPh>
    <rPh sb="165" eb="168">
      <t>コウイキテキ</t>
    </rPh>
    <phoneticPr fontId="5"/>
  </si>
  <si>
    <t>・新型コロナウイルス感染症に伴う受診控え、また、感染症対応に係る病床確保・入院制限の影響を如実に受け、②医業収支比率は大きく減少する結果となった。ただ、①経常収支比率においては、病床確保に要した経費としての補助金収入によって、黒字は保たれる形となった。</t>
    <rPh sb="1" eb="3">
      <t>シンガタ</t>
    </rPh>
    <rPh sb="10" eb="13">
      <t>カンセンショウ</t>
    </rPh>
    <rPh sb="14" eb="15">
      <t>トモナ</t>
    </rPh>
    <rPh sb="16" eb="18">
      <t>ジュシン</t>
    </rPh>
    <rPh sb="18" eb="19">
      <t>ビカ</t>
    </rPh>
    <rPh sb="24" eb="27">
      <t>カンセンショウ</t>
    </rPh>
    <rPh sb="27" eb="29">
      <t>タイオウ</t>
    </rPh>
    <rPh sb="30" eb="31">
      <t>カカ</t>
    </rPh>
    <rPh sb="32" eb="36">
      <t>ビョウショウカクホ</t>
    </rPh>
    <rPh sb="37" eb="41">
      <t>ニュウインセイゲン</t>
    </rPh>
    <rPh sb="42" eb="44">
      <t>エイキョウ</t>
    </rPh>
    <rPh sb="45" eb="47">
      <t>ニョジツ</t>
    </rPh>
    <rPh sb="48" eb="49">
      <t>ウ</t>
    </rPh>
    <rPh sb="52" eb="58">
      <t>イギョウシュウシヒリツ</t>
    </rPh>
    <rPh sb="59" eb="60">
      <t>オオ</t>
    </rPh>
    <rPh sb="62" eb="64">
      <t>ゲンショウ</t>
    </rPh>
    <rPh sb="66" eb="68">
      <t>ケッカ</t>
    </rPh>
    <rPh sb="77" eb="83">
      <t>ケイジョウシュウシヒリツ</t>
    </rPh>
    <rPh sb="89" eb="93">
      <t>ビョウショウカクホ</t>
    </rPh>
    <rPh sb="94" eb="95">
      <t>ヨウ</t>
    </rPh>
    <rPh sb="97" eb="99">
      <t>ケイヒ</t>
    </rPh>
    <rPh sb="103" eb="108">
      <t>ホジョキンシュウニュウ</t>
    </rPh>
    <rPh sb="113" eb="115">
      <t>クロジ</t>
    </rPh>
    <rPh sb="116" eb="117">
      <t>タモ</t>
    </rPh>
    <rPh sb="120" eb="121">
      <t>カタチ</t>
    </rPh>
    <phoneticPr fontId="5"/>
  </si>
  <si>
    <t>①有形固定資産減価償却率：施設全体としては、耐震化工事に伴う病棟立替が大きく影響し、年数も経過しておらず、類似平均に比べ老朽化は進んでいない。
②器械備品減価償却率：感染症対策に伴う設備整備事業を活用し、器械整備を行ったことにより、比率は大きく減少している。ただ、整備を行った器械については、主に感染症対応に係る器械であり、今後においても引き続き計画的な医療器械の整備が必要である。</t>
    <rPh sb="83" eb="86">
      <t>カンセンショウ</t>
    </rPh>
    <rPh sb="86" eb="88">
      <t>タイサク</t>
    </rPh>
    <rPh sb="89" eb="90">
      <t>トモナ</t>
    </rPh>
    <rPh sb="91" eb="93">
      <t>セツビ</t>
    </rPh>
    <rPh sb="93" eb="95">
      <t>セイビ</t>
    </rPh>
    <rPh sb="95" eb="97">
      <t>ジギョウ</t>
    </rPh>
    <rPh sb="98" eb="100">
      <t>カツヨウ</t>
    </rPh>
    <rPh sb="104" eb="106">
      <t>セイビ</t>
    </rPh>
    <rPh sb="107" eb="108">
      <t>オコナ</t>
    </rPh>
    <rPh sb="116" eb="118">
      <t>ヒリツ</t>
    </rPh>
    <rPh sb="119" eb="120">
      <t>オオ</t>
    </rPh>
    <rPh sb="122" eb="124">
      <t>ゲンショウ</t>
    </rPh>
    <rPh sb="132" eb="134">
      <t>セイビ</t>
    </rPh>
    <rPh sb="135" eb="136">
      <t>オコナ</t>
    </rPh>
    <rPh sb="146" eb="147">
      <t>オモ</t>
    </rPh>
    <rPh sb="148" eb="151">
      <t>カンセンショウ</t>
    </rPh>
    <rPh sb="151" eb="153">
      <t>タイオウ</t>
    </rPh>
    <rPh sb="154" eb="155">
      <t>カカ</t>
    </rPh>
    <rPh sb="162" eb="164">
      <t>コンゴ</t>
    </rPh>
    <rPh sb="169" eb="170">
      <t>ヒ</t>
    </rPh>
    <rPh sb="171" eb="172">
      <t>ツヅ</t>
    </rPh>
    <rPh sb="173" eb="176">
      <t>ケイカクテキ</t>
    </rPh>
    <rPh sb="177" eb="181">
      <t>イリョウキカイ</t>
    </rPh>
    <rPh sb="182" eb="184">
      <t>セイビ</t>
    </rPh>
    <rPh sb="185" eb="187">
      <t>ヒツヨウ</t>
    </rPh>
    <phoneticPr fontId="5"/>
  </si>
  <si>
    <t>新型コロナウイルス感染症の世界的な蔓延は、当然ながら当院にも大きな影響をもたらした１年間となった。当院においても、感染症患者の対応に伴い、救急医療等の重要な事業を一部縮小し対応にあたるなど、医療提供体制の弱体化が生じたことも事実である。
今後、当該医療圏における当院の役割を堅持しながら、感染症対応との両立が課題となる。</t>
    <rPh sb="0" eb="2">
      <t>シンガタ</t>
    </rPh>
    <rPh sb="9" eb="12">
      <t>カンセンショウ</t>
    </rPh>
    <rPh sb="13" eb="16">
      <t>セカイテキ</t>
    </rPh>
    <rPh sb="17" eb="19">
      <t>マンエン</t>
    </rPh>
    <rPh sb="21" eb="23">
      <t>トウゼン</t>
    </rPh>
    <rPh sb="26" eb="28">
      <t>トウイン</t>
    </rPh>
    <rPh sb="30" eb="31">
      <t>オオ</t>
    </rPh>
    <rPh sb="33" eb="35">
      <t>エイキョウ</t>
    </rPh>
    <rPh sb="42" eb="44">
      <t>ネンカン</t>
    </rPh>
    <rPh sb="119" eb="121">
      <t>コンゴ</t>
    </rPh>
    <rPh sb="122" eb="127">
      <t>トウガイイリョウケン</t>
    </rPh>
    <rPh sb="131" eb="133">
      <t>トウイン</t>
    </rPh>
    <rPh sb="134" eb="136">
      <t>ヤクワリ</t>
    </rPh>
    <rPh sb="137" eb="139">
      <t>ケンジ</t>
    </rPh>
    <rPh sb="144" eb="147">
      <t>カンセンショウ</t>
    </rPh>
    <rPh sb="147" eb="149">
      <t>タイオウ</t>
    </rPh>
    <rPh sb="151" eb="153">
      <t>リョウリツ</t>
    </rPh>
    <rPh sb="154" eb="156">
      <t>カダイ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</si>
</sst>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81.599999999999994</c:v>
                </c:pt>
                <c:pt idx="2">
                  <c:v>72.2</c:v>
                </c:pt>
                <c:pt idx="3">
                  <c:v>72.7</c:v>
                </c:pt>
                <c:pt idx="4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A-4713-AA68-BFCB4369D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69.7</c:v>
                </c:pt>
                <c:pt idx="2">
                  <c:v>70.099999999999994</c:v>
                </c:pt>
                <c:pt idx="3">
                  <c:v>70.400000000000006</c:v>
                </c:pt>
                <c:pt idx="4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A-4713-AA68-BFCB4369D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58-87BD-E15436B5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119.5</c:v>
                </c:pt>
                <c:pt idx="1">
                  <c:v>116.9</c:v>
                </c:pt>
                <c:pt idx="2">
                  <c:v>117.1</c:v>
                </c:pt>
                <c:pt idx="3">
                  <c:v>120.5</c:v>
                </c:pt>
                <c:pt idx="4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7-4358-87BD-E15436B5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99.3</c:v>
                </c:pt>
                <c:pt idx="2">
                  <c:v>95</c:v>
                </c:pt>
                <c:pt idx="3">
                  <c:v>95.9</c:v>
                </c:pt>
                <c:pt idx="4">
                  <c:v>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A-4C2D-AF37-1F8E615F1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83.9</c:v>
                </c:pt>
                <c:pt idx="2">
                  <c:v>84</c:v>
                </c:pt>
                <c:pt idx="3">
                  <c:v>84.3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A-4C2D-AF37-1F8E615F1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100.8</c:v>
                </c:pt>
                <c:pt idx="1">
                  <c:v>100.5</c:v>
                </c:pt>
                <c:pt idx="2">
                  <c:v>97.5</c:v>
                </c:pt>
                <c:pt idx="3">
                  <c:v>100.2</c:v>
                </c:pt>
                <c:pt idx="4">
                  <c:v>103.9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0-4688-B2EC-44D6C9FE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96.6</c:v>
                </c:pt>
                <c:pt idx="2">
                  <c:v>97.2</c:v>
                </c:pt>
                <c:pt idx="3">
                  <c:v>96.9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0-4688-B2EC-44D6C9FE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35.9</c:v>
                </c:pt>
                <c:pt idx="1">
                  <c:v>38.4</c:v>
                </c:pt>
                <c:pt idx="2">
                  <c:v>38.1</c:v>
                </c:pt>
                <c:pt idx="3">
                  <c:v>40.799999999999997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6-4A14-9AB3-D886C140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53.5</c:v>
                </c:pt>
                <c:pt idx="2">
                  <c:v>54.1</c:v>
                </c:pt>
                <c:pt idx="3">
                  <c:v>54.6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6-4A14-9AB3-D886C140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73.900000000000006</c:v>
                </c:pt>
                <c:pt idx="2">
                  <c:v>66.7</c:v>
                </c:pt>
                <c:pt idx="3">
                  <c:v>71.5</c:v>
                </c:pt>
                <c:pt idx="4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C-478F-82FC-83B70F25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71.3</c:v>
                </c:pt>
                <c:pt idx="2">
                  <c:v>71.400000000000006</c:v>
                </c:pt>
                <c:pt idx="3">
                  <c:v>71.7</c:v>
                </c:pt>
                <c:pt idx="4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C-478F-82FC-83B70F25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48863525</c:v>
                </c:pt>
                <c:pt idx="1">
                  <c:v>49296067</c:v>
                </c:pt>
                <c:pt idx="2">
                  <c:v>49984908</c:v>
                </c:pt>
                <c:pt idx="3">
                  <c:v>50053425</c:v>
                </c:pt>
                <c:pt idx="4">
                  <c:v>51732908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C-4586-BA5A-5047D7E60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37752628</c:v>
                </c:pt>
                <c:pt idx="1">
                  <c:v>39094598</c:v>
                </c:pt>
                <c:pt idx="2">
                  <c:v>40683727</c:v>
                </c:pt>
                <c:pt idx="3">
                  <c:v>41891213</c:v>
                </c:pt>
                <c:pt idx="4">
                  <c:v>42806727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C-4586-BA5A-5047D7E60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16.2</c:v>
                </c:pt>
                <c:pt idx="1">
                  <c:v>15.3</c:v>
                </c:pt>
                <c:pt idx="2">
                  <c:v>15.6</c:v>
                </c:pt>
                <c:pt idx="3">
                  <c:v>14.7</c:v>
                </c:pt>
                <c:pt idx="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5-4C25-813D-14172593E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18.7</c:v>
                </c:pt>
                <c:pt idx="1">
                  <c:v>18.3</c:v>
                </c:pt>
                <c:pt idx="2">
                  <c:v>17.7</c:v>
                </c:pt>
                <c:pt idx="3">
                  <c:v>17.5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5-4C25-813D-14172593E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56</c:v>
                </c:pt>
                <c:pt idx="1">
                  <c:v>57.5</c:v>
                </c:pt>
                <c:pt idx="2">
                  <c:v>60.9</c:v>
                </c:pt>
                <c:pt idx="3">
                  <c:v>60.2</c:v>
                </c:pt>
                <c:pt idx="4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A-4F6C-9C35-D0566EA84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63.4</c:v>
                </c:pt>
                <c:pt idx="2">
                  <c:v>63.7</c:v>
                </c:pt>
                <c:pt idx="3">
                  <c:v>63.3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A-4F6C-9C35-D0566EA84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12003</c:v>
                </c:pt>
                <c:pt idx="1">
                  <c:v>12046</c:v>
                </c:pt>
                <c:pt idx="2">
                  <c:v>12511</c:v>
                </c:pt>
                <c:pt idx="3">
                  <c:v>12656</c:v>
                </c:pt>
                <c:pt idx="4">
                  <c:v>13443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0-4F1C-97D4-216317454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9976</c:v>
                </c:pt>
                <c:pt idx="1">
                  <c:v>10130</c:v>
                </c:pt>
                <c:pt idx="2">
                  <c:v>10244</c:v>
                </c:pt>
                <c:pt idx="3">
                  <c:v>10602</c:v>
                </c:pt>
                <c:pt idx="4">
                  <c:v>11234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0-4F1C-97D4-216317454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35971</c:v>
                </c:pt>
                <c:pt idx="1">
                  <c:v>35836</c:v>
                </c:pt>
                <c:pt idx="2">
                  <c:v>36248</c:v>
                </c:pt>
                <c:pt idx="3">
                  <c:v>35729</c:v>
                </c:pt>
                <c:pt idx="4">
                  <c:v>36618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B-4DD2-8550-EDC30E9E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33492</c:v>
                </c:pt>
                <c:pt idx="1">
                  <c:v>34136</c:v>
                </c:pt>
                <c:pt idx="2">
                  <c:v>34924</c:v>
                </c:pt>
                <c:pt idx="3">
                  <c:v>35788</c:v>
                </c:pt>
                <c:pt idx="4">
                  <c:v>37855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B-4DD2-8550-EDC30E9E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HL1" zoomScaleNormal="100" zoomScaleSheetLayoutView="70" workbookViewId="0">
      <selection activeCell="NR88" sqref="NR88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 x14ac:dyDescent="0.15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 x14ac:dyDescent="0.15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2" t="str">
        <f>データ!H6</f>
        <v>徳島県つるぎ町　つるぎ町立半田病院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100床以上～200床未満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自治体職員 民間企業出身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120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データ!AA6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10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対象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透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へ 災 輪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データ!AC6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120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FZ11" s="144" t="s">
        <v>28</v>
      </c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6"/>
      <c r="ID11" s="144" t="s">
        <v>29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30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31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8">
        <f>データ!U6</f>
        <v>8458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12311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第２種該当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第２種該当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１０：１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120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データ!AG6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120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 x14ac:dyDescent="0.15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39</v>
      </c>
      <c r="NK18" s="121"/>
      <c r="NL18" s="121"/>
      <c r="NM18" s="124" t="s">
        <v>40</v>
      </c>
      <c r="NN18" s="125"/>
      <c r="NO18" s="120" t="s">
        <v>39</v>
      </c>
      <c r="NP18" s="121"/>
      <c r="NQ18" s="121"/>
      <c r="NR18" s="124" t="s">
        <v>40</v>
      </c>
      <c r="NS18" s="125"/>
      <c r="NT18" s="120" t="s">
        <v>39</v>
      </c>
      <c r="NU18" s="121"/>
      <c r="NV18" s="121"/>
      <c r="NW18" s="124" t="s">
        <v>40</v>
      </c>
      <c r="NX18" s="125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5" t="s">
        <v>43</v>
      </c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187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9"/>
      <c r="NK23" s="110"/>
      <c r="NL23" s="110"/>
      <c r="NM23" s="110"/>
      <c r="NN23" s="110"/>
      <c r="NO23" s="110"/>
      <c r="NP23" s="110"/>
      <c r="NQ23" s="110"/>
      <c r="NR23" s="110"/>
      <c r="NS23" s="110"/>
      <c r="NT23" s="110"/>
      <c r="NU23" s="110"/>
      <c r="NV23" s="110"/>
      <c r="NW23" s="110"/>
      <c r="NX23" s="111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9"/>
      <c r="NK24" s="110"/>
      <c r="NL24" s="110"/>
      <c r="NM24" s="110"/>
      <c r="NN24" s="110"/>
      <c r="NO24" s="110"/>
      <c r="NP24" s="110"/>
      <c r="NQ24" s="110"/>
      <c r="NR24" s="110"/>
      <c r="NS24" s="110"/>
      <c r="NT24" s="110"/>
      <c r="NU24" s="110"/>
      <c r="NV24" s="110"/>
      <c r="NW24" s="110"/>
      <c r="NX24" s="111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9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0"/>
      <c r="NX25" s="111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9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1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9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1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09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1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9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0"/>
      <c r="NX30" s="111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9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0"/>
      <c r="NX31" s="111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09"/>
      <c r="NK32" s="110"/>
      <c r="NL32" s="110"/>
      <c r="NM32" s="110"/>
      <c r="NN32" s="110"/>
      <c r="NO32" s="110"/>
      <c r="NP32" s="110"/>
      <c r="NQ32" s="110"/>
      <c r="NR32" s="110"/>
      <c r="NS32" s="110"/>
      <c r="NT32" s="110"/>
      <c r="NU32" s="110"/>
      <c r="NV32" s="110"/>
      <c r="NW32" s="110"/>
      <c r="NX32" s="111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100.8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100.5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97.5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100.2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103.9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99.5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99.3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95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95.9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88.8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83.9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81.599999999999994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72.2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72.7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63.7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09"/>
      <c r="NK33" s="110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110"/>
      <c r="NW33" s="110"/>
      <c r="NX33" s="111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96.7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96.6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96.9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100.6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84.2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83.9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84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84.3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80.7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119.5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116.9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117.1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120.5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124.2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69.8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69.7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70.099999999999994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70.400000000000006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65.8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2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4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 t="s">
        <v>61</v>
      </c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6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6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9" t="s">
        <v>188</v>
      </c>
      <c r="NK39" s="110"/>
      <c r="NL39" s="110"/>
      <c r="NM39" s="110"/>
      <c r="NN39" s="110"/>
      <c r="NO39" s="110"/>
      <c r="NP39" s="110"/>
      <c r="NQ39" s="110"/>
      <c r="NR39" s="110"/>
      <c r="NS39" s="110"/>
      <c r="NT39" s="110"/>
      <c r="NU39" s="110"/>
      <c r="NV39" s="110"/>
      <c r="NW39" s="110"/>
      <c r="NX39" s="111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9"/>
      <c r="NK40" s="110"/>
      <c r="NL40" s="110"/>
      <c r="NM40" s="110"/>
      <c r="NN40" s="110"/>
      <c r="NO40" s="110"/>
      <c r="NP40" s="110"/>
      <c r="NQ40" s="110"/>
      <c r="NR40" s="110"/>
      <c r="NS40" s="110"/>
      <c r="NT40" s="110"/>
      <c r="NU40" s="110"/>
      <c r="NV40" s="110"/>
      <c r="NW40" s="110"/>
      <c r="NX40" s="111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9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0"/>
      <c r="NX41" s="111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9"/>
      <c r="NK42" s="110"/>
      <c r="NL42" s="110"/>
      <c r="NM42" s="110"/>
      <c r="NN42" s="110"/>
      <c r="NO42" s="110"/>
      <c r="NP42" s="110"/>
      <c r="NQ42" s="110"/>
      <c r="NR42" s="110"/>
      <c r="NS42" s="110"/>
      <c r="NT42" s="110"/>
      <c r="NU42" s="110"/>
      <c r="NV42" s="110"/>
      <c r="NW42" s="110"/>
      <c r="NX42" s="111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9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0"/>
      <c r="NX43" s="111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9"/>
      <c r="NK44" s="110"/>
      <c r="NL44" s="110"/>
      <c r="NM44" s="110"/>
      <c r="NN44" s="110"/>
      <c r="NO44" s="110"/>
      <c r="NP44" s="110"/>
      <c r="NQ44" s="110"/>
      <c r="NR44" s="110"/>
      <c r="NS44" s="110"/>
      <c r="NT44" s="110"/>
      <c r="NU44" s="110"/>
      <c r="NV44" s="110"/>
      <c r="NW44" s="110"/>
      <c r="NX44" s="111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9"/>
      <c r="NK45" s="110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10"/>
      <c r="NW45" s="110"/>
      <c r="NX45" s="111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9"/>
      <c r="NK46" s="110"/>
      <c r="NL46" s="110"/>
      <c r="NM46" s="110"/>
      <c r="NN46" s="110"/>
      <c r="NO46" s="110"/>
      <c r="NP46" s="110"/>
      <c r="NQ46" s="110"/>
      <c r="NR46" s="110"/>
      <c r="NS46" s="110"/>
      <c r="NT46" s="110"/>
      <c r="NU46" s="110"/>
      <c r="NV46" s="110"/>
      <c r="NW46" s="110"/>
      <c r="NX46" s="111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/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09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1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9"/>
      <c r="NK49" s="110"/>
      <c r="NL49" s="110"/>
      <c r="NM49" s="110"/>
      <c r="NN49" s="110"/>
      <c r="NO49" s="110"/>
      <c r="NP49" s="110"/>
      <c r="NQ49" s="110"/>
      <c r="NR49" s="110"/>
      <c r="NS49" s="110"/>
      <c r="NT49" s="110"/>
      <c r="NU49" s="110"/>
      <c r="NV49" s="110"/>
      <c r="NW49" s="110"/>
      <c r="NX49" s="111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9"/>
      <c r="NK50" s="110"/>
      <c r="NL50" s="110"/>
      <c r="NM50" s="110"/>
      <c r="NN50" s="110"/>
      <c r="NO50" s="110"/>
      <c r="NP50" s="110"/>
      <c r="NQ50" s="110"/>
      <c r="NR50" s="110"/>
      <c r="NS50" s="110"/>
      <c r="NT50" s="110"/>
      <c r="NU50" s="110"/>
      <c r="NV50" s="110"/>
      <c r="NW50" s="110"/>
      <c r="NX50" s="111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2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3"/>
      <c r="NX51" s="114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09" t="s">
        <v>189</v>
      </c>
      <c r="NK54" s="110"/>
      <c r="NL54" s="110"/>
      <c r="NM54" s="110"/>
      <c r="NN54" s="110"/>
      <c r="NO54" s="110"/>
      <c r="NP54" s="110"/>
      <c r="NQ54" s="110"/>
      <c r="NR54" s="110"/>
      <c r="NS54" s="110"/>
      <c r="NT54" s="110"/>
      <c r="NU54" s="110"/>
      <c r="NV54" s="110"/>
      <c r="NW54" s="110"/>
      <c r="NX54" s="111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35971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35836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36248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35729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36618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12003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12046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12511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12656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13443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56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57.5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60.9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60.2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66.8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16.2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15.3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15.6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14.7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14.9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09"/>
      <c r="NK55" s="110"/>
      <c r="NL55" s="110"/>
      <c r="NM55" s="110"/>
      <c r="NN55" s="110"/>
      <c r="NO55" s="110"/>
      <c r="NP55" s="110"/>
      <c r="NQ55" s="110"/>
      <c r="NR55" s="110"/>
      <c r="NS55" s="110"/>
      <c r="NT55" s="110"/>
      <c r="NU55" s="110"/>
      <c r="NV55" s="110"/>
      <c r="NW55" s="110"/>
      <c r="NX55" s="111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33492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34136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34924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35788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37855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9976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10130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10244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10602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11234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63.4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63.7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63.3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68.5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18.7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18.3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17.7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17.5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09"/>
      <c r="NK56" s="110"/>
      <c r="NL56" s="110"/>
      <c r="NM56" s="110"/>
      <c r="NN56" s="110"/>
      <c r="NO56" s="110"/>
      <c r="NP56" s="110"/>
      <c r="NQ56" s="110"/>
      <c r="NR56" s="110"/>
      <c r="NS56" s="110"/>
      <c r="NT56" s="110"/>
      <c r="NU56" s="110"/>
      <c r="NV56" s="110"/>
      <c r="NW56" s="110"/>
      <c r="NX56" s="11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9"/>
      <c r="NK57" s="110"/>
      <c r="NL57" s="110"/>
      <c r="NM57" s="110"/>
      <c r="NN57" s="110"/>
      <c r="NO57" s="110"/>
      <c r="NP57" s="110"/>
      <c r="NQ57" s="110"/>
      <c r="NR57" s="110"/>
      <c r="NS57" s="110"/>
      <c r="NT57" s="110"/>
      <c r="NU57" s="110"/>
      <c r="NV57" s="110"/>
      <c r="NW57" s="110"/>
      <c r="NX57" s="11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09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0"/>
      <c r="NX58" s="11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09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09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9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1"/>
    </row>
    <row r="62" spans="1:393" ht="13.5" customHeight="1" x14ac:dyDescent="0.15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09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1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09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9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9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190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35.9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38.4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38.1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40.799999999999997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42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72.2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73.900000000000006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66.7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71.5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65.900000000000006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48863525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49296067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49984908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50053425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51732908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52.5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53.5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54.1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54.6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56.9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69.7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71.3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71.400000000000006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71.7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72.900000000000006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37752628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39094598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40683727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41891213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42806727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Yj1h/MSEOYshTkqNXkjen/NCnMclRH6UwlTfp/q95PZSB2KVz7AuvCmLNOSCTh4dzELN03EkgGHHwALRghT5sw==" saltValue="Ep8XkXUVlA0Cp4D3L3DpCQ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106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60" t="s">
        <v>107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60" t="s">
        <v>108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109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110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60" t="s">
        <v>111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112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113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114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115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116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1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152</v>
      </c>
      <c r="AU5" s="62" t="s">
        <v>153</v>
      </c>
      <c r="AV5" s="62" t="s">
        <v>154</v>
      </c>
      <c r="AW5" s="62" t="s">
        <v>144</v>
      </c>
      <c r="AX5" s="62" t="s">
        <v>155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151</v>
      </c>
      <c r="BE5" s="62" t="s">
        <v>152</v>
      </c>
      <c r="BF5" s="62" t="s">
        <v>153</v>
      </c>
      <c r="BG5" s="62" t="s">
        <v>156</v>
      </c>
      <c r="BH5" s="62" t="s">
        <v>157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151</v>
      </c>
      <c r="BP5" s="62" t="s">
        <v>152</v>
      </c>
      <c r="BQ5" s="62" t="s">
        <v>142</v>
      </c>
      <c r="BR5" s="62" t="s">
        <v>143</v>
      </c>
      <c r="BS5" s="62" t="s">
        <v>144</v>
      </c>
      <c r="BT5" s="62" t="s">
        <v>155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151</v>
      </c>
      <c r="CA5" s="62" t="s">
        <v>158</v>
      </c>
      <c r="CB5" s="62" t="s">
        <v>159</v>
      </c>
      <c r="CC5" s="62" t="s">
        <v>156</v>
      </c>
      <c r="CD5" s="62" t="s">
        <v>157</v>
      </c>
      <c r="CE5" s="62" t="s">
        <v>155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151</v>
      </c>
      <c r="CL5" s="62" t="s">
        <v>158</v>
      </c>
      <c r="CM5" s="62" t="s">
        <v>142</v>
      </c>
      <c r="CN5" s="62" t="s">
        <v>143</v>
      </c>
      <c r="CO5" s="62" t="s">
        <v>160</v>
      </c>
      <c r="CP5" s="62" t="s">
        <v>155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151</v>
      </c>
      <c r="CW5" s="62" t="s">
        <v>158</v>
      </c>
      <c r="CX5" s="62" t="s">
        <v>153</v>
      </c>
      <c r="CY5" s="62" t="s">
        <v>143</v>
      </c>
      <c r="CZ5" s="62" t="s">
        <v>161</v>
      </c>
      <c r="DA5" s="62" t="s">
        <v>162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151</v>
      </c>
      <c r="DH5" s="62" t="s">
        <v>158</v>
      </c>
      <c r="DI5" s="62" t="s">
        <v>163</v>
      </c>
      <c r="DJ5" s="62" t="s">
        <v>143</v>
      </c>
      <c r="DK5" s="62" t="s">
        <v>161</v>
      </c>
      <c r="DL5" s="62" t="s">
        <v>155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151</v>
      </c>
      <c r="DS5" s="62" t="s">
        <v>164</v>
      </c>
      <c r="DT5" s="62" t="s">
        <v>153</v>
      </c>
      <c r="DU5" s="62" t="s">
        <v>156</v>
      </c>
      <c r="DV5" s="62" t="s">
        <v>161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151</v>
      </c>
      <c r="ED5" s="62" t="s">
        <v>158</v>
      </c>
      <c r="EE5" s="62" t="s">
        <v>159</v>
      </c>
      <c r="EF5" s="62" t="s">
        <v>154</v>
      </c>
      <c r="EG5" s="62" t="s">
        <v>161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150</v>
      </c>
      <c r="EN5" s="62" t="s">
        <v>165</v>
      </c>
      <c r="EO5" s="62" t="s">
        <v>158</v>
      </c>
      <c r="EP5" s="62" t="s">
        <v>159</v>
      </c>
      <c r="EQ5" s="62" t="s">
        <v>156</v>
      </c>
      <c r="ER5" s="62" t="s">
        <v>160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  <c r="EY5" s="62" t="s">
        <v>151</v>
      </c>
    </row>
    <row r="6" spans="1:155" s="67" customFormat="1" x14ac:dyDescent="0.15">
      <c r="A6" s="48" t="s">
        <v>166</v>
      </c>
      <c r="B6" s="63">
        <f>B8</f>
        <v>2020</v>
      </c>
      <c r="C6" s="63">
        <f t="shared" ref="C6:M6" si="2">C8</f>
        <v>364681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7" t="str">
        <f>IF(H8&lt;&gt;I8,H8,"")&amp;IF(I8&lt;&gt;J8,I8,"")&amp;"　"&amp;J8</f>
        <v>徳島県つるぎ町　つるぎ町立半田病院</v>
      </c>
      <c r="I6" s="158"/>
      <c r="J6" s="159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自治体職員 民間企業出身</v>
      </c>
      <c r="P6" s="63" t="str">
        <f>P8</f>
        <v>直営</v>
      </c>
      <c r="Q6" s="64">
        <f t="shared" ref="Q6:AH6" si="3">Q8</f>
        <v>10</v>
      </c>
      <c r="R6" s="63" t="str">
        <f t="shared" si="3"/>
        <v>対象</v>
      </c>
      <c r="S6" s="63" t="str">
        <f t="shared" si="3"/>
        <v>ド 透</v>
      </c>
      <c r="T6" s="63" t="str">
        <f t="shared" si="3"/>
        <v>救 臨 へ 災 輪</v>
      </c>
      <c r="U6" s="64">
        <f>U8</f>
        <v>8458</v>
      </c>
      <c r="V6" s="64">
        <f>V8</f>
        <v>12311</v>
      </c>
      <c r="W6" s="63" t="str">
        <f>W8</f>
        <v>第２種該当</v>
      </c>
      <c r="X6" s="63" t="str">
        <f t="shared" ref="X6" si="4">X8</f>
        <v>第２種該当</v>
      </c>
      <c r="Y6" s="63" t="str">
        <f t="shared" si="3"/>
        <v>１０：１</v>
      </c>
      <c r="Z6" s="64">
        <f t="shared" si="3"/>
        <v>120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120</v>
      </c>
      <c r="AF6" s="64">
        <f t="shared" si="3"/>
        <v>120</v>
      </c>
      <c r="AG6" s="64" t="str">
        <f t="shared" si="3"/>
        <v>-</v>
      </c>
      <c r="AH6" s="64">
        <f t="shared" si="3"/>
        <v>120</v>
      </c>
      <c r="AI6" s="65">
        <f>IF(AI8="-",NA(),AI8)</f>
        <v>100.8</v>
      </c>
      <c r="AJ6" s="65">
        <f t="shared" ref="AJ6:AR6" si="5">IF(AJ8="-",NA(),AJ8)</f>
        <v>100.5</v>
      </c>
      <c r="AK6" s="65">
        <f t="shared" si="5"/>
        <v>97.5</v>
      </c>
      <c r="AL6" s="65">
        <f t="shared" si="5"/>
        <v>100.2</v>
      </c>
      <c r="AM6" s="65">
        <f t="shared" si="5"/>
        <v>103.9</v>
      </c>
      <c r="AN6" s="65">
        <f t="shared" si="5"/>
        <v>96.7</v>
      </c>
      <c r="AO6" s="65">
        <f t="shared" si="5"/>
        <v>96.6</v>
      </c>
      <c r="AP6" s="65">
        <f t="shared" si="5"/>
        <v>97.2</v>
      </c>
      <c r="AQ6" s="65">
        <f t="shared" si="5"/>
        <v>96.9</v>
      </c>
      <c r="AR6" s="65">
        <f t="shared" si="5"/>
        <v>100.6</v>
      </c>
      <c r="AS6" s="65" t="str">
        <f>IF(AS8="-","【-】","【"&amp;SUBSTITUTE(TEXT(AS8,"#,##0.0"),"-","△")&amp;"】")</f>
        <v>【102.5】</v>
      </c>
      <c r="AT6" s="65">
        <f>IF(AT8="-",NA(),AT8)</f>
        <v>99.5</v>
      </c>
      <c r="AU6" s="65">
        <f t="shared" ref="AU6:BC6" si="6">IF(AU8="-",NA(),AU8)</f>
        <v>99.3</v>
      </c>
      <c r="AV6" s="65">
        <f t="shared" si="6"/>
        <v>95</v>
      </c>
      <c r="AW6" s="65">
        <f t="shared" si="6"/>
        <v>95.9</v>
      </c>
      <c r="AX6" s="65">
        <f t="shared" si="6"/>
        <v>88.8</v>
      </c>
      <c r="AY6" s="65">
        <f t="shared" si="6"/>
        <v>84.2</v>
      </c>
      <c r="AZ6" s="65">
        <f t="shared" si="6"/>
        <v>83.9</v>
      </c>
      <c r="BA6" s="65">
        <f t="shared" si="6"/>
        <v>84</v>
      </c>
      <c r="BB6" s="65">
        <f t="shared" si="6"/>
        <v>84.3</v>
      </c>
      <c r="BC6" s="65">
        <f t="shared" si="6"/>
        <v>80.7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119.5</v>
      </c>
      <c r="BK6" s="65">
        <f t="shared" si="7"/>
        <v>116.9</v>
      </c>
      <c r="BL6" s="65">
        <f t="shared" si="7"/>
        <v>117.1</v>
      </c>
      <c r="BM6" s="65">
        <f t="shared" si="7"/>
        <v>120.5</v>
      </c>
      <c r="BN6" s="65">
        <f t="shared" si="7"/>
        <v>124.2</v>
      </c>
      <c r="BO6" s="65" t="str">
        <f>IF(BO8="-","【-】","【"&amp;SUBSTITUTE(TEXT(BO8,"#,##0.0"),"-","△")&amp;"】")</f>
        <v>【69.3】</v>
      </c>
      <c r="BP6" s="65">
        <f>IF(BP8="-",NA(),BP8)</f>
        <v>83.9</v>
      </c>
      <c r="BQ6" s="65">
        <f t="shared" ref="BQ6:BY6" si="8">IF(BQ8="-",NA(),BQ8)</f>
        <v>81.599999999999994</v>
      </c>
      <c r="BR6" s="65">
        <f t="shared" si="8"/>
        <v>72.2</v>
      </c>
      <c r="BS6" s="65">
        <f t="shared" si="8"/>
        <v>72.7</v>
      </c>
      <c r="BT6" s="65">
        <f t="shared" si="8"/>
        <v>63.7</v>
      </c>
      <c r="BU6" s="65">
        <f t="shared" si="8"/>
        <v>69.8</v>
      </c>
      <c r="BV6" s="65">
        <f t="shared" si="8"/>
        <v>69.7</v>
      </c>
      <c r="BW6" s="65">
        <f t="shared" si="8"/>
        <v>70.099999999999994</v>
      </c>
      <c r="BX6" s="65">
        <f t="shared" si="8"/>
        <v>70.400000000000006</v>
      </c>
      <c r="BY6" s="65">
        <f t="shared" si="8"/>
        <v>65.8</v>
      </c>
      <c r="BZ6" s="65" t="str">
        <f>IF(BZ8="-","【-】","【"&amp;SUBSTITUTE(TEXT(BZ8,"#,##0.0"),"-","△")&amp;"】")</f>
        <v>【67.2】</v>
      </c>
      <c r="CA6" s="66">
        <f>IF(CA8="-",NA(),CA8)</f>
        <v>35971</v>
      </c>
      <c r="CB6" s="66">
        <f t="shared" ref="CB6:CJ6" si="9">IF(CB8="-",NA(),CB8)</f>
        <v>35836</v>
      </c>
      <c r="CC6" s="66">
        <f t="shared" si="9"/>
        <v>36248</v>
      </c>
      <c r="CD6" s="66">
        <f t="shared" si="9"/>
        <v>35729</v>
      </c>
      <c r="CE6" s="66">
        <f t="shared" si="9"/>
        <v>36618</v>
      </c>
      <c r="CF6" s="66">
        <f t="shared" si="9"/>
        <v>33492</v>
      </c>
      <c r="CG6" s="66">
        <f t="shared" si="9"/>
        <v>34136</v>
      </c>
      <c r="CH6" s="66">
        <f t="shared" si="9"/>
        <v>34924</v>
      </c>
      <c r="CI6" s="66">
        <f t="shared" si="9"/>
        <v>35788</v>
      </c>
      <c r="CJ6" s="66">
        <f t="shared" si="9"/>
        <v>37855</v>
      </c>
      <c r="CK6" s="65" t="str">
        <f>IF(CK8="-","【-】","【"&amp;SUBSTITUTE(TEXT(CK8,"#,##0"),"-","△")&amp;"】")</f>
        <v>【56,733】</v>
      </c>
      <c r="CL6" s="66">
        <f>IF(CL8="-",NA(),CL8)</f>
        <v>12003</v>
      </c>
      <c r="CM6" s="66">
        <f t="shared" ref="CM6:CU6" si="10">IF(CM8="-",NA(),CM8)</f>
        <v>12046</v>
      </c>
      <c r="CN6" s="66">
        <f t="shared" si="10"/>
        <v>12511</v>
      </c>
      <c r="CO6" s="66">
        <f t="shared" si="10"/>
        <v>12656</v>
      </c>
      <c r="CP6" s="66">
        <f t="shared" si="10"/>
        <v>13443</v>
      </c>
      <c r="CQ6" s="66">
        <f t="shared" si="10"/>
        <v>9976</v>
      </c>
      <c r="CR6" s="66">
        <f t="shared" si="10"/>
        <v>10130</v>
      </c>
      <c r="CS6" s="66">
        <f t="shared" si="10"/>
        <v>10244</v>
      </c>
      <c r="CT6" s="66">
        <f t="shared" si="10"/>
        <v>10602</v>
      </c>
      <c r="CU6" s="66">
        <f t="shared" si="10"/>
        <v>11234</v>
      </c>
      <c r="CV6" s="65" t="str">
        <f>IF(CV8="-","【-】","【"&amp;SUBSTITUTE(TEXT(CV8,"#,##0"),"-","△")&amp;"】")</f>
        <v>【16,778】</v>
      </c>
      <c r="CW6" s="65">
        <f>IF(CW8="-",NA(),CW8)</f>
        <v>56</v>
      </c>
      <c r="CX6" s="65">
        <f t="shared" ref="CX6:DF6" si="11">IF(CX8="-",NA(),CX8)</f>
        <v>57.5</v>
      </c>
      <c r="CY6" s="65">
        <f t="shared" si="11"/>
        <v>60.9</v>
      </c>
      <c r="CZ6" s="65">
        <f t="shared" si="11"/>
        <v>60.2</v>
      </c>
      <c r="DA6" s="65">
        <f t="shared" si="11"/>
        <v>66.8</v>
      </c>
      <c r="DB6" s="65">
        <f t="shared" si="11"/>
        <v>63.4</v>
      </c>
      <c r="DC6" s="65">
        <f t="shared" si="11"/>
        <v>63.4</v>
      </c>
      <c r="DD6" s="65">
        <f t="shared" si="11"/>
        <v>63.7</v>
      </c>
      <c r="DE6" s="65">
        <f t="shared" si="11"/>
        <v>63.3</v>
      </c>
      <c r="DF6" s="65">
        <f t="shared" si="11"/>
        <v>68.5</v>
      </c>
      <c r="DG6" s="65" t="str">
        <f>IF(DG8="-","【-】","【"&amp;SUBSTITUTE(TEXT(DG8,"#,##0.0"),"-","△")&amp;"】")</f>
        <v>【58.8】</v>
      </c>
      <c r="DH6" s="65">
        <f>IF(DH8="-",NA(),DH8)</f>
        <v>16.2</v>
      </c>
      <c r="DI6" s="65">
        <f t="shared" ref="DI6:DQ6" si="12">IF(DI8="-",NA(),DI8)</f>
        <v>15.3</v>
      </c>
      <c r="DJ6" s="65">
        <f t="shared" si="12"/>
        <v>15.6</v>
      </c>
      <c r="DK6" s="65">
        <f t="shared" si="12"/>
        <v>14.7</v>
      </c>
      <c r="DL6" s="65">
        <f t="shared" si="12"/>
        <v>14.9</v>
      </c>
      <c r="DM6" s="65">
        <f t="shared" si="12"/>
        <v>18.7</v>
      </c>
      <c r="DN6" s="65">
        <f t="shared" si="12"/>
        <v>18.3</v>
      </c>
      <c r="DO6" s="65">
        <f t="shared" si="12"/>
        <v>17.7</v>
      </c>
      <c r="DP6" s="65">
        <f t="shared" si="12"/>
        <v>17.5</v>
      </c>
      <c r="DQ6" s="65">
        <f t="shared" si="12"/>
        <v>17.5</v>
      </c>
      <c r="DR6" s="65" t="str">
        <f>IF(DR8="-","【-】","【"&amp;SUBSTITUTE(TEXT(DR8,"#,##0.0"),"-","△")&amp;"】")</f>
        <v>【24.8】</v>
      </c>
      <c r="DS6" s="65">
        <f>IF(DS8="-",NA(),DS8)</f>
        <v>35.9</v>
      </c>
      <c r="DT6" s="65">
        <f t="shared" ref="DT6:EB6" si="13">IF(DT8="-",NA(),DT8)</f>
        <v>38.4</v>
      </c>
      <c r="DU6" s="65">
        <f t="shared" si="13"/>
        <v>38.1</v>
      </c>
      <c r="DV6" s="65">
        <f t="shared" si="13"/>
        <v>40.799999999999997</v>
      </c>
      <c r="DW6" s="65">
        <f t="shared" si="13"/>
        <v>42</v>
      </c>
      <c r="DX6" s="65">
        <f t="shared" si="13"/>
        <v>52.5</v>
      </c>
      <c r="DY6" s="65">
        <f t="shared" si="13"/>
        <v>53.5</v>
      </c>
      <c r="DZ6" s="65">
        <f t="shared" si="13"/>
        <v>54.1</v>
      </c>
      <c r="EA6" s="65">
        <f t="shared" si="13"/>
        <v>54.6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72.2</v>
      </c>
      <c r="EE6" s="65">
        <f t="shared" ref="EE6:EM6" si="14">IF(EE8="-",NA(),EE8)</f>
        <v>73.900000000000006</v>
      </c>
      <c r="EF6" s="65">
        <f t="shared" si="14"/>
        <v>66.7</v>
      </c>
      <c r="EG6" s="65">
        <f t="shared" si="14"/>
        <v>71.5</v>
      </c>
      <c r="EH6" s="65">
        <f t="shared" si="14"/>
        <v>65.900000000000006</v>
      </c>
      <c r="EI6" s="65">
        <f t="shared" si="14"/>
        <v>69.7</v>
      </c>
      <c r="EJ6" s="65">
        <f t="shared" si="14"/>
        <v>71.3</v>
      </c>
      <c r="EK6" s="65">
        <f t="shared" si="14"/>
        <v>71.400000000000006</v>
      </c>
      <c r="EL6" s="65">
        <f t="shared" si="14"/>
        <v>71.7</v>
      </c>
      <c r="EM6" s="65">
        <f t="shared" si="14"/>
        <v>72.900000000000006</v>
      </c>
      <c r="EN6" s="65" t="str">
        <f>IF(EN8="-","【-】","【"&amp;SUBSTITUTE(TEXT(EN8,"#,##0.0"),"-","△")&amp;"】")</f>
        <v>【70.3】</v>
      </c>
      <c r="EO6" s="66">
        <f>IF(EO8="-",NA(),EO8)</f>
        <v>48863525</v>
      </c>
      <c r="EP6" s="66">
        <f t="shared" ref="EP6:EX6" si="15">IF(EP8="-",NA(),EP8)</f>
        <v>49296067</v>
      </c>
      <c r="EQ6" s="66">
        <f t="shared" si="15"/>
        <v>49984908</v>
      </c>
      <c r="ER6" s="66">
        <f t="shared" si="15"/>
        <v>50053425</v>
      </c>
      <c r="ES6" s="66">
        <f t="shared" si="15"/>
        <v>51732908</v>
      </c>
      <c r="ET6" s="66">
        <f t="shared" si="15"/>
        <v>37752628</v>
      </c>
      <c r="EU6" s="66">
        <f t="shared" si="15"/>
        <v>39094598</v>
      </c>
      <c r="EV6" s="66">
        <f t="shared" si="15"/>
        <v>40683727</v>
      </c>
      <c r="EW6" s="66">
        <f t="shared" si="15"/>
        <v>41891213</v>
      </c>
      <c r="EX6" s="66">
        <f t="shared" si="15"/>
        <v>42806727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167</v>
      </c>
      <c r="B7" s="63">
        <f t="shared" ref="B7:AH7" si="16">B8</f>
        <v>2020</v>
      </c>
      <c r="C7" s="63">
        <f t="shared" si="16"/>
        <v>364681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100床以上～200床未満</v>
      </c>
      <c r="O7" s="63" t="str">
        <f>O8</f>
        <v>自治体職員 民間企業出身</v>
      </c>
      <c r="P7" s="63" t="str">
        <f>P8</f>
        <v>直営</v>
      </c>
      <c r="Q7" s="64">
        <f t="shared" si="16"/>
        <v>10</v>
      </c>
      <c r="R7" s="63" t="str">
        <f t="shared" si="16"/>
        <v>対象</v>
      </c>
      <c r="S7" s="63" t="str">
        <f t="shared" si="16"/>
        <v>ド 透</v>
      </c>
      <c r="T7" s="63" t="str">
        <f t="shared" si="16"/>
        <v>救 臨 へ 災 輪</v>
      </c>
      <c r="U7" s="64">
        <f>U8</f>
        <v>8458</v>
      </c>
      <c r="V7" s="64">
        <f>V8</f>
        <v>12311</v>
      </c>
      <c r="W7" s="63" t="str">
        <f>W8</f>
        <v>第２種該当</v>
      </c>
      <c r="X7" s="63" t="str">
        <f t="shared" si="16"/>
        <v>第２種該当</v>
      </c>
      <c r="Y7" s="63" t="str">
        <f t="shared" si="16"/>
        <v>１０：１</v>
      </c>
      <c r="Z7" s="64">
        <f t="shared" si="16"/>
        <v>120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120</v>
      </c>
      <c r="AF7" s="64">
        <f t="shared" si="16"/>
        <v>120</v>
      </c>
      <c r="AG7" s="64" t="str">
        <f t="shared" si="16"/>
        <v>-</v>
      </c>
      <c r="AH7" s="64">
        <f t="shared" si="16"/>
        <v>120</v>
      </c>
      <c r="AI7" s="65">
        <f>AI8</f>
        <v>100.8</v>
      </c>
      <c r="AJ7" s="65">
        <f t="shared" ref="AJ7:AR7" si="17">AJ8</f>
        <v>100.5</v>
      </c>
      <c r="AK7" s="65">
        <f t="shared" si="17"/>
        <v>97.5</v>
      </c>
      <c r="AL7" s="65">
        <f t="shared" si="17"/>
        <v>100.2</v>
      </c>
      <c r="AM7" s="65">
        <f t="shared" si="17"/>
        <v>103.9</v>
      </c>
      <c r="AN7" s="65">
        <f t="shared" si="17"/>
        <v>96.7</v>
      </c>
      <c r="AO7" s="65">
        <f t="shared" si="17"/>
        <v>96.6</v>
      </c>
      <c r="AP7" s="65">
        <f t="shared" si="17"/>
        <v>97.2</v>
      </c>
      <c r="AQ7" s="65">
        <f t="shared" si="17"/>
        <v>96.9</v>
      </c>
      <c r="AR7" s="65">
        <f t="shared" si="17"/>
        <v>100.6</v>
      </c>
      <c r="AS7" s="65"/>
      <c r="AT7" s="65">
        <f>AT8</f>
        <v>99.5</v>
      </c>
      <c r="AU7" s="65">
        <f t="shared" ref="AU7:BC7" si="18">AU8</f>
        <v>99.3</v>
      </c>
      <c r="AV7" s="65">
        <f t="shared" si="18"/>
        <v>95</v>
      </c>
      <c r="AW7" s="65">
        <f t="shared" si="18"/>
        <v>95.9</v>
      </c>
      <c r="AX7" s="65">
        <f t="shared" si="18"/>
        <v>88.8</v>
      </c>
      <c r="AY7" s="65">
        <f t="shared" si="18"/>
        <v>84.2</v>
      </c>
      <c r="AZ7" s="65">
        <f t="shared" si="18"/>
        <v>83.9</v>
      </c>
      <c r="BA7" s="65">
        <f t="shared" si="18"/>
        <v>84</v>
      </c>
      <c r="BB7" s="65">
        <f t="shared" si="18"/>
        <v>84.3</v>
      </c>
      <c r="BC7" s="65">
        <f t="shared" si="18"/>
        <v>80.7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119.5</v>
      </c>
      <c r="BK7" s="65">
        <f t="shared" si="19"/>
        <v>116.9</v>
      </c>
      <c r="BL7" s="65">
        <f t="shared" si="19"/>
        <v>117.1</v>
      </c>
      <c r="BM7" s="65">
        <f t="shared" si="19"/>
        <v>120.5</v>
      </c>
      <c r="BN7" s="65">
        <f t="shared" si="19"/>
        <v>124.2</v>
      </c>
      <c r="BO7" s="65"/>
      <c r="BP7" s="65">
        <f>BP8</f>
        <v>83.9</v>
      </c>
      <c r="BQ7" s="65">
        <f t="shared" ref="BQ7:BY7" si="20">BQ8</f>
        <v>81.599999999999994</v>
      </c>
      <c r="BR7" s="65">
        <f t="shared" si="20"/>
        <v>72.2</v>
      </c>
      <c r="BS7" s="65">
        <f t="shared" si="20"/>
        <v>72.7</v>
      </c>
      <c r="BT7" s="65">
        <f t="shared" si="20"/>
        <v>63.7</v>
      </c>
      <c r="BU7" s="65">
        <f t="shared" si="20"/>
        <v>69.8</v>
      </c>
      <c r="BV7" s="65">
        <f t="shared" si="20"/>
        <v>69.7</v>
      </c>
      <c r="BW7" s="65">
        <f t="shared" si="20"/>
        <v>70.099999999999994</v>
      </c>
      <c r="BX7" s="65">
        <f t="shared" si="20"/>
        <v>70.400000000000006</v>
      </c>
      <c r="BY7" s="65">
        <f t="shared" si="20"/>
        <v>65.8</v>
      </c>
      <c r="BZ7" s="65"/>
      <c r="CA7" s="66">
        <f>CA8</f>
        <v>35971</v>
      </c>
      <c r="CB7" s="66">
        <f t="shared" ref="CB7:CJ7" si="21">CB8</f>
        <v>35836</v>
      </c>
      <c r="CC7" s="66">
        <f t="shared" si="21"/>
        <v>36248</v>
      </c>
      <c r="CD7" s="66">
        <f t="shared" si="21"/>
        <v>35729</v>
      </c>
      <c r="CE7" s="66">
        <f t="shared" si="21"/>
        <v>36618</v>
      </c>
      <c r="CF7" s="66">
        <f t="shared" si="21"/>
        <v>33492</v>
      </c>
      <c r="CG7" s="66">
        <f t="shared" si="21"/>
        <v>34136</v>
      </c>
      <c r="CH7" s="66">
        <f t="shared" si="21"/>
        <v>34924</v>
      </c>
      <c r="CI7" s="66">
        <f t="shared" si="21"/>
        <v>35788</v>
      </c>
      <c r="CJ7" s="66">
        <f t="shared" si="21"/>
        <v>37855</v>
      </c>
      <c r="CK7" s="65"/>
      <c r="CL7" s="66">
        <f>CL8</f>
        <v>12003</v>
      </c>
      <c r="CM7" s="66">
        <f t="shared" ref="CM7:CU7" si="22">CM8</f>
        <v>12046</v>
      </c>
      <c r="CN7" s="66">
        <f t="shared" si="22"/>
        <v>12511</v>
      </c>
      <c r="CO7" s="66">
        <f t="shared" si="22"/>
        <v>12656</v>
      </c>
      <c r="CP7" s="66">
        <f t="shared" si="22"/>
        <v>13443</v>
      </c>
      <c r="CQ7" s="66">
        <f t="shared" si="22"/>
        <v>9976</v>
      </c>
      <c r="CR7" s="66">
        <f t="shared" si="22"/>
        <v>10130</v>
      </c>
      <c r="CS7" s="66">
        <f t="shared" si="22"/>
        <v>10244</v>
      </c>
      <c r="CT7" s="66">
        <f t="shared" si="22"/>
        <v>10602</v>
      </c>
      <c r="CU7" s="66">
        <f t="shared" si="22"/>
        <v>11234</v>
      </c>
      <c r="CV7" s="65"/>
      <c r="CW7" s="65">
        <f>CW8</f>
        <v>56</v>
      </c>
      <c r="CX7" s="65">
        <f t="shared" ref="CX7:DF7" si="23">CX8</f>
        <v>57.5</v>
      </c>
      <c r="CY7" s="65">
        <f t="shared" si="23"/>
        <v>60.9</v>
      </c>
      <c r="CZ7" s="65">
        <f t="shared" si="23"/>
        <v>60.2</v>
      </c>
      <c r="DA7" s="65">
        <f t="shared" si="23"/>
        <v>66.8</v>
      </c>
      <c r="DB7" s="65">
        <f t="shared" si="23"/>
        <v>63.4</v>
      </c>
      <c r="DC7" s="65">
        <f t="shared" si="23"/>
        <v>63.4</v>
      </c>
      <c r="DD7" s="65">
        <f t="shared" si="23"/>
        <v>63.7</v>
      </c>
      <c r="DE7" s="65">
        <f t="shared" si="23"/>
        <v>63.3</v>
      </c>
      <c r="DF7" s="65">
        <f t="shared" si="23"/>
        <v>68.5</v>
      </c>
      <c r="DG7" s="65"/>
      <c r="DH7" s="65">
        <f>DH8</f>
        <v>16.2</v>
      </c>
      <c r="DI7" s="65">
        <f t="shared" ref="DI7:DQ7" si="24">DI8</f>
        <v>15.3</v>
      </c>
      <c r="DJ7" s="65">
        <f t="shared" si="24"/>
        <v>15.6</v>
      </c>
      <c r="DK7" s="65">
        <f t="shared" si="24"/>
        <v>14.7</v>
      </c>
      <c r="DL7" s="65">
        <f t="shared" si="24"/>
        <v>14.9</v>
      </c>
      <c r="DM7" s="65">
        <f t="shared" si="24"/>
        <v>18.7</v>
      </c>
      <c r="DN7" s="65">
        <f t="shared" si="24"/>
        <v>18.3</v>
      </c>
      <c r="DO7" s="65">
        <f t="shared" si="24"/>
        <v>17.7</v>
      </c>
      <c r="DP7" s="65">
        <f t="shared" si="24"/>
        <v>17.5</v>
      </c>
      <c r="DQ7" s="65">
        <f t="shared" si="24"/>
        <v>17.5</v>
      </c>
      <c r="DR7" s="65"/>
      <c r="DS7" s="65">
        <f>DS8</f>
        <v>35.9</v>
      </c>
      <c r="DT7" s="65">
        <f t="shared" ref="DT7:EB7" si="25">DT8</f>
        <v>38.4</v>
      </c>
      <c r="DU7" s="65">
        <f t="shared" si="25"/>
        <v>38.1</v>
      </c>
      <c r="DV7" s="65">
        <f t="shared" si="25"/>
        <v>40.799999999999997</v>
      </c>
      <c r="DW7" s="65">
        <f t="shared" si="25"/>
        <v>42</v>
      </c>
      <c r="DX7" s="65">
        <f t="shared" si="25"/>
        <v>52.5</v>
      </c>
      <c r="DY7" s="65">
        <f t="shared" si="25"/>
        <v>53.5</v>
      </c>
      <c r="DZ7" s="65">
        <f t="shared" si="25"/>
        <v>54.1</v>
      </c>
      <c r="EA7" s="65">
        <f t="shared" si="25"/>
        <v>54.6</v>
      </c>
      <c r="EB7" s="65">
        <f t="shared" si="25"/>
        <v>56.9</v>
      </c>
      <c r="EC7" s="65"/>
      <c r="ED7" s="65">
        <f>ED8</f>
        <v>72.2</v>
      </c>
      <c r="EE7" s="65">
        <f t="shared" ref="EE7:EM7" si="26">EE8</f>
        <v>73.900000000000006</v>
      </c>
      <c r="EF7" s="65">
        <f t="shared" si="26"/>
        <v>66.7</v>
      </c>
      <c r="EG7" s="65">
        <f t="shared" si="26"/>
        <v>71.5</v>
      </c>
      <c r="EH7" s="65">
        <f t="shared" si="26"/>
        <v>65.900000000000006</v>
      </c>
      <c r="EI7" s="65">
        <f t="shared" si="26"/>
        <v>69.7</v>
      </c>
      <c r="EJ7" s="65">
        <f t="shared" si="26"/>
        <v>71.3</v>
      </c>
      <c r="EK7" s="65">
        <f t="shared" si="26"/>
        <v>71.400000000000006</v>
      </c>
      <c r="EL7" s="65">
        <f t="shared" si="26"/>
        <v>71.7</v>
      </c>
      <c r="EM7" s="65">
        <f t="shared" si="26"/>
        <v>72.900000000000006</v>
      </c>
      <c r="EN7" s="65"/>
      <c r="EO7" s="66">
        <f>EO8</f>
        <v>48863525</v>
      </c>
      <c r="EP7" s="66">
        <f t="shared" ref="EP7:EX7" si="27">EP8</f>
        <v>49296067</v>
      </c>
      <c r="EQ7" s="66">
        <f t="shared" si="27"/>
        <v>49984908</v>
      </c>
      <c r="ER7" s="66">
        <f t="shared" si="27"/>
        <v>50053425</v>
      </c>
      <c r="ES7" s="66">
        <f t="shared" si="27"/>
        <v>51732908</v>
      </c>
      <c r="ET7" s="66">
        <f t="shared" si="27"/>
        <v>37752628</v>
      </c>
      <c r="EU7" s="66">
        <f t="shared" si="27"/>
        <v>39094598</v>
      </c>
      <c r="EV7" s="66">
        <f t="shared" si="27"/>
        <v>40683727</v>
      </c>
      <c r="EW7" s="66">
        <f t="shared" si="27"/>
        <v>41891213</v>
      </c>
      <c r="EX7" s="66">
        <f t="shared" si="27"/>
        <v>42806727</v>
      </c>
      <c r="EY7" s="66"/>
    </row>
    <row r="8" spans="1:155" s="67" customFormat="1" x14ac:dyDescent="0.15">
      <c r="A8" s="48"/>
      <c r="B8" s="68">
        <v>2020</v>
      </c>
      <c r="C8" s="68">
        <v>364681</v>
      </c>
      <c r="D8" s="68">
        <v>46</v>
      </c>
      <c r="E8" s="68">
        <v>6</v>
      </c>
      <c r="F8" s="68">
        <v>0</v>
      </c>
      <c r="G8" s="68">
        <v>1</v>
      </c>
      <c r="H8" s="68" t="s">
        <v>168</v>
      </c>
      <c r="I8" s="68" t="s">
        <v>169</v>
      </c>
      <c r="J8" s="68" t="s">
        <v>170</v>
      </c>
      <c r="K8" s="68" t="s">
        <v>171</v>
      </c>
      <c r="L8" s="68" t="s">
        <v>172</v>
      </c>
      <c r="M8" s="68" t="s">
        <v>173</v>
      </c>
      <c r="N8" s="68" t="s">
        <v>174</v>
      </c>
      <c r="O8" s="68" t="s">
        <v>175</v>
      </c>
      <c r="P8" s="68" t="s">
        <v>176</v>
      </c>
      <c r="Q8" s="69">
        <v>10</v>
      </c>
      <c r="R8" s="68" t="s">
        <v>177</v>
      </c>
      <c r="S8" s="68" t="s">
        <v>178</v>
      </c>
      <c r="T8" s="68" t="s">
        <v>179</v>
      </c>
      <c r="U8" s="69">
        <v>8458</v>
      </c>
      <c r="V8" s="69">
        <v>12311</v>
      </c>
      <c r="W8" s="68" t="s">
        <v>180</v>
      </c>
      <c r="X8" s="68" t="s">
        <v>180</v>
      </c>
      <c r="Y8" s="70" t="s">
        <v>181</v>
      </c>
      <c r="Z8" s="69">
        <v>120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120</v>
      </c>
      <c r="AF8" s="69">
        <v>120</v>
      </c>
      <c r="AG8" s="69" t="s">
        <v>39</v>
      </c>
      <c r="AH8" s="69">
        <v>120</v>
      </c>
      <c r="AI8" s="71">
        <v>100.8</v>
      </c>
      <c r="AJ8" s="71">
        <v>100.5</v>
      </c>
      <c r="AK8" s="71">
        <v>97.5</v>
      </c>
      <c r="AL8" s="71">
        <v>100.2</v>
      </c>
      <c r="AM8" s="71">
        <v>103.9</v>
      </c>
      <c r="AN8" s="71">
        <v>96.7</v>
      </c>
      <c r="AO8" s="71">
        <v>96.6</v>
      </c>
      <c r="AP8" s="71">
        <v>97.2</v>
      </c>
      <c r="AQ8" s="71">
        <v>96.9</v>
      </c>
      <c r="AR8" s="71">
        <v>100.6</v>
      </c>
      <c r="AS8" s="71">
        <v>102.5</v>
      </c>
      <c r="AT8" s="71">
        <v>99.5</v>
      </c>
      <c r="AU8" s="71">
        <v>99.3</v>
      </c>
      <c r="AV8" s="71">
        <v>95</v>
      </c>
      <c r="AW8" s="71">
        <v>95.9</v>
      </c>
      <c r="AX8" s="71">
        <v>88.8</v>
      </c>
      <c r="AY8" s="71">
        <v>84.2</v>
      </c>
      <c r="AZ8" s="71">
        <v>83.9</v>
      </c>
      <c r="BA8" s="71">
        <v>84</v>
      </c>
      <c r="BB8" s="71">
        <v>84.3</v>
      </c>
      <c r="BC8" s="71">
        <v>80.7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124.2</v>
      </c>
      <c r="BO8" s="72">
        <v>69.3</v>
      </c>
      <c r="BP8" s="71">
        <v>83.9</v>
      </c>
      <c r="BQ8" s="71">
        <v>81.599999999999994</v>
      </c>
      <c r="BR8" s="71">
        <v>72.2</v>
      </c>
      <c r="BS8" s="71">
        <v>72.7</v>
      </c>
      <c r="BT8" s="71">
        <v>63.7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65.8</v>
      </c>
      <c r="BZ8" s="71">
        <v>67.2</v>
      </c>
      <c r="CA8" s="72">
        <v>35971</v>
      </c>
      <c r="CB8" s="72">
        <v>35836</v>
      </c>
      <c r="CC8" s="72">
        <v>36248</v>
      </c>
      <c r="CD8" s="72">
        <v>35729</v>
      </c>
      <c r="CE8" s="72">
        <v>36618</v>
      </c>
      <c r="CF8" s="72">
        <v>33492</v>
      </c>
      <c r="CG8" s="72">
        <v>34136</v>
      </c>
      <c r="CH8" s="72">
        <v>34924</v>
      </c>
      <c r="CI8" s="72">
        <v>35788</v>
      </c>
      <c r="CJ8" s="72">
        <v>37855</v>
      </c>
      <c r="CK8" s="71">
        <v>56733</v>
      </c>
      <c r="CL8" s="72">
        <v>12003</v>
      </c>
      <c r="CM8" s="72">
        <v>12046</v>
      </c>
      <c r="CN8" s="72">
        <v>12511</v>
      </c>
      <c r="CO8" s="72">
        <v>12656</v>
      </c>
      <c r="CP8" s="72">
        <v>13443</v>
      </c>
      <c r="CQ8" s="72">
        <v>9976</v>
      </c>
      <c r="CR8" s="72">
        <v>10130</v>
      </c>
      <c r="CS8" s="72">
        <v>10244</v>
      </c>
      <c r="CT8" s="72">
        <v>10602</v>
      </c>
      <c r="CU8" s="72">
        <v>11234</v>
      </c>
      <c r="CV8" s="71">
        <v>16778</v>
      </c>
      <c r="CW8" s="72">
        <v>56</v>
      </c>
      <c r="CX8" s="72">
        <v>57.5</v>
      </c>
      <c r="CY8" s="72">
        <v>60.9</v>
      </c>
      <c r="CZ8" s="72">
        <v>60.2</v>
      </c>
      <c r="DA8" s="72">
        <v>66.8</v>
      </c>
      <c r="DB8" s="72">
        <v>63.4</v>
      </c>
      <c r="DC8" s="72">
        <v>63.4</v>
      </c>
      <c r="DD8" s="72">
        <v>63.7</v>
      </c>
      <c r="DE8" s="72">
        <v>63.3</v>
      </c>
      <c r="DF8" s="72">
        <v>68.5</v>
      </c>
      <c r="DG8" s="72">
        <v>58.8</v>
      </c>
      <c r="DH8" s="72">
        <v>16.2</v>
      </c>
      <c r="DI8" s="72">
        <v>15.3</v>
      </c>
      <c r="DJ8" s="72">
        <v>15.6</v>
      </c>
      <c r="DK8" s="72">
        <v>14.7</v>
      </c>
      <c r="DL8" s="72">
        <v>14.9</v>
      </c>
      <c r="DM8" s="72">
        <v>18.7</v>
      </c>
      <c r="DN8" s="72">
        <v>18.3</v>
      </c>
      <c r="DO8" s="72">
        <v>17.7</v>
      </c>
      <c r="DP8" s="72">
        <v>17.5</v>
      </c>
      <c r="DQ8" s="72">
        <v>17.5</v>
      </c>
      <c r="DR8" s="72">
        <v>24.8</v>
      </c>
      <c r="DS8" s="71">
        <v>35.9</v>
      </c>
      <c r="DT8" s="71">
        <v>38.4</v>
      </c>
      <c r="DU8" s="71">
        <v>38.1</v>
      </c>
      <c r="DV8" s="71">
        <v>40.799999999999997</v>
      </c>
      <c r="DW8" s="71">
        <v>42</v>
      </c>
      <c r="DX8" s="71">
        <v>52.5</v>
      </c>
      <c r="DY8" s="71">
        <v>53.5</v>
      </c>
      <c r="DZ8" s="71">
        <v>54.1</v>
      </c>
      <c r="EA8" s="71">
        <v>54.6</v>
      </c>
      <c r="EB8" s="71">
        <v>56.9</v>
      </c>
      <c r="EC8" s="71">
        <v>54.8</v>
      </c>
      <c r="ED8" s="71">
        <v>72.2</v>
      </c>
      <c r="EE8" s="71">
        <v>73.900000000000006</v>
      </c>
      <c r="EF8" s="71">
        <v>66.7</v>
      </c>
      <c r="EG8" s="71">
        <v>71.5</v>
      </c>
      <c r="EH8" s="71">
        <v>65.900000000000006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72.900000000000006</v>
      </c>
      <c r="EN8" s="71">
        <v>70.3</v>
      </c>
      <c r="EO8" s="72">
        <v>48863525</v>
      </c>
      <c r="EP8" s="72">
        <v>49296067</v>
      </c>
      <c r="EQ8" s="72">
        <v>49984908</v>
      </c>
      <c r="ER8" s="72">
        <v>50053425</v>
      </c>
      <c r="ES8" s="72">
        <v>51732908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42806727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182</v>
      </c>
      <c r="C10" s="77" t="s">
        <v>183</v>
      </c>
      <c r="D10" s="77" t="s">
        <v>184</v>
      </c>
      <c r="E10" s="77" t="s">
        <v>185</v>
      </c>
      <c r="F10" s="77" t="s">
        <v>186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西村　直樹</cp:lastModifiedBy>
  <dcterms:created xsi:type="dcterms:W3CDTF">2021-12-03T08:53:28Z</dcterms:created>
  <dcterms:modified xsi:type="dcterms:W3CDTF">2022-02-01T04:37:27Z</dcterms:modified>
  <cp:category/>
</cp:coreProperties>
</file>