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51\Desktop\ハードディスク\G公営企業に係る経営比較分析表の分析等\令和３年（令和２年度分）\"/>
    </mc:Choice>
  </mc:AlternateContent>
  <workbookProtection workbookAlgorithmName="SHA-512" workbookHashValue="A9y+sN6dwyUFtG4oraFK27lNGerURmFBIDkWi7jJu3Ll07Z1VjOH7P4P5zag+1IRFxVB3C2I6eLXdY1rNt0cew==" workbookSaltValue="KwA1JmJBdX+Ry/+frvJKbA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<sst xmlns="http://schemas.openxmlformats.org/spreadsheetml/2006/main" count="250" uniqueCount="115">
  <si>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</si>
  <si>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</si>
  <si>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</si>
  <si>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</si>
  <si>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</si>
  <si>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</si>
  <si>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</si>
  <si>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</si>
  <si>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</si>
  <si>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</si>
  <si>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</si>
  <si>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</si>
  <si>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</si>
  <si>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</si>
  <si>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</si>
  <si>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</si>
  <si>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</si>
  <si>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</si>
  <si>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</si>
  <si>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</si>
  <si>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</si>
  <si>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</si>
  <si>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</si>
  <si>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</si>
  <si>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</si>
  <si>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</si>
  <si>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</si>
  <si>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</si>
  <si>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</si>
  <si>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</si>
  <si>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</si>
  <si>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</si>
  <si>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</si>
  <si>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</si>
  <si>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</si>
  <si>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</si>
  <si>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</si>
  <si>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</si>
  <si>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</si>
  <si>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</si>
  <si>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</si>
  <si>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</si>
  <si>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</si>
  <si>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</si>
  <si>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</si>
  <si>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</si>
  <si>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</si>
  <si>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</si>
  <si>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</si>
  <si>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</si>
  <si>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</si>
  <si>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</si>
  <si>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</si>
  <si>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</si>
  <si>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</si>
  <si>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</si>
  <si>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</si>
  <si>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</si>
  <si>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</si>
  <si>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</si>
  <si>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</si>
  <si>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</si>
  <si>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</si>
  <si>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</si>
  <si>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</si>
  <si>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</si>
  <si>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</si>
  <si>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</si>
  <si>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</si>
  <si>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</si>
  <si>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</si>
  <si>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</si>
  <si>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</si>
  <si>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</si>
  <si>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</si>
  <si>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</si>
  <si>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</si>
  <si>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</si>
  <si>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</si>
  <si>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</si>
  <si>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</si>
  <si>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</si>
  <si>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</si>
  <si>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</si>
  <si>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</si>
  <si>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</si>
  <si>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</si>
  <si>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</si>
  <si>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</si>
  <si>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</si>
  <si>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</si>
  <si>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</si>
  <si>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</si>
  <si>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牟岐町</t>
  </si>
  <si>
    <t>法適用</t>
  </si>
  <si>
    <t>水道事業</t>
  </si>
  <si>
    <t>簡易水道事業</t>
  </si>
  <si>
    <t>C3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</si>
  <si>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</si>
  <si>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</si>
  <si>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</si>
  <si>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</si>
  <si>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</si>
  <si>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</si>
  <si>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</si>
  <si>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</si>
  <si>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</si>
  <si>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</si>
  <si>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</si>
  <si>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</si>
  <si>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</si>
  <si>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</si>
  <si>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・有形固定資産減価償却率が高い数値となって
　いることから施設の老朽化が進んでいる。
　また、管路更新率が類似団体平均値と比べ
　低いので、経常状況を精査吟味しながら、
　順次更新を図っていく。
</t>
    <rPh sb="1" eb="7">
      <t>ユウケイコテイシサン</t>
    </rPh>
    <rPh sb="7" eb="11">
      <t>ゲンカショウキャク</t>
    </rPh>
    <rPh sb="11" eb="12">
      <t>リツ</t>
    </rPh>
    <rPh sb="13" eb="14">
      <t>タカ</t>
    </rPh>
    <rPh sb="15" eb="17">
      <t>スウチ</t>
    </rPh>
    <rPh sb="29" eb="31">
      <t>シセツ</t>
    </rPh>
    <rPh sb="32" eb="35">
      <t>ロウキュウカ</t>
    </rPh>
    <rPh sb="36" eb="37">
      <t>スス</t>
    </rPh>
    <rPh sb="47" eb="49">
      <t>カンロ</t>
    </rPh>
    <rPh sb="49" eb="51">
      <t>コウシン</t>
    </rPh>
    <rPh sb="51" eb="52">
      <t>リツ</t>
    </rPh>
    <rPh sb="53" eb="55">
      <t>ルイジ</t>
    </rPh>
    <rPh sb="55" eb="57">
      <t>ダンタイ</t>
    </rPh>
    <rPh sb="57" eb="60">
      <t>ヘイキンチ</t>
    </rPh>
    <rPh sb="61" eb="62">
      <t>クラ</t>
    </rPh>
    <rPh sb="65" eb="66">
      <t>ヒク</t>
    </rPh>
    <rPh sb="70" eb="72">
      <t>ケイジョウ</t>
    </rPh>
    <rPh sb="72" eb="74">
      <t>ジョウキョウ</t>
    </rPh>
    <rPh sb="75" eb="77">
      <t>セイサ</t>
    </rPh>
    <rPh sb="77" eb="79">
      <t>ギンミ</t>
    </rPh>
    <rPh sb="86" eb="88">
      <t>ジュンジ</t>
    </rPh>
    <rPh sb="88" eb="90">
      <t>コウシン</t>
    </rPh>
    <rPh sb="91" eb="92">
      <t>ハカ</t>
    </rPh>
    <phoneticPr fontId="4"/>
  </si>
  <si>
    <t xml:space="preserve">・人口減少による給水収益の減少など経営の
　悪化が予想されるため、経営分析結果に基づき
　料金改定も視野に入れた経営の健全化、効率性
　をより一層高める。
　さらに自然災害に対する施設の耐震化を順次
　計画を立てて実施し、将来を見据えた経営を
　展開する。
</t>
    <rPh sb="1" eb="4">
      <t>ジンコウゲン</t>
    </rPh>
    <rPh sb="8" eb="10">
      <t>キュウスイ</t>
    </rPh>
    <rPh sb="10" eb="12">
      <t>シュウエキ</t>
    </rPh>
    <rPh sb="13" eb="15">
      <t>ゲンショウ</t>
    </rPh>
    <rPh sb="17" eb="19">
      <t>ケイエイ</t>
    </rPh>
    <rPh sb="22" eb="24">
      <t>アッカ</t>
    </rPh>
    <rPh sb="25" eb="27">
      <t>ヨソウ</t>
    </rPh>
    <rPh sb="33" eb="35">
      <t>ケイエイ</t>
    </rPh>
    <rPh sb="35" eb="37">
      <t>ブンセキ</t>
    </rPh>
    <rPh sb="37" eb="39">
      <t>ケッカ</t>
    </rPh>
    <rPh sb="40" eb="41">
      <t>モト</t>
    </rPh>
    <rPh sb="45" eb="47">
      <t>リョウキン</t>
    </rPh>
    <rPh sb="47" eb="49">
      <t>カイテイ</t>
    </rPh>
    <rPh sb="50" eb="52">
      <t>シヤ</t>
    </rPh>
    <rPh sb="53" eb="54">
      <t>イ</t>
    </rPh>
    <rPh sb="56" eb="58">
      <t>ケイエイ</t>
    </rPh>
    <rPh sb="59" eb="62">
      <t>ケンゼンカ</t>
    </rPh>
    <rPh sb="71" eb="73">
      <t>イッソウ</t>
    </rPh>
    <rPh sb="73" eb="74">
      <t>タカ</t>
    </rPh>
    <rPh sb="82" eb="84">
      <t>シゼン</t>
    </rPh>
    <rPh sb="84" eb="86">
      <t>サイガイ</t>
    </rPh>
    <rPh sb="87" eb="88">
      <t>タイ</t>
    </rPh>
    <rPh sb="90" eb="92">
      <t>シセツ</t>
    </rPh>
    <rPh sb="93" eb="96">
      <t>タイシンカ</t>
    </rPh>
    <rPh sb="97" eb="99">
      <t>ジュンジ</t>
    </rPh>
    <rPh sb="101" eb="103">
      <t>ケイカク</t>
    </rPh>
    <rPh sb="104" eb="105">
      <t>タ</t>
    </rPh>
    <rPh sb="107" eb="109">
      <t>ジッシ</t>
    </rPh>
    <rPh sb="111" eb="113">
      <t>ショウライ</t>
    </rPh>
    <rPh sb="114" eb="115">
      <t>ミ</t>
    </rPh>
    <rPh sb="118" eb="120">
      <t>ケイエイ</t>
    </rPh>
    <rPh sb="123" eb="125">
      <t>テンカイ</t>
    </rPh>
    <phoneticPr fontId="4"/>
  </si>
  <si>
    <t>・経常収支比率が100％を超え、単年度の収支の
　黒字を維持しており、経営は健全な状況である。
　一方で、人口減少や簡水統合により、収益性が
　厳しくなることが想定される。
・流動比率は、700％を上回っており財務は
　安定している。
　</t>
    <rPh sb="1" eb="3">
      <t>ケイジョウ</t>
    </rPh>
    <rPh sb="3" eb="5">
      <t>シュウシ</t>
    </rPh>
    <rPh sb="5" eb="7">
      <t>ヒリツ</t>
    </rPh>
    <rPh sb="13" eb="14">
      <t>コ</t>
    </rPh>
    <rPh sb="16" eb="19">
      <t>タンネンド</t>
    </rPh>
    <rPh sb="20" eb="22">
      <t>シュウシ</t>
    </rPh>
    <rPh sb="25" eb="27">
      <t>クロジ</t>
    </rPh>
    <rPh sb="28" eb="30">
      <t>イジ</t>
    </rPh>
    <rPh sb="35" eb="37">
      <t>ケイエイ</t>
    </rPh>
    <rPh sb="38" eb="40">
      <t>ケンゼン</t>
    </rPh>
    <rPh sb="41" eb="43">
      <t>ジョウキョウ</t>
    </rPh>
    <rPh sb="49" eb="51">
      <t>イッポウ</t>
    </rPh>
    <rPh sb="53" eb="55">
      <t>ジンコウ</t>
    </rPh>
    <rPh sb="55" eb="57">
      <t>ゲンショウ</t>
    </rPh>
    <rPh sb="58" eb="60">
      <t>カンスイ</t>
    </rPh>
    <rPh sb="59" eb="60">
      <t>ミズ</t>
    </rPh>
    <rPh sb="60" eb="62">
      <t>トウゴウ</t>
    </rPh>
    <rPh sb="66" eb="69">
      <t>シュウエキセイ</t>
    </rPh>
    <rPh sb="72" eb="73">
      <t>キビ</t>
    </rPh>
    <rPh sb="80" eb="82">
      <t>ソウテイ</t>
    </rPh>
    <rPh sb="90" eb="92">
      <t>リュウドウ</t>
    </rPh>
    <rPh sb="92" eb="94">
      <t>ヒリツ</t>
    </rPh>
    <rPh sb="101" eb="102">
      <t>ウエ</t>
    </rPh>
    <rPh sb="102" eb="103">
      <t>マワ</t>
    </rPh>
    <rPh sb="107" eb="109">
      <t>ザイム</t>
    </rPh>
    <rPh sb="112" eb="114">
      <t>アンテイ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</si>
</sst>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0.41</c:v>
                </c:pt>
                <c:pt idx="2">
                  <c:v>0.06</c:v>
                </c:pt>
                <c:pt idx="3" formatCode="#,##0.00;&quot;△&quot;#,##0.00">
                  <c:v>0</c:v>
                </c:pt>
                <c:pt idx="4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C-4C2A-B866-020B55FC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0.52</c:v>
                </c:pt>
                <c:pt idx="2">
                  <c:v>0.46</c:v>
                </c:pt>
                <c:pt idx="3">
                  <c:v>0.43</c:v>
                </c:pt>
                <c:pt idx="4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0C-4C2A-B866-020B55FC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63.58</c:v>
                </c:pt>
                <c:pt idx="2">
                  <c:v>60.14</c:v>
                </c:pt>
                <c:pt idx="3">
                  <c:v>59.2</c:v>
                </c:pt>
                <c:pt idx="4">
                  <c:v>58.73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0-4914-BC05-0D387EE85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47.18</c:v>
                </c:pt>
                <c:pt idx="2">
                  <c:v>45.73</c:v>
                </c:pt>
                <c:pt idx="3">
                  <c:v>49.01</c:v>
                </c:pt>
                <c:pt idx="4">
                  <c:v>48.86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0-4914-BC05-0D387EE85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90.2</c:v>
                </c:pt>
                <c:pt idx="2">
                  <c:v>90.3</c:v>
                </c:pt>
                <c:pt idx="3">
                  <c:v>90.2</c:v>
                </c:pt>
                <c:pt idx="4">
                  <c:v>90.2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7-4008-B8E6-91A407658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80.209999999999994</c:v>
                </c:pt>
                <c:pt idx="2">
                  <c:v>80.25</c:v>
                </c:pt>
                <c:pt idx="3">
                  <c:v>76.569999999999993</c:v>
                </c:pt>
                <c:pt idx="4">
                  <c:v>76.48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47-4008-B8E6-91A407658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102.36</c:v>
                </c:pt>
                <c:pt idx="2">
                  <c:v>101.28</c:v>
                </c:pt>
                <c:pt idx="3">
                  <c:v>101.95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C-44C8-A2CD-F7945C0FC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111.37</c:v>
                </c:pt>
                <c:pt idx="2">
                  <c:v>109.77</c:v>
                </c:pt>
                <c:pt idx="3">
                  <c:v>105.45</c:v>
                </c:pt>
                <c:pt idx="4">
                  <c:v>103.82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C-44C8-A2CD-F7945C0FC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53.75</c:v>
                </c:pt>
                <c:pt idx="2">
                  <c:v>55.9</c:v>
                </c:pt>
                <c:pt idx="3">
                  <c:v>58.05</c:v>
                </c:pt>
                <c:pt idx="4">
                  <c:v>59.88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E-45A1-9E83-82314E06E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45.8</c:v>
                </c:pt>
                <c:pt idx="2">
                  <c:v>46.28</c:v>
                </c:pt>
                <c:pt idx="3">
                  <c:v>49.34</c:v>
                </c:pt>
                <c:pt idx="4">
                  <c:v>39.409999999999997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E-45A1-9E83-82314E06E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D-4154-84DF-C3840BE38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20.02</c:v>
                </c:pt>
                <c:pt idx="2">
                  <c:v>18.03</c:v>
                </c:pt>
                <c:pt idx="3">
                  <c:v>22.75</c:v>
                </c:pt>
                <c:pt idx="4">
                  <c:v>20.97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1D-4154-84DF-C3840BE38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1-4DD6-BCFB-DA38E4144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3.02</c:v>
                </c:pt>
                <c:pt idx="2">
                  <c:v>4.96</c:v>
                </c:pt>
                <c:pt idx="3">
                  <c:v>29.38</c:v>
                </c:pt>
                <c:pt idx="4">
                  <c:v>31.54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C1-4DD6-BCFB-DA38E4144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606.57000000000005</c:v>
                </c:pt>
                <c:pt idx="2">
                  <c:v>599.94000000000005</c:v>
                </c:pt>
                <c:pt idx="3">
                  <c:v>716.38</c:v>
                </c:pt>
                <c:pt idx="4">
                  <c:v>734.02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F-49FC-AE70-8287BED71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533.21</c:v>
                </c:pt>
                <c:pt idx="2">
                  <c:v>563.05999999999995</c:v>
                </c:pt>
                <c:pt idx="3">
                  <c:v>413.82</c:v>
                </c:pt>
                <c:pt idx="4">
                  <c:v>302.22000000000003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6F-49FC-AE70-8287BED71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605.48</c:v>
                </c:pt>
                <c:pt idx="2">
                  <c:v>590.05999999999995</c:v>
                </c:pt>
                <c:pt idx="3">
                  <c:v>547.48</c:v>
                </c:pt>
                <c:pt idx="4">
                  <c:v>526.41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1-42F5-9AAE-E142120B4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634.09</c:v>
                </c:pt>
                <c:pt idx="2">
                  <c:v>651.9</c:v>
                </c:pt>
                <c:pt idx="3">
                  <c:v>698.55</c:v>
                </c:pt>
                <c:pt idx="4">
                  <c:v>970.36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81-42F5-9AAE-E142120B4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92.36</c:v>
                </c:pt>
                <c:pt idx="2">
                  <c:v>95.4</c:v>
                </c:pt>
                <c:pt idx="3">
                  <c:v>96.43</c:v>
                </c:pt>
                <c:pt idx="4">
                  <c:v>93.23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D-4D41-8F3B-38FAD97DA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76.739999999999995</c:v>
                </c:pt>
                <c:pt idx="2">
                  <c:v>75.28</c:v>
                </c:pt>
                <c:pt idx="3">
                  <c:v>73.7</c:v>
                </c:pt>
                <c:pt idx="4">
                  <c:v>64.52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FD-4D41-8F3B-38FAD97DA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186.51</c:v>
                </c:pt>
                <c:pt idx="2">
                  <c:v>181.27</c:v>
                </c:pt>
                <c:pt idx="3">
                  <c:v>180.1</c:v>
                </c:pt>
                <c:pt idx="4">
                  <c:v>185.55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E-471F-AE5E-95797A584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252.45</c:v>
                </c:pt>
                <c:pt idx="2">
                  <c:v>255.35</c:v>
                </c:pt>
                <c:pt idx="3">
                  <c:v>261.02</c:v>
                </c:pt>
                <c:pt idx="4">
                  <c:v>270.68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3E-471F-AE5E-95797A584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【186.73】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【1,187.50】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【281.77】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徳島県　牟岐町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簡易水道事業</v>
      </c>
      <c r="Q8" s="83"/>
      <c r="R8" s="83"/>
      <c r="S8" s="83"/>
      <c r="T8" s="83"/>
      <c r="U8" s="83"/>
      <c r="V8" s="83"/>
      <c r="W8" s="83" t="str">
        <f>データ!$L$6</f>
        <v>C3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3948</v>
      </c>
      <c r="AM8" s="71"/>
      <c r="AN8" s="71"/>
      <c r="AO8" s="71"/>
      <c r="AP8" s="71"/>
      <c r="AQ8" s="71"/>
      <c r="AR8" s="71"/>
      <c r="AS8" s="71"/>
      <c r="AT8" s="67">
        <f>データ!$S$6</f>
        <v>56.62</v>
      </c>
      <c r="AU8" s="68"/>
      <c r="AV8" s="68"/>
      <c r="AW8" s="68"/>
      <c r="AX8" s="68"/>
      <c r="AY8" s="68"/>
      <c r="AZ8" s="68"/>
      <c r="BA8" s="68"/>
      <c r="BB8" s="70">
        <f>データ!$T$6</f>
        <v>69.73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69.62</v>
      </c>
      <c r="J10" s="68"/>
      <c r="K10" s="68"/>
      <c r="L10" s="68"/>
      <c r="M10" s="68"/>
      <c r="N10" s="68"/>
      <c r="O10" s="69"/>
      <c r="P10" s="70">
        <f>データ!$P$6</f>
        <v>94.31</v>
      </c>
      <c r="Q10" s="70"/>
      <c r="R10" s="70"/>
      <c r="S10" s="70"/>
      <c r="T10" s="70"/>
      <c r="U10" s="70"/>
      <c r="V10" s="70"/>
      <c r="W10" s="71">
        <f>データ!$Q$6</f>
        <v>3050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3678</v>
      </c>
      <c r="AM10" s="71"/>
      <c r="AN10" s="71"/>
      <c r="AO10" s="71"/>
      <c r="AP10" s="71"/>
      <c r="AQ10" s="71"/>
      <c r="AR10" s="71"/>
      <c r="AS10" s="71"/>
      <c r="AT10" s="67">
        <f>データ!$V$6</f>
        <v>16.75</v>
      </c>
      <c r="AU10" s="68"/>
      <c r="AV10" s="68"/>
      <c r="AW10" s="68"/>
      <c r="AX10" s="68"/>
      <c r="AY10" s="68"/>
      <c r="AZ10" s="68"/>
      <c r="BA10" s="68"/>
      <c r="BB10" s="70">
        <f>データ!$W$6</f>
        <v>219.58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114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112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113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【102.33】</v>
      </c>
      <c r="F85" s="27" t="str">
        <f>データ!AS6</f>
        <v>【31.02】</v>
      </c>
      <c r="G85" s="27" t="str">
        <f>データ!BD6</f>
        <v>【186.73】</v>
      </c>
      <c r="H85" s="27" t="str">
        <f>データ!BO6</f>
        <v>【1,187.50】</v>
      </c>
      <c r="I85" s="27" t="str">
        <f>データ!BZ6</f>
        <v>【58.90】</v>
      </c>
      <c r="J85" s="27" t="str">
        <f>データ!CK6</f>
        <v>【281.77】</v>
      </c>
      <c r="K85" s="27" t="str">
        <f>データ!CV6</f>
        <v>【50.55】</v>
      </c>
      <c r="L85" s="27" t="str">
        <f>データ!DG6</f>
        <v>【75.11】</v>
      </c>
      <c r="M85" s="27" t="str">
        <f>データ!DR6</f>
        <v>【33.25】</v>
      </c>
      <c r="N85" s="27" t="str">
        <f>データ!EC6</f>
        <v>【17.19】</v>
      </c>
      <c r="O85" s="27" t="str">
        <f>データ!EN6</f>
        <v>【0.79】</v>
      </c>
    </row>
  </sheetData>
  <sheetProtection algorithmName="SHA-512" hashValue="HAXWhT8VcxmaWrgRmJhRVAOszd1UFWYrshzKUdrkMo71898RGb71RgZZlSANsDPiA4/cELF9aLDhmkHL8/9ENQ==" saltValue="tleZpsI9V9OehZ3f4hdq3w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363839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5</v>
      </c>
      <c r="H6" s="34" t="str">
        <f t="shared" si="3"/>
        <v>徳島県　牟岐町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C3</v>
      </c>
      <c r="M6" s="34" t="str">
        <f t="shared" si="3"/>
        <v>非設置</v>
      </c>
      <c r="N6" s="35" t="str">
        <f t="shared" si="3"/>
        <v>-</v>
      </c>
      <c r="O6" s="35">
        <f t="shared" si="3"/>
        <v>69.62</v>
      </c>
      <c r="P6" s="35">
        <f t="shared" si="3"/>
        <v>94.31</v>
      </c>
      <c r="Q6" s="35">
        <f t="shared" si="3"/>
        <v>3050</v>
      </c>
      <c r="R6" s="35">
        <f t="shared" si="3"/>
        <v>3948</v>
      </c>
      <c r="S6" s="35">
        <f t="shared" si="3"/>
        <v>56.62</v>
      </c>
      <c r="T6" s="35">
        <f t="shared" si="3"/>
        <v>69.73</v>
      </c>
      <c r="U6" s="35">
        <f t="shared" si="3"/>
        <v>3678</v>
      </c>
      <c r="V6" s="35">
        <f t="shared" si="3"/>
        <v>16.75</v>
      </c>
      <c r="W6" s="35">
        <f t="shared" si="3"/>
        <v>219.58</v>
      </c>
      <c r="X6" s="36" t="str">
        <f>IF(X7="",NA(),X7)</f>
        <v>-</v>
      </c>
      <c r="Y6" s="36">
        <f t="shared" ref="Y6:AG6" si="4">IF(Y7="",NA(),Y7)</f>
        <v>102.36</v>
      </c>
      <c r="Z6" s="36">
        <f t="shared" si="4"/>
        <v>101.28</v>
      </c>
      <c r="AA6" s="36">
        <f t="shared" si="4"/>
        <v>101.95</v>
      </c>
      <c r="AB6" s="36">
        <f t="shared" si="4"/>
        <v>100</v>
      </c>
      <c r="AC6" s="36" t="str">
        <f t="shared" si="4"/>
        <v>-</v>
      </c>
      <c r="AD6" s="36">
        <f t="shared" si="4"/>
        <v>111.37</v>
      </c>
      <c r="AE6" s="36">
        <f t="shared" si="4"/>
        <v>109.77</v>
      </c>
      <c r="AF6" s="36">
        <f t="shared" si="4"/>
        <v>105.45</v>
      </c>
      <c r="AG6" s="36">
        <f t="shared" si="4"/>
        <v>103.82</v>
      </c>
      <c r="AH6" s="35" t="str">
        <f>IF(AH7="","",IF(AH7="-","【-】","【"&amp;SUBSTITUTE(TEXT(AH7,"#,##0.00"),"-","△")&amp;"】"))</f>
        <v>【102.33】</v>
      </c>
      <c r="AI6" s="36" t="str">
        <f>IF(AI7="",NA(),AI7)</f>
        <v>-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 t="str">
        <f t="shared" si="5"/>
        <v>-</v>
      </c>
      <c r="AO6" s="36">
        <f t="shared" si="5"/>
        <v>3.02</v>
      </c>
      <c r="AP6" s="36">
        <f t="shared" si="5"/>
        <v>4.96</v>
      </c>
      <c r="AQ6" s="36">
        <f t="shared" si="5"/>
        <v>29.38</v>
      </c>
      <c r="AR6" s="36">
        <f t="shared" si="5"/>
        <v>31.54</v>
      </c>
      <c r="AS6" s="35" t="str">
        <f>IF(AS7="","",IF(AS7="-","【-】","【"&amp;SUBSTITUTE(TEXT(AS7,"#,##0.00"),"-","△")&amp;"】"))</f>
        <v>【31.02】</v>
      </c>
      <c r="AT6" s="36" t="str">
        <f>IF(AT7="",NA(),AT7)</f>
        <v>-</v>
      </c>
      <c r="AU6" s="36">
        <f t="shared" ref="AU6:BC6" si="6">IF(AU7="",NA(),AU7)</f>
        <v>606.57000000000005</v>
      </c>
      <c r="AV6" s="36">
        <f t="shared" si="6"/>
        <v>599.94000000000005</v>
      </c>
      <c r="AW6" s="36">
        <f t="shared" si="6"/>
        <v>716.38</v>
      </c>
      <c r="AX6" s="36">
        <f t="shared" si="6"/>
        <v>734.02</v>
      </c>
      <c r="AY6" s="36" t="str">
        <f t="shared" si="6"/>
        <v>-</v>
      </c>
      <c r="AZ6" s="36">
        <f t="shared" si="6"/>
        <v>533.21</v>
      </c>
      <c r="BA6" s="36">
        <f t="shared" si="6"/>
        <v>563.05999999999995</v>
      </c>
      <c r="BB6" s="36">
        <f t="shared" si="6"/>
        <v>413.82</v>
      </c>
      <c r="BC6" s="36">
        <f t="shared" si="6"/>
        <v>302.22000000000003</v>
      </c>
      <c r="BD6" s="35" t="str">
        <f>IF(BD7="","",IF(BD7="-","【-】","【"&amp;SUBSTITUTE(TEXT(BD7,"#,##0.00"),"-","△")&amp;"】"))</f>
        <v>【186.73】</v>
      </c>
      <c r="BE6" s="36" t="str">
        <f>IF(BE7="",NA(),BE7)</f>
        <v>-</v>
      </c>
      <c r="BF6" s="36">
        <f t="shared" ref="BF6:BN6" si="7">IF(BF7="",NA(),BF7)</f>
        <v>605.48</v>
      </c>
      <c r="BG6" s="36">
        <f t="shared" si="7"/>
        <v>590.05999999999995</v>
      </c>
      <c r="BH6" s="36">
        <f t="shared" si="7"/>
        <v>547.48</v>
      </c>
      <c r="BI6" s="36">
        <f t="shared" si="7"/>
        <v>526.41</v>
      </c>
      <c r="BJ6" s="36" t="str">
        <f t="shared" si="7"/>
        <v>-</v>
      </c>
      <c r="BK6" s="36">
        <f t="shared" si="7"/>
        <v>634.09</v>
      </c>
      <c r="BL6" s="36">
        <f t="shared" si="7"/>
        <v>651.9</v>
      </c>
      <c r="BM6" s="36">
        <f t="shared" si="7"/>
        <v>698.55</v>
      </c>
      <c r="BN6" s="36">
        <f t="shared" si="7"/>
        <v>970.36</v>
      </c>
      <c r="BO6" s="35" t="str">
        <f>IF(BO7="","",IF(BO7="-","【-】","【"&amp;SUBSTITUTE(TEXT(BO7,"#,##0.00"),"-","△")&amp;"】"))</f>
        <v>【1,187.50】</v>
      </c>
      <c r="BP6" s="36" t="str">
        <f>IF(BP7="",NA(),BP7)</f>
        <v>-</v>
      </c>
      <c r="BQ6" s="36">
        <f t="shared" ref="BQ6:BY6" si="8">IF(BQ7="",NA(),BQ7)</f>
        <v>92.36</v>
      </c>
      <c r="BR6" s="36">
        <f t="shared" si="8"/>
        <v>95.4</v>
      </c>
      <c r="BS6" s="36">
        <f t="shared" si="8"/>
        <v>96.43</v>
      </c>
      <c r="BT6" s="36">
        <f t="shared" si="8"/>
        <v>93.23</v>
      </c>
      <c r="BU6" s="36" t="str">
        <f t="shared" si="8"/>
        <v>-</v>
      </c>
      <c r="BV6" s="36">
        <f t="shared" si="8"/>
        <v>76.739999999999995</v>
      </c>
      <c r="BW6" s="36">
        <f t="shared" si="8"/>
        <v>75.28</v>
      </c>
      <c r="BX6" s="36">
        <f t="shared" si="8"/>
        <v>73.7</v>
      </c>
      <c r="BY6" s="36">
        <f t="shared" si="8"/>
        <v>64.52</v>
      </c>
      <c r="BZ6" s="35" t="str">
        <f>IF(BZ7="","",IF(BZ7="-","【-】","【"&amp;SUBSTITUTE(TEXT(BZ7,"#,##0.00"),"-","△")&amp;"】"))</f>
        <v>【58.90】</v>
      </c>
      <c r="CA6" s="36" t="str">
        <f>IF(CA7="",NA(),CA7)</f>
        <v>-</v>
      </c>
      <c r="CB6" s="36">
        <f t="shared" ref="CB6:CJ6" si="9">IF(CB7="",NA(),CB7)</f>
        <v>186.51</v>
      </c>
      <c r="CC6" s="36">
        <f t="shared" si="9"/>
        <v>181.27</v>
      </c>
      <c r="CD6" s="36">
        <f t="shared" si="9"/>
        <v>180.1</v>
      </c>
      <c r="CE6" s="36">
        <f t="shared" si="9"/>
        <v>185.55</v>
      </c>
      <c r="CF6" s="36" t="str">
        <f t="shared" si="9"/>
        <v>-</v>
      </c>
      <c r="CG6" s="36">
        <f t="shared" si="9"/>
        <v>252.45</v>
      </c>
      <c r="CH6" s="36">
        <f t="shared" si="9"/>
        <v>255.35</v>
      </c>
      <c r="CI6" s="36">
        <f t="shared" si="9"/>
        <v>261.02</v>
      </c>
      <c r="CJ6" s="36">
        <f t="shared" si="9"/>
        <v>270.68</v>
      </c>
      <c r="CK6" s="35" t="str">
        <f>IF(CK7="","",IF(CK7="-","【-】","【"&amp;SUBSTITUTE(TEXT(CK7,"#,##0.00"),"-","△")&amp;"】"))</f>
        <v>【281.77】</v>
      </c>
      <c r="CL6" s="36" t="str">
        <f>IF(CL7="",NA(),CL7)</f>
        <v>-</v>
      </c>
      <c r="CM6" s="36">
        <f t="shared" ref="CM6:CU6" si="10">IF(CM7="",NA(),CM7)</f>
        <v>63.58</v>
      </c>
      <c r="CN6" s="36">
        <f t="shared" si="10"/>
        <v>60.14</v>
      </c>
      <c r="CO6" s="36">
        <f t="shared" si="10"/>
        <v>59.2</v>
      </c>
      <c r="CP6" s="36">
        <f t="shared" si="10"/>
        <v>58.73</v>
      </c>
      <c r="CQ6" s="36" t="str">
        <f t="shared" si="10"/>
        <v>-</v>
      </c>
      <c r="CR6" s="36">
        <f t="shared" si="10"/>
        <v>47.18</v>
      </c>
      <c r="CS6" s="36">
        <f t="shared" si="10"/>
        <v>45.73</v>
      </c>
      <c r="CT6" s="36">
        <f t="shared" si="10"/>
        <v>49.01</v>
      </c>
      <c r="CU6" s="36">
        <f t="shared" si="10"/>
        <v>48.86</v>
      </c>
      <c r="CV6" s="35" t="str">
        <f>IF(CV7="","",IF(CV7="-","【-】","【"&amp;SUBSTITUTE(TEXT(CV7,"#,##0.00"),"-","△")&amp;"】"))</f>
        <v>【50.55】</v>
      </c>
      <c r="CW6" s="36" t="str">
        <f>IF(CW7="",NA(),CW7)</f>
        <v>-</v>
      </c>
      <c r="CX6" s="36">
        <f t="shared" ref="CX6:DF6" si="11">IF(CX7="",NA(),CX7)</f>
        <v>90.2</v>
      </c>
      <c r="CY6" s="36">
        <f t="shared" si="11"/>
        <v>90.3</v>
      </c>
      <c r="CZ6" s="36">
        <f t="shared" si="11"/>
        <v>90.2</v>
      </c>
      <c r="DA6" s="36">
        <f t="shared" si="11"/>
        <v>90.2</v>
      </c>
      <c r="DB6" s="36" t="str">
        <f t="shared" si="11"/>
        <v>-</v>
      </c>
      <c r="DC6" s="36">
        <f t="shared" si="11"/>
        <v>80.209999999999994</v>
      </c>
      <c r="DD6" s="36">
        <f t="shared" si="11"/>
        <v>80.25</v>
      </c>
      <c r="DE6" s="36">
        <f t="shared" si="11"/>
        <v>76.569999999999993</v>
      </c>
      <c r="DF6" s="36">
        <f t="shared" si="11"/>
        <v>76.48</v>
      </c>
      <c r="DG6" s="35" t="str">
        <f>IF(DG7="","",IF(DG7="-","【-】","【"&amp;SUBSTITUTE(TEXT(DG7,"#,##0.00"),"-","△")&amp;"】"))</f>
        <v>【75.11】</v>
      </c>
      <c r="DH6" s="36" t="str">
        <f>IF(DH7="",NA(),DH7)</f>
        <v>-</v>
      </c>
      <c r="DI6" s="36">
        <f t="shared" ref="DI6:DQ6" si="12">IF(DI7="",NA(),DI7)</f>
        <v>53.75</v>
      </c>
      <c r="DJ6" s="36">
        <f t="shared" si="12"/>
        <v>55.9</v>
      </c>
      <c r="DK6" s="36">
        <f t="shared" si="12"/>
        <v>58.05</v>
      </c>
      <c r="DL6" s="36">
        <f t="shared" si="12"/>
        <v>59.88</v>
      </c>
      <c r="DM6" s="36" t="str">
        <f t="shared" si="12"/>
        <v>-</v>
      </c>
      <c r="DN6" s="36">
        <f t="shared" si="12"/>
        <v>45.8</v>
      </c>
      <c r="DO6" s="36">
        <f t="shared" si="12"/>
        <v>46.28</v>
      </c>
      <c r="DP6" s="36">
        <f t="shared" si="12"/>
        <v>49.34</v>
      </c>
      <c r="DQ6" s="36">
        <f t="shared" si="12"/>
        <v>39.409999999999997</v>
      </c>
      <c r="DR6" s="35" t="str">
        <f>IF(DR7="","",IF(DR7="-","【-】","【"&amp;SUBSTITUTE(TEXT(DR7,"#,##0.00"),"-","△")&amp;"】"))</f>
        <v>【33.25】</v>
      </c>
      <c r="DS6" s="36" t="str">
        <f>IF(DS7="",NA(),DS7)</f>
        <v>-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 t="str">
        <f t="shared" si="13"/>
        <v>-</v>
      </c>
      <c r="DY6" s="36">
        <f t="shared" si="13"/>
        <v>20.02</v>
      </c>
      <c r="DZ6" s="36">
        <f t="shared" si="13"/>
        <v>18.03</v>
      </c>
      <c r="EA6" s="36">
        <f t="shared" si="13"/>
        <v>22.75</v>
      </c>
      <c r="EB6" s="36">
        <f t="shared" si="13"/>
        <v>20.97</v>
      </c>
      <c r="EC6" s="35" t="str">
        <f>IF(EC7="","",IF(EC7="-","【-】","【"&amp;SUBSTITUTE(TEXT(EC7,"#,##0.00"),"-","△")&amp;"】"))</f>
        <v>【17.19】</v>
      </c>
      <c r="ED6" s="36" t="str">
        <f>IF(ED7="",NA(),ED7)</f>
        <v>-</v>
      </c>
      <c r="EE6" s="36">
        <f t="shared" ref="EE6:EM6" si="14">IF(EE7="",NA(),EE7)</f>
        <v>0.41</v>
      </c>
      <c r="EF6" s="36">
        <f t="shared" si="14"/>
        <v>0.06</v>
      </c>
      <c r="EG6" s="35">
        <f t="shared" si="14"/>
        <v>0</v>
      </c>
      <c r="EH6" s="36">
        <f t="shared" si="14"/>
        <v>0.34</v>
      </c>
      <c r="EI6" s="36" t="str">
        <f t="shared" si="14"/>
        <v>-</v>
      </c>
      <c r="EJ6" s="36">
        <f t="shared" si="14"/>
        <v>0.52</v>
      </c>
      <c r="EK6" s="36">
        <f t="shared" si="14"/>
        <v>0.46</v>
      </c>
      <c r="EL6" s="36">
        <f t="shared" si="14"/>
        <v>0.43</v>
      </c>
      <c r="EM6" s="36">
        <f t="shared" si="14"/>
        <v>1.1499999999999999</v>
      </c>
      <c r="EN6" s="35" t="str">
        <f>IF(EN7="","",IF(EN7="-","【-】","【"&amp;SUBSTITUTE(TEXT(EN7,"#,##0.00"),"-","△")&amp;"】"))</f>
        <v>【0.79】</v>
      </c>
    </row>
    <row r="7" spans="1:144" s="37" customFormat="1" x14ac:dyDescent="0.15">
      <c r="A7" s="29"/>
      <c r="B7" s="38">
        <v>2020</v>
      </c>
      <c r="C7" s="38">
        <v>363839</v>
      </c>
      <c r="D7" s="38">
        <v>46</v>
      </c>
      <c r="E7" s="38">
        <v>1</v>
      </c>
      <c r="F7" s="38">
        <v>0</v>
      </c>
      <c r="G7" s="38">
        <v>5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69.62</v>
      </c>
      <c r="P7" s="39">
        <v>94.31</v>
      </c>
      <c r="Q7" s="39">
        <v>3050</v>
      </c>
      <c r="R7" s="39">
        <v>3948</v>
      </c>
      <c r="S7" s="39">
        <v>56.62</v>
      </c>
      <c r="T7" s="39">
        <v>69.73</v>
      </c>
      <c r="U7" s="39">
        <v>3678</v>
      </c>
      <c r="V7" s="39">
        <v>16.75</v>
      </c>
      <c r="W7" s="39">
        <v>219.58</v>
      </c>
      <c r="X7" s="39" t="s">
        <v>99</v>
      </c>
      <c r="Y7" s="39">
        <v>102.36</v>
      </c>
      <c r="Z7" s="39">
        <v>101.28</v>
      </c>
      <c r="AA7" s="39">
        <v>101.95</v>
      </c>
      <c r="AB7" s="39">
        <v>100</v>
      </c>
      <c r="AC7" s="39" t="s">
        <v>99</v>
      </c>
      <c r="AD7" s="39">
        <v>111.37</v>
      </c>
      <c r="AE7" s="39">
        <v>109.77</v>
      </c>
      <c r="AF7" s="39">
        <v>105.45</v>
      </c>
      <c r="AG7" s="39">
        <v>103.82</v>
      </c>
      <c r="AH7" s="39">
        <v>102.33</v>
      </c>
      <c r="AI7" s="39" t="s">
        <v>99</v>
      </c>
      <c r="AJ7" s="39">
        <v>0</v>
      </c>
      <c r="AK7" s="39">
        <v>0</v>
      </c>
      <c r="AL7" s="39">
        <v>0</v>
      </c>
      <c r="AM7" s="39">
        <v>0</v>
      </c>
      <c r="AN7" s="39" t="s">
        <v>99</v>
      </c>
      <c r="AO7" s="39">
        <v>3.02</v>
      </c>
      <c r="AP7" s="39">
        <v>4.96</v>
      </c>
      <c r="AQ7" s="39">
        <v>29.38</v>
      </c>
      <c r="AR7" s="39">
        <v>31.54</v>
      </c>
      <c r="AS7" s="39">
        <v>31.02</v>
      </c>
      <c r="AT7" s="39" t="s">
        <v>99</v>
      </c>
      <c r="AU7" s="39">
        <v>606.57000000000005</v>
      </c>
      <c r="AV7" s="39">
        <v>599.94000000000005</v>
      </c>
      <c r="AW7" s="39">
        <v>716.38</v>
      </c>
      <c r="AX7" s="39">
        <v>734.02</v>
      </c>
      <c r="AY7" s="39" t="s">
        <v>99</v>
      </c>
      <c r="AZ7" s="39">
        <v>533.21</v>
      </c>
      <c r="BA7" s="39">
        <v>563.05999999999995</v>
      </c>
      <c r="BB7" s="39">
        <v>413.82</v>
      </c>
      <c r="BC7" s="39">
        <v>302.22000000000003</v>
      </c>
      <c r="BD7" s="39">
        <v>186.73</v>
      </c>
      <c r="BE7" s="39" t="s">
        <v>99</v>
      </c>
      <c r="BF7" s="39">
        <v>605.48</v>
      </c>
      <c r="BG7" s="39">
        <v>590.05999999999995</v>
      </c>
      <c r="BH7" s="39">
        <v>547.48</v>
      </c>
      <c r="BI7" s="39">
        <v>526.41</v>
      </c>
      <c r="BJ7" s="39" t="s">
        <v>99</v>
      </c>
      <c r="BK7" s="39">
        <v>634.09</v>
      </c>
      <c r="BL7" s="39">
        <v>651.9</v>
      </c>
      <c r="BM7" s="39">
        <v>698.55</v>
      </c>
      <c r="BN7" s="39">
        <v>970.36</v>
      </c>
      <c r="BO7" s="39">
        <v>1187.5</v>
      </c>
      <c r="BP7" s="39" t="s">
        <v>99</v>
      </c>
      <c r="BQ7" s="39">
        <v>92.36</v>
      </c>
      <c r="BR7" s="39">
        <v>95.4</v>
      </c>
      <c r="BS7" s="39">
        <v>96.43</v>
      </c>
      <c r="BT7" s="39">
        <v>93.23</v>
      </c>
      <c r="BU7" s="39" t="s">
        <v>99</v>
      </c>
      <c r="BV7" s="39">
        <v>76.739999999999995</v>
      </c>
      <c r="BW7" s="39">
        <v>75.28</v>
      </c>
      <c r="BX7" s="39">
        <v>73.7</v>
      </c>
      <c r="BY7" s="39">
        <v>64.52</v>
      </c>
      <c r="BZ7" s="39">
        <v>58.9</v>
      </c>
      <c r="CA7" s="39" t="s">
        <v>99</v>
      </c>
      <c r="CB7" s="39">
        <v>186.51</v>
      </c>
      <c r="CC7" s="39">
        <v>181.27</v>
      </c>
      <c r="CD7" s="39">
        <v>180.1</v>
      </c>
      <c r="CE7" s="39">
        <v>185.55</v>
      </c>
      <c r="CF7" s="39" t="s">
        <v>99</v>
      </c>
      <c r="CG7" s="39">
        <v>252.45</v>
      </c>
      <c r="CH7" s="39">
        <v>255.35</v>
      </c>
      <c r="CI7" s="39">
        <v>261.02</v>
      </c>
      <c r="CJ7" s="39">
        <v>270.68</v>
      </c>
      <c r="CK7" s="39">
        <v>281.77</v>
      </c>
      <c r="CL7" s="39" t="s">
        <v>99</v>
      </c>
      <c r="CM7" s="39">
        <v>63.58</v>
      </c>
      <c r="CN7" s="39">
        <v>60.14</v>
      </c>
      <c r="CO7" s="39">
        <v>59.2</v>
      </c>
      <c r="CP7" s="39">
        <v>58.73</v>
      </c>
      <c r="CQ7" s="39" t="s">
        <v>99</v>
      </c>
      <c r="CR7" s="39">
        <v>47.18</v>
      </c>
      <c r="CS7" s="39">
        <v>45.73</v>
      </c>
      <c r="CT7" s="39">
        <v>49.01</v>
      </c>
      <c r="CU7" s="39">
        <v>48.86</v>
      </c>
      <c r="CV7" s="39">
        <v>50.55</v>
      </c>
      <c r="CW7" s="39" t="s">
        <v>99</v>
      </c>
      <c r="CX7" s="39">
        <v>90.2</v>
      </c>
      <c r="CY7" s="39">
        <v>90.3</v>
      </c>
      <c r="CZ7" s="39">
        <v>90.2</v>
      </c>
      <c r="DA7" s="39">
        <v>90.2</v>
      </c>
      <c r="DB7" s="39" t="s">
        <v>99</v>
      </c>
      <c r="DC7" s="39">
        <v>80.209999999999994</v>
      </c>
      <c r="DD7" s="39">
        <v>80.25</v>
      </c>
      <c r="DE7" s="39">
        <v>76.569999999999993</v>
      </c>
      <c r="DF7" s="39">
        <v>76.48</v>
      </c>
      <c r="DG7" s="39">
        <v>75.11</v>
      </c>
      <c r="DH7" s="39" t="s">
        <v>99</v>
      </c>
      <c r="DI7" s="39">
        <v>53.75</v>
      </c>
      <c r="DJ7" s="39">
        <v>55.9</v>
      </c>
      <c r="DK7" s="39">
        <v>58.05</v>
      </c>
      <c r="DL7" s="39">
        <v>59.88</v>
      </c>
      <c r="DM7" s="39" t="s">
        <v>99</v>
      </c>
      <c r="DN7" s="39">
        <v>45.8</v>
      </c>
      <c r="DO7" s="39">
        <v>46.28</v>
      </c>
      <c r="DP7" s="39">
        <v>49.34</v>
      </c>
      <c r="DQ7" s="39">
        <v>39.409999999999997</v>
      </c>
      <c r="DR7" s="39">
        <v>33.25</v>
      </c>
      <c r="DS7" s="39" t="s">
        <v>99</v>
      </c>
      <c r="DT7" s="39">
        <v>0</v>
      </c>
      <c r="DU7" s="39">
        <v>0</v>
      </c>
      <c r="DV7" s="39">
        <v>0</v>
      </c>
      <c r="DW7" s="39">
        <v>0</v>
      </c>
      <c r="DX7" s="39" t="s">
        <v>99</v>
      </c>
      <c r="DY7" s="39">
        <v>20.02</v>
      </c>
      <c r="DZ7" s="39">
        <v>18.03</v>
      </c>
      <c r="EA7" s="39">
        <v>22.75</v>
      </c>
      <c r="EB7" s="39">
        <v>20.97</v>
      </c>
      <c r="EC7" s="39">
        <v>17.190000000000001</v>
      </c>
      <c r="ED7" s="39" t="s">
        <v>99</v>
      </c>
      <c r="EE7" s="39">
        <v>0.41</v>
      </c>
      <c r="EF7" s="39">
        <v>0.06</v>
      </c>
      <c r="EG7" s="39">
        <v>0</v>
      </c>
      <c r="EH7" s="39">
        <v>0.34</v>
      </c>
      <c r="EI7" s="39" t="s">
        <v>99</v>
      </c>
      <c r="EJ7" s="39">
        <v>0.52</v>
      </c>
      <c r="EK7" s="39">
        <v>0.46</v>
      </c>
      <c r="EL7" s="39">
        <v>0.43</v>
      </c>
      <c r="EM7" s="39">
        <v>1.1499999999999999</v>
      </c>
      <c r="EN7" s="39">
        <v>0.79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107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ootani</cp:lastModifiedBy>
  <cp:lastPrinted>2022-01-25T00:49:25Z</cp:lastPrinted>
  <dcterms:created xsi:type="dcterms:W3CDTF">2021-12-03T06:56:25Z</dcterms:created>
  <dcterms:modified xsi:type="dcterms:W3CDTF">2022-02-04T06:11:51Z</dcterms:modified>
  <cp:category/>
</cp:coreProperties>
</file>