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kousyou-masahumi\Desktop\220111_公営企業に係る経営比較分析表の分析表（令和２年度決算）の分析等について\04_県へ\"/>
    </mc:Choice>
  </mc:AlternateContent>
  <xr:revisionPtr revIDLastSave="0" documentId="13_ncr:1_{635C1EA9-099C-4426-86D7-270930704DFE}" xr6:coauthVersionLast="43" xr6:coauthVersionMax="43" xr10:uidLastSave="{00000000-0000-0000-0000-000000000000}"/>
  <workbookProtection workbookAlgorithmName="SHA-512" workbookHashValue="3mQyIQGHh5m6w8YB3aA0E406bcuxR6kUlq1zPn5KAMfZQZfZY9xrJBmXeP/UhUR83PH8PtNmsYkVR9RmkIGdxw==" workbookSaltValue="cgyMusZpHQgiv9+yQgobc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E85" i="4"/>
  <c r="AL10" i="4"/>
  <c r="W10" i="4"/>
  <c r="P10" i="4"/>
  <c r="BB8" i="4"/>
  <c r="AT8" i="4"/>
  <c r="AD8" i="4"/>
  <c r="W8" i="4"/>
  <c r="P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<sst xmlns="http://schemas.openxmlformats.org/spreadsheetml/2006/main" count="228" uniqueCount="114">
  <si>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</si>
  <si>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</si>
  <si>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</si>
  <si>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</si>
  <si>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</si>
  <si>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</si>
  <si>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</si>
  <si>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</si>
  <si>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</si>
  <si>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</si>
  <si>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</si>
  <si>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</si>
  <si>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</si>
  <si>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</si>
  <si>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</si>
  <si>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</si>
  <si>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</si>
  <si>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</si>
  <si>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</si>
  <si>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</si>
  <si>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</si>
  <si>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</si>
  <si>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</si>
  <si>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</si>
  <si>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</si>
  <si>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</si>
  <si>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</si>
  <si>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</si>
  <si>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</si>
  <si>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</si>
  <si>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</si>
  <si>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</si>
  <si>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</si>
  <si>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</si>
  <si>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</si>
  <si>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</si>
  <si>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</si>
  <si>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</si>
  <si>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</si>
  <si>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</si>
  <si>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</si>
  <si>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</si>
  <si>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</si>
  <si>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</si>
  <si>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</si>
  <si>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</si>
  <si>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</si>
  <si>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</si>
  <si>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</si>
  <si>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</si>
  <si>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</si>
  <si>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</si>
  <si>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</si>
  <si>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</si>
  <si>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</si>
  <si>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</si>
  <si>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</si>
  <si>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</si>
  <si>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</si>
  <si>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</si>
  <si>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</si>
  <si>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</si>
  <si>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</si>
  <si>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</si>
  <si>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</si>
  <si>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</si>
  <si>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</si>
  <si>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</si>
  <si>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</si>
  <si>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</si>
  <si>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</si>
  <si>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</si>
  <si>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</si>
  <si>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</si>
  <si>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</si>
  <si>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</si>
  <si>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</si>
  <si>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</si>
  <si>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</si>
  <si>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</si>
  <si>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</si>
  <si>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</si>
  <si>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</si>
  <si>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</si>
  <si>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</si>
  <si>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</si>
  <si>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</si>
  <si>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</si>
  <si>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</si>
  <si>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</si>
  <si>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</si>
  <si>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</si>
  <si>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板野町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</si>
  <si>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</si>
  <si>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</si>
  <si>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</si>
  <si>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</si>
  <si>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</si>
  <si>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</si>
  <si>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</si>
  <si>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</si>
  <si>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</si>
  <si>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</si>
  <si>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</si>
  <si>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</si>
  <si>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</si>
  <si>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</si>
  <si>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</si>
  <si>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</si>
  <si>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</si>
  <si>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</si>
  <si>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【有形固定資産減価償却率】
　有形固定資産のうち償却対象資産の減価償却がどの程度進んでいるかを表す指数であり、類似団体、全国平均との比較ではやや上回った状況で推移しています。
【管路経年化率】
　管路経年化率は</t>
    </r>
    <r>
      <rPr>
        <sz val="11"/>
        <rFont val="ＭＳ ゴシック"/>
        <family val="3"/>
        <charset val="128"/>
      </rPr>
      <t>布設年度再調査により</t>
    </r>
    <r>
      <rPr>
        <sz val="11"/>
        <color theme="1"/>
        <rFont val="ＭＳ ゴシック"/>
        <family val="3"/>
        <charset val="128"/>
      </rPr>
      <t>改善されましたが、全国平均、類似団体平均値を下回っており、計画的な管路の更新が必要です。
【管路更新率】
　経年比較での変動はありますが、類似団体平均値を上回っており、今後も引き続き管路の更新投資を行う必要性があります｡</t>
    </r>
    <rPh sb="72" eb="74">
      <t>ウワマワ</t>
    </rPh>
    <rPh sb="76" eb="78">
      <t>ジョウキョウ</t>
    </rPh>
    <rPh sb="79" eb="81">
      <t>スイイ</t>
    </rPh>
    <rPh sb="105" eb="107">
      <t>フセツ</t>
    </rPh>
    <rPh sb="107" eb="109">
      <t>ネンド</t>
    </rPh>
    <rPh sb="109" eb="112">
      <t>サイチョウサ</t>
    </rPh>
    <rPh sb="169" eb="171">
      <t>ケイネン</t>
    </rPh>
    <rPh sb="171" eb="173">
      <t>ヒカク</t>
    </rPh>
    <rPh sb="175" eb="177">
      <t>ヘンドウ</t>
    </rPh>
    <phoneticPr fontId="4"/>
  </si>
  <si>
    <r>
      <t>【経営収支比率】
　当該指数は、単年度収支が黒字であることを示す１００％以上を示しており、健全な状態であるといえます。
【累積欠損比率】
　累積欠損金が発生していないことを示しており、健全性を維持しています。
【流動比率】
　短期的な債務に対し支払い能力は十分な水準にあると考えられます。
【企業債残高対給水収益比率】
　</t>
    </r>
    <r>
      <rPr>
        <sz val="11"/>
        <rFont val="ＭＳ ゴシック"/>
        <family val="3"/>
        <charset val="128"/>
      </rPr>
      <t>新型コロナウイルス感染症対策として、水道料金免除措置を講じたことにより給水収益が減少し、比率は上昇しましたが一過性のものと考えられます。</t>
    </r>
    <r>
      <rPr>
        <sz val="11"/>
        <color theme="1"/>
        <rFont val="ＭＳ ゴシック"/>
        <family val="3"/>
        <charset val="128"/>
      </rPr>
      <t xml:space="preserve">
【料金回収率】
　</t>
    </r>
    <r>
      <rPr>
        <sz val="11"/>
        <rFont val="ＭＳ ゴシック"/>
        <family val="3"/>
        <charset val="128"/>
      </rPr>
      <t>水道料金免除措置により料金回収率は１００％を下回っています。</t>
    </r>
    <r>
      <rPr>
        <sz val="11"/>
        <color theme="1"/>
        <rFont val="ＭＳ ゴシック"/>
        <family val="3"/>
        <charset val="128"/>
      </rPr>
      <t xml:space="preserve">
【給水原価】
　有収水量１㎥あたりの費用は類似団体や全国平均と比較しても良好な数値となっており、健全な水準です。
【施設利用率】
</t>
    </r>
    <r>
      <rPr>
        <sz val="11"/>
        <color rgb="FF0070C0"/>
        <rFont val="ＭＳ ゴシック"/>
        <family val="3"/>
        <charset val="128"/>
      </rPr>
      <t>　</t>
    </r>
    <r>
      <rPr>
        <sz val="11"/>
        <rFont val="ＭＳ ゴシック"/>
        <family val="3"/>
        <charset val="128"/>
      </rPr>
      <t>人口減少等による配水量の減少で施設利用率は低下傾向にあります。
【有収率】
　水道料金免除措置による有収水量の減少で一時的な低下が見られます。</t>
    </r>
    <rPh sb="39" eb="40">
      <t>シメ</t>
    </rPh>
    <rPh sb="45" eb="47">
      <t>ケンゼン</t>
    </rPh>
    <rPh sb="48" eb="50">
      <t>ジョウタイ</t>
    </rPh>
    <rPh sb="161" eb="163">
      <t>シンガタ</t>
    </rPh>
    <rPh sb="170" eb="175">
      <t>カンセンショウタイサク</t>
    </rPh>
    <rPh sb="179" eb="181">
      <t>スイドウ</t>
    </rPh>
    <rPh sb="181" eb="183">
      <t>リョウキン</t>
    </rPh>
    <rPh sb="183" eb="185">
      <t>ゲンメン</t>
    </rPh>
    <rPh sb="185" eb="187">
      <t>ソチ</t>
    </rPh>
    <rPh sb="188" eb="189">
      <t>コウ</t>
    </rPh>
    <rPh sb="196" eb="198">
      <t>キュウスイ</t>
    </rPh>
    <rPh sb="198" eb="200">
      <t>シュウエキ</t>
    </rPh>
    <rPh sb="201" eb="203">
      <t>ゲンショウ</t>
    </rPh>
    <rPh sb="205" eb="207">
      <t>ヒリツ</t>
    </rPh>
    <rPh sb="208" eb="210">
      <t>ジョウショウ</t>
    </rPh>
    <rPh sb="215" eb="218">
      <t>イッカセイ</t>
    </rPh>
    <rPh sb="222" eb="223">
      <t>カンガ</t>
    </rPh>
    <rPh sb="285" eb="287">
      <t>シタマワ</t>
    </rPh>
    <rPh sb="336" eb="338">
      <t>ジンコウ</t>
    </rPh>
    <rPh sb="338" eb="340">
      <t>ゲンショウ</t>
    </rPh>
    <rPh sb="340" eb="341">
      <t>トウ</t>
    </rPh>
    <rPh sb="344" eb="347">
      <t>ハイスイリョウ</t>
    </rPh>
    <rPh sb="348" eb="350">
      <t>ゲンショウ</t>
    </rPh>
    <rPh sb="357" eb="359">
      <t>テイカ</t>
    </rPh>
    <rPh sb="375" eb="377">
      <t>スイドウ</t>
    </rPh>
    <rPh sb="377" eb="379">
      <t>リョウキン</t>
    </rPh>
    <rPh sb="379" eb="381">
      <t>メンジョ</t>
    </rPh>
    <rPh sb="381" eb="383">
      <t>ソチ</t>
    </rPh>
    <rPh sb="386" eb="388">
      <t>ユウシュウ</t>
    </rPh>
    <rPh sb="388" eb="390">
      <t>スイリョウ</t>
    </rPh>
    <rPh sb="391" eb="393">
      <t>ゲンショウ</t>
    </rPh>
    <rPh sb="394" eb="397">
      <t>イチジテキ</t>
    </rPh>
    <rPh sb="401" eb="402">
      <t>ミ</t>
    </rPh>
    <phoneticPr fontId="4"/>
  </si>
  <si>
    <r>
      <t>　経営の健全性については、</t>
    </r>
    <r>
      <rPr>
        <sz val="11"/>
        <rFont val="ＭＳ ゴシック"/>
        <family val="3"/>
        <charset val="128"/>
      </rPr>
      <t>新型コロナウイルス感染症対策による水道料金免除措置を令和２年度に実施したため経年変動がありますが、健全な状態を維持しており、</t>
    </r>
    <r>
      <rPr>
        <sz val="11"/>
        <color theme="1"/>
        <rFont val="ＭＳ ゴシック"/>
        <family val="3"/>
        <charset val="128"/>
      </rPr>
      <t>今後も健全経営を維持できるよう努力する必要があります。
　経営の効率性についても健全性と同様の理由による変動が見られますが、給水される水量が収益に結びつけられるよう、継続した漏水対策が必要です。
　老朽化の状況については、管路の計画的な更新を進めると共に、経営収支率が黒字であることを示す１００％以上を維持し、さらなる経常費用の削減に努め更新投資等に充てる財源の確保が必要と考えられます。</t>
    </r>
    <rPh sb="30" eb="32">
      <t>スイドウ</t>
    </rPh>
    <rPh sb="32" eb="34">
      <t>リョウキン</t>
    </rPh>
    <rPh sb="34" eb="36">
      <t>メンジョ</t>
    </rPh>
    <rPh sb="36" eb="38">
      <t>ソチ</t>
    </rPh>
    <rPh sb="39" eb="41">
      <t>レイワ</t>
    </rPh>
    <rPh sb="42" eb="44">
      <t>ネンド</t>
    </rPh>
    <rPh sb="45" eb="47">
      <t>ジッシ</t>
    </rPh>
    <rPh sb="51" eb="53">
      <t>ケイネン</t>
    </rPh>
    <rPh sb="53" eb="55">
      <t>ヘンドウ</t>
    </rPh>
    <rPh sb="62" eb="64">
      <t>ケンゼン</t>
    </rPh>
    <rPh sb="65" eb="67">
      <t>ジョウタイ</t>
    </rPh>
    <rPh sb="68" eb="70">
      <t>イジ</t>
    </rPh>
    <rPh sb="83" eb="85">
      <t>イジ</t>
    </rPh>
    <rPh sb="90" eb="92">
      <t>ドリョク</t>
    </rPh>
    <rPh sb="115" eb="118">
      <t>ケンゼンセイ</t>
    </rPh>
    <rPh sb="119" eb="121">
      <t>ドウヨウ</t>
    </rPh>
    <rPh sb="122" eb="124">
      <t>リユウ</t>
    </rPh>
    <rPh sb="127" eb="129">
      <t>ヘンドウ</t>
    </rPh>
    <rPh sb="130" eb="131">
      <t>ミ</t>
    </rPh>
    <rPh sb="158" eb="160">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</si>
</sst>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0070C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0.64</c:v>
                </c:pt>
                <c:pt idx="1">
                  <c:v>1.43</c:v>
                </c:pt>
                <c:pt idx="2">
                  <c:v>0.98</c:v>
                </c:pt>
                <c:pt idx="3">
                  <c:v>0.53</c:v>
                </c:pt>
                <c:pt idx="4">
                  <c:v>0.88</c:v>
                </c:pt>
              </c:numCache>
            </c:numRef>
          </c:val>
          <c:extLst>
            <c:ext xmlns:c16="http://schemas.microsoft.com/office/drawing/2014/chart" uri="{C3380CC4-5D6E-409C-BE32-E72D297353CC}">
              <c16:uniqueId val="{00000000-A466-4BDD-8260-76A57F58981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A466-4BDD-8260-76A57F58981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52.62</c:v>
                </c:pt>
                <c:pt idx="1">
                  <c:v>52.45</c:v>
                </c:pt>
                <c:pt idx="2">
                  <c:v>51.87</c:v>
                </c:pt>
                <c:pt idx="3">
                  <c:v>48.83</c:v>
                </c:pt>
                <c:pt idx="4">
                  <c:v>47.93</c:v>
                </c:pt>
              </c:numCache>
            </c:numRef>
          </c:val>
          <c:extLst>
            <c:ext xmlns:c16="http://schemas.microsoft.com/office/drawing/2014/chart" uri="{C3380CC4-5D6E-409C-BE32-E72D297353CC}">
              <c16:uniqueId val="{00000000-CE5C-4620-9D63-AC88E91044A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CE5C-4620-9D63-AC88E91044A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77.7</c:v>
                </c:pt>
                <c:pt idx="1">
                  <c:v>77.73</c:v>
                </c:pt>
                <c:pt idx="2">
                  <c:v>78.23</c:v>
                </c:pt>
                <c:pt idx="3">
                  <c:v>78.489999999999995</c:v>
                </c:pt>
                <c:pt idx="4">
                  <c:v>69.16</c:v>
                </c:pt>
              </c:numCache>
            </c:numRef>
          </c:val>
          <c:extLst>
            <c:ext xmlns:c16="http://schemas.microsoft.com/office/drawing/2014/chart" uri="{C3380CC4-5D6E-409C-BE32-E72D297353CC}">
              <c16:uniqueId val="{00000000-B20F-4417-97D5-D108913F726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B20F-4417-97D5-D108913F726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116.34</c:v>
                </c:pt>
                <c:pt idx="1">
                  <c:v>112</c:v>
                </c:pt>
                <c:pt idx="2">
                  <c:v>110.04</c:v>
                </c:pt>
                <c:pt idx="3">
                  <c:v>106.8</c:v>
                </c:pt>
                <c:pt idx="4">
                  <c:v>111.99</c:v>
                </c:pt>
              </c:numCache>
            </c:numRef>
          </c:val>
          <c:extLst>
            <c:ext xmlns:c16="http://schemas.microsoft.com/office/drawing/2014/chart" uri="{C3380CC4-5D6E-409C-BE32-E72D297353CC}">
              <c16:uniqueId val="{00000000-68C9-4A74-9C02-240A8C19F16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68C9-4A74-9C02-240A8C19F16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51.17</c:v>
                </c:pt>
                <c:pt idx="1">
                  <c:v>51.84</c:v>
                </c:pt>
                <c:pt idx="2">
                  <c:v>52.84</c:v>
                </c:pt>
                <c:pt idx="3">
                  <c:v>53.9</c:v>
                </c:pt>
                <c:pt idx="4">
                  <c:v>53.88</c:v>
                </c:pt>
              </c:numCache>
            </c:numRef>
          </c:val>
          <c:extLst>
            <c:ext xmlns:c16="http://schemas.microsoft.com/office/drawing/2014/chart" uri="{C3380CC4-5D6E-409C-BE32-E72D297353CC}">
              <c16:uniqueId val="{00000000-EAB3-472C-A4D4-335429D4AF0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EAB3-472C-A4D4-335429D4AF0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69.08</c:v>
                </c:pt>
                <c:pt idx="1">
                  <c:v>67.650000000000006</c:v>
                </c:pt>
                <c:pt idx="2">
                  <c:v>66.58</c:v>
                </c:pt>
                <c:pt idx="3">
                  <c:v>47.44</c:v>
                </c:pt>
                <c:pt idx="4">
                  <c:v>47.88</c:v>
                </c:pt>
              </c:numCache>
            </c:numRef>
          </c:val>
          <c:extLst>
            <c:ext xmlns:c16="http://schemas.microsoft.com/office/drawing/2014/chart" uri="{C3380CC4-5D6E-409C-BE32-E72D297353CC}">
              <c16:uniqueId val="{00000000-262E-4C86-B192-3672458C255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262E-4C86-B192-3672458C255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9B-4847-BEF3-F90AB16AA65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279B-4847-BEF3-F90AB16AA65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721.63</c:v>
                </c:pt>
                <c:pt idx="1">
                  <c:v>737.21</c:v>
                </c:pt>
                <c:pt idx="2">
                  <c:v>563.84</c:v>
                </c:pt>
                <c:pt idx="3">
                  <c:v>715.47</c:v>
                </c:pt>
                <c:pt idx="4">
                  <c:v>757.02</c:v>
                </c:pt>
              </c:numCache>
            </c:numRef>
          </c:val>
          <c:extLst>
            <c:ext xmlns:c16="http://schemas.microsoft.com/office/drawing/2014/chart" uri="{C3380CC4-5D6E-409C-BE32-E72D297353CC}">
              <c16:uniqueId val="{00000000-BF0B-4E47-90F3-72A4CB4FCD5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BF0B-4E47-90F3-72A4CB4FCD5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361.54</c:v>
                </c:pt>
                <c:pt idx="1">
                  <c:v>376.23</c:v>
                </c:pt>
                <c:pt idx="2">
                  <c:v>378.13</c:v>
                </c:pt>
                <c:pt idx="3">
                  <c:v>397.82</c:v>
                </c:pt>
                <c:pt idx="4">
                  <c:v>473.61</c:v>
                </c:pt>
              </c:numCache>
            </c:numRef>
          </c:val>
          <c:extLst>
            <c:ext xmlns:c16="http://schemas.microsoft.com/office/drawing/2014/chart" uri="{C3380CC4-5D6E-409C-BE32-E72D297353CC}">
              <c16:uniqueId val="{00000000-AFF0-4394-B7DD-7F8F6D28C6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AFF0-4394-B7DD-7F8F6D28C6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116.93</c:v>
                </c:pt>
                <c:pt idx="1">
                  <c:v>112.22</c:v>
                </c:pt>
                <c:pt idx="2">
                  <c:v>110.34</c:v>
                </c:pt>
                <c:pt idx="3">
                  <c:v>106.97</c:v>
                </c:pt>
                <c:pt idx="4">
                  <c:v>95.03</c:v>
                </c:pt>
              </c:numCache>
            </c:numRef>
          </c:val>
          <c:extLst>
            <c:ext xmlns:c16="http://schemas.microsoft.com/office/drawing/2014/chart" uri="{C3380CC4-5D6E-409C-BE32-E72D297353CC}">
              <c16:uniqueId val="{00000000-61BC-4693-82C6-8D23B591552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61BC-4693-82C6-8D23B591552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101.03</c:v>
                </c:pt>
                <c:pt idx="1">
                  <c:v>105.17</c:v>
                </c:pt>
                <c:pt idx="2">
                  <c:v>107.01</c:v>
                </c:pt>
                <c:pt idx="3">
                  <c:v>112.81</c:v>
                </c:pt>
                <c:pt idx="4">
                  <c:v>127.26</c:v>
                </c:pt>
              </c:numCache>
            </c:numRef>
          </c:val>
          <c:extLst>
            <c:ext xmlns:c16="http://schemas.microsoft.com/office/drawing/2014/chart" uri="{C3380CC4-5D6E-409C-BE32-E72D297353CC}">
              <c16:uniqueId val="{00000000-6648-484F-8CB3-B8D84F5CD4D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6648-484F-8CB3-B8D84F5CD4D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徳島県　板野町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13353</v>
      </c>
      <c r="AM8" s="61"/>
      <c r="AN8" s="61"/>
      <c r="AO8" s="61"/>
      <c r="AP8" s="61"/>
      <c r="AQ8" s="61"/>
      <c r="AR8" s="61"/>
      <c r="AS8" s="61"/>
      <c r="AT8" s="52">
        <f>データ!$S$6</f>
        <v>36.22</v>
      </c>
      <c r="AU8" s="53"/>
      <c r="AV8" s="53"/>
      <c r="AW8" s="53"/>
      <c r="AX8" s="53"/>
      <c r="AY8" s="53"/>
      <c r="AZ8" s="53"/>
      <c r="BA8" s="53"/>
      <c r="BB8" s="54">
        <f>データ!$T$6</f>
        <v>368.66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65.37</v>
      </c>
      <c r="J10" s="53"/>
      <c r="K10" s="53"/>
      <c r="L10" s="53"/>
      <c r="M10" s="53"/>
      <c r="N10" s="53"/>
      <c r="O10" s="64"/>
      <c r="P10" s="54">
        <f>データ!$P$6</f>
        <v>98.29</v>
      </c>
      <c r="Q10" s="54"/>
      <c r="R10" s="54"/>
      <c r="S10" s="54"/>
      <c r="T10" s="54"/>
      <c r="U10" s="54"/>
      <c r="V10" s="54"/>
      <c r="W10" s="61">
        <f>データ!$Q$6</f>
        <v>2420</v>
      </c>
      <c r="X10" s="61"/>
      <c r="Y10" s="61"/>
      <c r="Z10" s="61"/>
      <c r="AA10" s="61"/>
      <c r="AB10" s="61"/>
      <c r="AC10" s="61"/>
      <c r="AD10" s="2"/>
      <c r="AE10" s="2"/>
      <c r="AF10" s="2"/>
      <c r="AG10" s="2"/>
      <c r="AH10" s="4"/>
      <c r="AI10" s="4"/>
      <c r="AJ10" s="4"/>
      <c r="AK10" s="4"/>
      <c r="AL10" s="61">
        <f>データ!$U$6</f>
        <v>13085</v>
      </c>
      <c r="AM10" s="61"/>
      <c r="AN10" s="61"/>
      <c r="AO10" s="61"/>
      <c r="AP10" s="61"/>
      <c r="AQ10" s="61"/>
      <c r="AR10" s="61"/>
      <c r="AS10" s="61"/>
      <c r="AT10" s="52">
        <f>データ!$V$6</f>
        <v>19.399999999999999</v>
      </c>
      <c r="AU10" s="53"/>
      <c r="AV10" s="53"/>
      <c r="AW10" s="53"/>
      <c r="AX10" s="53"/>
      <c r="AY10" s="53"/>
      <c r="AZ10" s="53"/>
      <c r="BA10" s="53"/>
      <c r="BB10" s="54">
        <f>データ!$W$6</f>
        <v>674.48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3rfhBIJ8ZCD1w58ZGI1xYF9cPWeZtDE2dY9CAGdOtVn8LNKZBhfaUzNN+dzqwZC0mh5vRRp0jBPXcesRwVdcw==" saltValue="aSVBbRj3vAmGzyClBUIAy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364045</v>
      </c>
      <c r="D6" s="34">
        <f t="shared" si="3"/>
        <v>46</v>
      </c>
      <c r="E6" s="34">
        <f t="shared" si="3"/>
        <v>1</v>
      </c>
      <c r="F6" s="34">
        <f t="shared" si="3"/>
        <v>0</v>
      </c>
      <c r="G6" s="34">
        <f t="shared" si="3"/>
        <v>1</v>
      </c>
      <c r="H6" s="34" t="str">
        <f t="shared" si="3"/>
        <v>徳島県　板野町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65.37</v>
      </c>
      <c r="P6" s="35">
        <f t="shared" si="3"/>
        <v>98.29</v>
      </c>
      <c r="Q6" s="35">
        <f t="shared" si="3"/>
        <v>2420</v>
      </c>
      <c r="R6" s="35">
        <f t="shared" si="3"/>
        <v>13353</v>
      </c>
      <c r="S6" s="35">
        <f t="shared" si="3"/>
        <v>36.22</v>
      </c>
      <c r="T6" s="35">
        <f t="shared" si="3"/>
        <v>368.66</v>
      </c>
      <c r="U6" s="35">
        <f t="shared" si="3"/>
        <v>13085</v>
      </c>
      <c r="V6" s="35">
        <f t="shared" si="3"/>
        <v>19.399999999999999</v>
      </c>
      <c r="W6" s="35">
        <f t="shared" si="3"/>
        <v>674.48</v>
      </c>
      <c r="X6" s="36">
        <f>IF(X7="",NA(),X7)</f>
        <v>116.34</v>
      </c>
      <c r="Y6" s="36">
        <f t="shared" ref="Y6:AG6" si="4">IF(Y7="",NA(),Y7)</f>
        <v>112</v>
      </c>
      <c r="Z6" s="36">
        <f t="shared" si="4"/>
        <v>110.04</v>
      </c>
      <c r="AA6" s="36">
        <f t="shared" si="4"/>
        <v>106.8</v>
      </c>
      <c r="AB6" s="36">
        <f t="shared" si="4"/>
        <v>111.99</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721.63</v>
      </c>
      <c r="AU6" s="36">
        <f t="shared" ref="AU6:BC6" si="6">IF(AU7="",NA(),AU7)</f>
        <v>737.21</v>
      </c>
      <c r="AV6" s="36">
        <f t="shared" si="6"/>
        <v>563.84</v>
      </c>
      <c r="AW6" s="36">
        <f t="shared" si="6"/>
        <v>715.47</v>
      </c>
      <c r="AX6" s="36">
        <f t="shared" si="6"/>
        <v>757.02</v>
      </c>
      <c r="AY6" s="36">
        <f t="shared" si="6"/>
        <v>388.67</v>
      </c>
      <c r="AZ6" s="36">
        <f t="shared" si="6"/>
        <v>355.27</v>
      </c>
      <c r="BA6" s="36">
        <f t="shared" si="6"/>
        <v>359.7</v>
      </c>
      <c r="BB6" s="36">
        <f t="shared" si="6"/>
        <v>362.93</v>
      </c>
      <c r="BC6" s="36">
        <f t="shared" si="6"/>
        <v>371.81</v>
      </c>
      <c r="BD6" s="35" t="str">
        <f>IF(BD7="","",IF(BD7="-","【-】","【"&amp;SUBSTITUTE(TEXT(BD7,"#,##0.00"),"-","△")&amp;"】"))</f>
        <v>【260.31】</v>
      </c>
      <c r="BE6" s="36">
        <f>IF(BE7="",NA(),BE7)</f>
        <v>361.54</v>
      </c>
      <c r="BF6" s="36">
        <f t="shared" ref="BF6:BN6" si="7">IF(BF7="",NA(),BF7)</f>
        <v>376.23</v>
      </c>
      <c r="BG6" s="36">
        <f t="shared" si="7"/>
        <v>378.13</v>
      </c>
      <c r="BH6" s="36">
        <f t="shared" si="7"/>
        <v>397.82</v>
      </c>
      <c r="BI6" s="36">
        <f t="shared" si="7"/>
        <v>473.61</v>
      </c>
      <c r="BJ6" s="36">
        <f t="shared" si="7"/>
        <v>422.5</v>
      </c>
      <c r="BK6" s="36">
        <f t="shared" si="7"/>
        <v>458.27</v>
      </c>
      <c r="BL6" s="36">
        <f t="shared" si="7"/>
        <v>447.01</v>
      </c>
      <c r="BM6" s="36">
        <f t="shared" si="7"/>
        <v>439.05</v>
      </c>
      <c r="BN6" s="36">
        <f t="shared" si="7"/>
        <v>465.85</v>
      </c>
      <c r="BO6" s="35" t="str">
        <f>IF(BO7="","",IF(BO7="-","【-】","【"&amp;SUBSTITUTE(TEXT(BO7,"#,##0.00"),"-","△")&amp;"】"))</f>
        <v>【275.67】</v>
      </c>
      <c r="BP6" s="36">
        <f>IF(BP7="",NA(),BP7)</f>
        <v>116.93</v>
      </c>
      <c r="BQ6" s="36">
        <f t="shared" ref="BQ6:BY6" si="8">IF(BQ7="",NA(),BQ7)</f>
        <v>112.22</v>
      </c>
      <c r="BR6" s="36">
        <f t="shared" si="8"/>
        <v>110.34</v>
      </c>
      <c r="BS6" s="36">
        <f t="shared" si="8"/>
        <v>106.97</v>
      </c>
      <c r="BT6" s="36">
        <f t="shared" si="8"/>
        <v>95.03</v>
      </c>
      <c r="BU6" s="36">
        <f t="shared" si="8"/>
        <v>101.64</v>
      </c>
      <c r="BV6" s="36">
        <f t="shared" si="8"/>
        <v>96.77</v>
      </c>
      <c r="BW6" s="36">
        <f t="shared" si="8"/>
        <v>95.81</v>
      </c>
      <c r="BX6" s="36">
        <f t="shared" si="8"/>
        <v>95.26</v>
      </c>
      <c r="BY6" s="36">
        <f t="shared" si="8"/>
        <v>92.39</v>
      </c>
      <c r="BZ6" s="35" t="str">
        <f>IF(BZ7="","",IF(BZ7="-","【-】","【"&amp;SUBSTITUTE(TEXT(BZ7,"#,##0.00"),"-","△")&amp;"】"))</f>
        <v>【100.05】</v>
      </c>
      <c r="CA6" s="36">
        <f>IF(CA7="",NA(),CA7)</f>
        <v>101.03</v>
      </c>
      <c r="CB6" s="36">
        <f t="shared" ref="CB6:CJ6" si="9">IF(CB7="",NA(),CB7)</f>
        <v>105.17</v>
      </c>
      <c r="CC6" s="36">
        <f t="shared" si="9"/>
        <v>107.01</v>
      </c>
      <c r="CD6" s="36">
        <f t="shared" si="9"/>
        <v>112.81</v>
      </c>
      <c r="CE6" s="36">
        <f t="shared" si="9"/>
        <v>127.26</v>
      </c>
      <c r="CF6" s="36">
        <f t="shared" si="9"/>
        <v>179.16</v>
      </c>
      <c r="CG6" s="36">
        <f t="shared" si="9"/>
        <v>187.18</v>
      </c>
      <c r="CH6" s="36">
        <f t="shared" si="9"/>
        <v>189.58</v>
      </c>
      <c r="CI6" s="36">
        <f t="shared" si="9"/>
        <v>192.82</v>
      </c>
      <c r="CJ6" s="36">
        <f t="shared" si="9"/>
        <v>192.98</v>
      </c>
      <c r="CK6" s="35" t="str">
        <f>IF(CK7="","",IF(CK7="-","【-】","【"&amp;SUBSTITUTE(TEXT(CK7,"#,##0.00"),"-","△")&amp;"】"))</f>
        <v>【166.40】</v>
      </c>
      <c r="CL6" s="36">
        <f>IF(CL7="",NA(),CL7)</f>
        <v>52.62</v>
      </c>
      <c r="CM6" s="36">
        <f t="shared" ref="CM6:CU6" si="10">IF(CM7="",NA(),CM7)</f>
        <v>52.45</v>
      </c>
      <c r="CN6" s="36">
        <f t="shared" si="10"/>
        <v>51.87</v>
      </c>
      <c r="CO6" s="36">
        <f t="shared" si="10"/>
        <v>48.83</v>
      </c>
      <c r="CP6" s="36">
        <f t="shared" si="10"/>
        <v>47.93</v>
      </c>
      <c r="CQ6" s="36">
        <f t="shared" si="10"/>
        <v>54.24</v>
      </c>
      <c r="CR6" s="36">
        <f t="shared" si="10"/>
        <v>55.88</v>
      </c>
      <c r="CS6" s="36">
        <f t="shared" si="10"/>
        <v>55.22</v>
      </c>
      <c r="CT6" s="36">
        <f t="shared" si="10"/>
        <v>54.05</v>
      </c>
      <c r="CU6" s="36">
        <f t="shared" si="10"/>
        <v>54.43</v>
      </c>
      <c r="CV6" s="35" t="str">
        <f>IF(CV7="","",IF(CV7="-","【-】","【"&amp;SUBSTITUTE(TEXT(CV7,"#,##0.00"),"-","△")&amp;"】"))</f>
        <v>【60.69】</v>
      </c>
      <c r="CW6" s="36">
        <f>IF(CW7="",NA(),CW7)</f>
        <v>77.7</v>
      </c>
      <c r="CX6" s="36">
        <f t="shared" ref="CX6:DF6" si="11">IF(CX7="",NA(),CX7)</f>
        <v>77.73</v>
      </c>
      <c r="CY6" s="36">
        <f t="shared" si="11"/>
        <v>78.23</v>
      </c>
      <c r="CZ6" s="36">
        <f t="shared" si="11"/>
        <v>78.489999999999995</v>
      </c>
      <c r="DA6" s="36">
        <f t="shared" si="11"/>
        <v>69.16</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51.17</v>
      </c>
      <c r="DI6" s="36">
        <f t="shared" ref="DI6:DQ6" si="12">IF(DI7="",NA(),DI7)</f>
        <v>51.84</v>
      </c>
      <c r="DJ6" s="36">
        <f t="shared" si="12"/>
        <v>52.84</v>
      </c>
      <c r="DK6" s="36">
        <f t="shared" si="12"/>
        <v>53.9</v>
      </c>
      <c r="DL6" s="36">
        <f t="shared" si="12"/>
        <v>53.88</v>
      </c>
      <c r="DM6" s="36">
        <f t="shared" si="12"/>
        <v>48.14</v>
      </c>
      <c r="DN6" s="36">
        <f t="shared" si="12"/>
        <v>46.61</v>
      </c>
      <c r="DO6" s="36">
        <f t="shared" si="12"/>
        <v>47.97</v>
      </c>
      <c r="DP6" s="36">
        <f t="shared" si="12"/>
        <v>49.12</v>
      </c>
      <c r="DQ6" s="36">
        <f t="shared" si="12"/>
        <v>49.39</v>
      </c>
      <c r="DR6" s="35" t="str">
        <f>IF(DR7="","",IF(DR7="-","【-】","【"&amp;SUBSTITUTE(TEXT(DR7,"#,##0.00"),"-","△")&amp;"】"))</f>
        <v>【50.19】</v>
      </c>
      <c r="DS6" s="36">
        <f>IF(DS7="",NA(),DS7)</f>
        <v>69.08</v>
      </c>
      <c r="DT6" s="36">
        <f t="shared" ref="DT6:EB6" si="13">IF(DT7="",NA(),DT7)</f>
        <v>67.650000000000006</v>
      </c>
      <c r="DU6" s="36">
        <f t="shared" si="13"/>
        <v>66.58</v>
      </c>
      <c r="DV6" s="36">
        <f t="shared" si="13"/>
        <v>47.44</v>
      </c>
      <c r="DW6" s="36">
        <f t="shared" si="13"/>
        <v>47.88</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0.64</v>
      </c>
      <c r="EE6" s="36">
        <f t="shared" ref="EE6:EM6" si="14">IF(EE7="",NA(),EE7)</f>
        <v>1.43</v>
      </c>
      <c r="EF6" s="36">
        <f t="shared" si="14"/>
        <v>0.98</v>
      </c>
      <c r="EG6" s="36">
        <f t="shared" si="14"/>
        <v>0.53</v>
      </c>
      <c r="EH6" s="36">
        <f t="shared" si="14"/>
        <v>0.88</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364045</v>
      </c>
      <c r="D7" s="38">
        <v>46</v>
      </c>
      <c r="E7" s="38">
        <v>1</v>
      </c>
      <c r="F7" s="38">
        <v>0</v>
      </c>
      <c r="G7" s="38">
        <v>1</v>
      </c>
      <c r="H7" s="38" t="s">
        <v>92</v>
      </c>
      <c r="I7" s="38" t="s">
        <v>93</v>
      </c>
      <c r="J7" s="38" t="s">
        <v>94</v>
      </c>
      <c r="K7" s="38" t="s">
        <v>95</v>
      </c>
      <c r="L7" s="38" t="s">
        <v>96</v>
      </c>
      <c r="M7" s="38" t="s">
        <v>97</v>
      </c>
      <c r="N7" s="39" t="s">
        <v>98</v>
      </c>
      <c r="O7" s="39">
        <v>65.37</v>
      </c>
      <c r="P7" s="39">
        <v>98.29</v>
      </c>
      <c r="Q7" s="39">
        <v>2420</v>
      </c>
      <c r="R7" s="39">
        <v>13353</v>
      </c>
      <c r="S7" s="39">
        <v>36.22</v>
      </c>
      <c r="T7" s="39">
        <v>368.66</v>
      </c>
      <c r="U7" s="39">
        <v>13085</v>
      </c>
      <c r="V7" s="39">
        <v>19.399999999999999</v>
      </c>
      <c r="W7" s="39">
        <v>674.48</v>
      </c>
      <c r="X7" s="39">
        <v>116.34</v>
      </c>
      <c r="Y7" s="39">
        <v>112</v>
      </c>
      <c r="Z7" s="39">
        <v>110.04</v>
      </c>
      <c r="AA7" s="39">
        <v>106.8</v>
      </c>
      <c r="AB7" s="39">
        <v>111.99</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721.63</v>
      </c>
      <c r="AU7" s="39">
        <v>737.21</v>
      </c>
      <c r="AV7" s="39">
        <v>563.84</v>
      </c>
      <c r="AW7" s="39">
        <v>715.47</v>
      </c>
      <c r="AX7" s="39">
        <v>757.02</v>
      </c>
      <c r="AY7" s="39">
        <v>388.67</v>
      </c>
      <c r="AZ7" s="39">
        <v>355.27</v>
      </c>
      <c r="BA7" s="39">
        <v>359.7</v>
      </c>
      <c r="BB7" s="39">
        <v>362.93</v>
      </c>
      <c r="BC7" s="39">
        <v>371.81</v>
      </c>
      <c r="BD7" s="39">
        <v>260.31</v>
      </c>
      <c r="BE7" s="39">
        <v>361.54</v>
      </c>
      <c r="BF7" s="39">
        <v>376.23</v>
      </c>
      <c r="BG7" s="39">
        <v>378.13</v>
      </c>
      <c r="BH7" s="39">
        <v>397.82</v>
      </c>
      <c r="BI7" s="39">
        <v>473.61</v>
      </c>
      <c r="BJ7" s="39">
        <v>422.5</v>
      </c>
      <c r="BK7" s="39">
        <v>458.27</v>
      </c>
      <c r="BL7" s="39">
        <v>447.01</v>
      </c>
      <c r="BM7" s="39">
        <v>439.05</v>
      </c>
      <c r="BN7" s="39">
        <v>465.85</v>
      </c>
      <c r="BO7" s="39">
        <v>275.67</v>
      </c>
      <c r="BP7" s="39">
        <v>116.93</v>
      </c>
      <c r="BQ7" s="39">
        <v>112.22</v>
      </c>
      <c r="BR7" s="39">
        <v>110.34</v>
      </c>
      <c r="BS7" s="39">
        <v>106.97</v>
      </c>
      <c r="BT7" s="39">
        <v>95.03</v>
      </c>
      <c r="BU7" s="39">
        <v>101.64</v>
      </c>
      <c r="BV7" s="39">
        <v>96.77</v>
      </c>
      <c r="BW7" s="39">
        <v>95.81</v>
      </c>
      <c r="BX7" s="39">
        <v>95.26</v>
      </c>
      <c r="BY7" s="39">
        <v>92.39</v>
      </c>
      <c r="BZ7" s="39">
        <v>100.05</v>
      </c>
      <c r="CA7" s="39">
        <v>101.03</v>
      </c>
      <c r="CB7" s="39">
        <v>105.17</v>
      </c>
      <c r="CC7" s="39">
        <v>107.01</v>
      </c>
      <c r="CD7" s="39">
        <v>112.81</v>
      </c>
      <c r="CE7" s="39">
        <v>127.26</v>
      </c>
      <c r="CF7" s="39">
        <v>179.16</v>
      </c>
      <c r="CG7" s="39">
        <v>187.18</v>
      </c>
      <c r="CH7" s="39">
        <v>189.58</v>
      </c>
      <c r="CI7" s="39">
        <v>192.82</v>
      </c>
      <c r="CJ7" s="39">
        <v>192.98</v>
      </c>
      <c r="CK7" s="39">
        <v>166.4</v>
      </c>
      <c r="CL7" s="39">
        <v>52.62</v>
      </c>
      <c r="CM7" s="39">
        <v>52.45</v>
      </c>
      <c r="CN7" s="39">
        <v>51.87</v>
      </c>
      <c r="CO7" s="39">
        <v>48.83</v>
      </c>
      <c r="CP7" s="39">
        <v>47.93</v>
      </c>
      <c r="CQ7" s="39">
        <v>54.24</v>
      </c>
      <c r="CR7" s="39">
        <v>55.88</v>
      </c>
      <c r="CS7" s="39">
        <v>55.22</v>
      </c>
      <c r="CT7" s="39">
        <v>54.05</v>
      </c>
      <c r="CU7" s="39">
        <v>54.43</v>
      </c>
      <c r="CV7" s="39">
        <v>60.69</v>
      </c>
      <c r="CW7" s="39">
        <v>77.7</v>
      </c>
      <c r="CX7" s="39">
        <v>77.73</v>
      </c>
      <c r="CY7" s="39">
        <v>78.23</v>
      </c>
      <c r="CZ7" s="39">
        <v>78.489999999999995</v>
      </c>
      <c r="DA7" s="39">
        <v>69.16</v>
      </c>
      <c r="DB7" s="39">
        <v>81.680000000000007</v>
      </c>
      <c r="DC7" s="39">
        <v>80.989999999999995</v>
      </c>
      <c r="DD7" s="39">
        <v>80.930000000000007</v>
      </c>
      <c r="DE7" s="39">
        <v>80.510000000000005</v>
      </c>
      <c r="DF7" s="39">
        <v>79.44</v>
      </c>
      <c r="DG7" s="39">
        <v>89.82</v>
      </c>
      <c r="DH7" s="39">
        <v>51.17</v>
      </c>
      <c r="DI7" s="39">
        <v>51.84</v>
      </c>
      <c r="DJ7" s="39">
        <v>52.84</v>
      </c>
      <c r="DK7" s="39">
        <v>53.9</v>
      </c>
      <c r="DL7" s="39">
        <v>53.88</v>
      </c>
      <c r="DM7" s="39">
        <v>48.14</v>
      </c>
      <c r="DN7" s="39">
        <v>46.61</v>
      </c>
      <c r="DO7" s="39">
        <v>47.97</v>
      </c>
      <c r="DP7" s="39">
        <v>49.12</v>
      </c>
      <c r="DQ7" s="39">
        <v>49.39</v>
      </c>
      <c r="DR7" s="39">
        <v>50.19</v>
      </c>
      <c r="DS7" s="39">
        <v>69.08</v>
      </c>
      <c r="DT7" s="39">
        <v>67.650000000000006</v>
      </c>
      <c r="DU7" s="39">
        <v>66.58</v>
      </c>
      <c r="DV7" s="39">
        <v>47.44</v>
      </c>
      <c r="DW7" s="39">
        <v>47.88</v>
      </c>
      <c r="DX7" s="39">
        <v>11.13</v>
      </c>
      <c r="DY7" s="39">
        <v>10.84</v>
      </c>
      <c r="DZ7" s="39">
        <v>15.33</v>
      </c>
      <c r="EA7" s="39">
        <v>16.760000000000002</v>
      </c>
      <c r="EB7" s="39">
        <v>18.57</v>
      </c>
      <c r="EC7" s="39">
        <v>20.63</v>
      </c>
      <c r="ED7" s="39">
        <v>0.64</v>
      </c>
      <c r="EE7" s="39">
        <v>1.43</v>
      </c>
      <c r="EF7" s="39">
        <v>0.98</v>
      </c>
      <c r="EG7" s="39">
        <v>0.53</v>
      </c>
      <c r="EH7" s="39">
        <v>0.88</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2022-01-12T06:53:44Z</cp:lastPrinted>
  <dcterms:created xsi:type="dcterms:W3CDTF">2021-12-03T06:56:30Z</dcterms:created>
  <dcterms:modified xsi:type="dcterms:W3CDTF">2022-01-25T04:44:39Z</dcterms:modified>
  <cp:category/>
</cp:coreProperties>
</file>