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Z0407\Desktop\【経営比較分析表】20藍住町_送付用\"/>
    </mc:Choice>
  </mc:AlternateContent>
  <workbookProtection workbookAlgorithmName="SHA-512" workbookHashValue="+gLsC9sRGhC4ksica8gKJ3JcOBWu+J9L703rjSvEJsL+sPisbngXb6lwV71Acwu1DIz1gWtTcYatGO77+aisZQ==" workbookSaltValue="PlNzbSZc/hLZWO2UeQrJvw=="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N85"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J85"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F85" i="4" s="1"/>
  <c r="AR6" i="5"/>
  <c r="AQ6" i="5"/>
  <c r="AP6" i="5"/>
  <c r="AO6" i="5"/>
  <c r="AN6" i="5"/>
  <c r="AM6" i="5"/>
  <c r="AL6" i="5"/>
  <c r="AK6" i="5"/>
  <c r="AJ6" i="5"/>
  <c r="AI6" i="5"/>
  <c r="AH6" i="5"/>
  <c r="AG6" i="5"/>
  <c r="AF6" i="5"/>
  <c r="AE6" i="5"/>
  <c r="AD6" i="5"/>
  <c r="AC6" i="5"/>
  <c r="AB6" i="5"/>
  <c r="AA6" i="5"/>
  <c r="Z6" i="5"/>
  <c r="Y6" i="5"/>
  <c r="X6" i="5"/>
  <c r="W6" i="5"/>
  <c r="V6" i="5"/>
  <c r="U6" i="5"/>
  <c r="T6" i="5"/>
  <c r="S6" i="5"/>
  <c r="R6" i="5"/>
  <c r="Q6" i="5"/>
  <c r="W10" i="4" s="1"/>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M85" i="4"/>
  <c r="L85" i="4"/>
  <c r="K85" i="4"/>
  <c r="I85" i="4"/>
  <c r="H85" i="4"/>
  <c r="G85" i="4"/>
  <c r="E85" i="4"/>
  <c r="BB10" i="4"/>
  <c r="AT10" i="4"/>
  <c r="AL10" i="4"/>
  <c r="I10" i="4"/>
  <c r="B10" i="4"/>
  <c r="BB8" i="4"/>
  <c r="AT8" i="4"/>
  <c r="AL8" i="4"/>
  <c r="AD8" i="4"/>
  <c r="W8" i="4"/>
  <c r="P8" i="4"/>
  <c r="I8" i="4"/>
  <c r="B8" i="4"/>
  <c r="B6" i="4"/>
</calcChain>
</file>

<file path=xl/sharedStrings.xml><?xml version="1.0" encoding="utf-8"?>
<sst xmlns="http://schemas.openxmlformats.org/spreadsheetml/2006/main" count="228" uniqueCount="113">
  <si>
    <t>経営比較分析表（令和2年度決算）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</si>
  <si>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</si>
  <si>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</si>
  <si>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</si>
  <si>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</si>
  <si>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</si>
  <si>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</si>
  <si>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</si>
  <si>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</si>
  <si>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</si>
  <si>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</si>
  <si>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</si>
  <si>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</si>
  <si>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</si>
  <si>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</si>
  <si>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</si>
  <si>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</si>
  <si>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</si>
  <si>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</si>
  <si>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</si>
  <si>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</si>
  <si>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</si>
  <si>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</si>
  <si>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</si>
  <si>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</si>
  <si>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</si>
  <si>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</si>
  <si>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</si>
  <si>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</si>
  <si>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</si>
  <si>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</si>
  <si>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</si>
  <si>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</si>
  <si>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</si>
  <si>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</si>
  <si>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</si>
  <si>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</si>
  <si>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</si>
  <si>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</si>
  <si>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</si>
  <si>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</si>
  <si>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</si>
  <si>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</si>
  <si>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</si>
  <si>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</si>
  <si>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</si>
  <si>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</si>
  <si>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</si>
  <si>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</si>
  <si>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</si>
  <si>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</si>
  <si>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</si>
  <si>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</si>
  <si>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</si>
  <si>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</si>
  <si>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</si>
  <si>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</si>
  <si>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</si>
  <si>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</si>
  <si>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</si>
  <si>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</si>
  <si>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</si>
  <si>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</si>
  <si>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</si>
  <si>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</si>
  <si>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</si>
  <si>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</si>
  <si>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</si>
  <si>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</si>
  <si>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</si>
  <si>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</si>
  <si>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</si>
  <si>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</si>
  <si>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</si>
  <si>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</si>
  <si>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</si>
  <si>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</si>
  <si>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</si>
  <si>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</si>
  <si>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</si>
  <si>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</si>
  <si>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</si>
  <si>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</si>
  <si>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</si>
  <si>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</si>
  <si>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</si>
  <si>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</si>
  <si>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</si>
  <si>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</si>
  <si>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</si>
  <si>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</si>
  <si>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</si>
  <si>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</si>
  <si>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藍住町</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</si>
  <si>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</si>
  <si>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</si>
  <si>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</si>
  <si>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</si>
  <si>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</si>
  <si>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</si>
  <si>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</si>
  <si>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</si>
  <si>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</si>
  <si>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</si>
  <si>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</si>
  <si>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</si>
  <si>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</si>
  <si>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</si>
  <si>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</si>
  <si>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</si>
  <si>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xml:space="preserve"> 経常収支比率は、当該年度において、給水収益等の収益で、維持管理費等の費用をどの程度賄えているかを表す指標です。単年度収支は黒字であり、指標は100％以上を維持しています。
　累積欠損比率は、営業収益に対する累積欠損金の状況を表す指標で、欠損金は生じておらず健全性を引き続き維持しています。
　流動比率は、短期的な債務に対する支払能力を示す指標であり、100％以上を維持しています。
　企業債残高対給水収益比率は、給水収益に対する企業債残高の割合であり、新規の借り入れがないため、年々減少しています。
　料金回収率は、給水に係る費用が、どの程度給水収益で賄えているかを表した指標です。100％以上を維持し、適切な料金収入の確保を継続しています。
　給水原価は、有収水量１㎥あたりにどれだけの費用がかかっているかを示す指標で、類似団体の平均値と比べ低い数値を維持しています。
　施設利用率は、一日配水能力に対する一日平均配水量の割合であり、施設の利用状況や適正規模を判断する指標です。一般的に高いほど良好であり、類似団体の平均値と比べると高い数値を維持しています。有収率は、施設の稼動が収益につながっているかを判断する指標です。近年は若干減少傾向にありますが、類似団体と比べ高い数値を引き続き維持しています。</t>
    <phoneticPr fontId="4"/>
  </si>
  <si>
    <t xml:space="preserve"> 管路経年化率は、法定耐用年数を超えた管路延長の割合を表す指標です。管路の再調査の結果、法定耐用年数を経過した管路を確認したため、H28年度に急増し、現在は平均値と比べ高い数値となっています。今後も昭和40年代後半から50年代にかけて多くの管が布設されていることから、経年化率は増加する見込みです。
　管路更新率は、当該年度に更新した管路延長の割合を示す指標です。対策として耐震管への布設替えを実施しています。マンパワーが限られていることから類似団体と比べると低い水準であり、今後、管路の計画的な更新を進めるためには、技術職員の育成と適切な人員配置を検討する必要があります。</t>
    <phoneticPr fontId="4"/>
  </si>
  <si>
    <t xml:space="preserve"> 経営については、いずれの指標についても、類似団体と比較して良好な数値で推移していますが、老朽化した施設の取替更新により固定資産が増加し、それに伴い減価償却費が増加するため、将来的には経常収益が減少することが見込まれています。現状分析や将来の給水人口の減少等を踏まえ、適切な施設規模ではないと考えられる場合には、ダウンサイジングを検討する予定です。
　老朽化した管路については、布設替えを計画的に実施していくことが必要ですが、マンパワーも限られていることから、今後ますます需要が増える管路や水道施設の耐震化や更新を滞りなく実施するためには、若手職員の確保や、技術職員の確保を課題としています。</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</si>
</sst>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0.81</c:v>
                </c:pt>
                <c:pt idx="1">
                  <c:v>0.28999999999999998</c:v>
                </c:pt>
                <c:pt idx="2">
                  <c:v>0.28000000000000003</c:v>
                </c:pt>
                <c:pt idx="3">
                  <c:v>0.19</c:v>
                </c:pt>
                <c:pt idx="4">
                  <c:v>0.19</c:v>
                </c:pt>
              </c:numCache>
            </c:numRef>
          </c:val>
          <c:extLst xmlns:c16r2="http://schemas.microsoft.com/office/drawing/2015/06/chart">
            <c:ext xmlns:c16="http://schemas.microsoft.com/office/drawing/2014/chart" uri="{C3380CC4-5D6E-409C-BE32-E72D297353CC}">
              <c16:uniqueId val="{00000000-8FDB-44CF-9DBD-F5B13FFBD1D3}"/>
            </c:ext>
          </c:extLst>
        </c:ser>
        <c:dLbls>
          <c:showLegendKey val="0"/>
          <c:showVal val="0"/>
          <c:showCatName val="0"/>
          <c:showSerName val="0"/>
          <c:showPercent val="0"/>
          <c:showBubbleSize val="0"/>
        </c:dLbls>
        <c:gapWidth val="150"/>
        <c:axId val="161035024"/>
        <c:axId val="161035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0.61</c:v>
                </c:pt>
                <c:pt idx="1">
                  <c:v>0.51</c:v>
                </c:pt>
                <c:pt idx="2">
                  <c:v>0.57999999999999996</c:v>
                </c:pt>
                <c:pt idx="3">
                  <c:v>0.54</c:v>
                </c:pt>
                <c:pt idx="4">
                  <c:v>0.56999999999999995</c:v>
                </c:pt>
              </c:numCache>
            </c:numRef>
          </c:val>
          <c:smooth val="0"/>
          <c:extLst xmlns:c16r2="http://schemas.microsoft.com/office/drawing/2015/06/chart">
            <c:ext xmlns:c16="http://schemas.microsoft.com/office/drawing/2014/chart" uri="{C3380CC4-5D6E-409C-BE32-E72D297353CC}">
              <c16:uniqueId val="{00000001-8FDB-44CF-9DBD-F5B13FFBD1D3}"/>
            </c:ext>
          </c:extLst>
        </c:ser>
        <c:dLbls>
          <c:showLegendKey val="0"/>
          <c:showVal val="0"/>
          <c:showCatName val="0"/>
          <c:showSerName val="0"/>
          <c:showPercent val="0"/>
          <c:showBubbleSize val="0"/>
        </c:dLbls>
        <c:marker val="1"/>
        <c:smooth val="0"/>
        <c:axId val="161035024"/>
        <c:axId val="161035408"/>
      </c:lineChart>
      <c:dateAx>
        <c:axId val="161035024"/>
        <c:scaling>
          <c:orientation val="minMax"/>
        </c:scaling>
        <c:delete val="1"/>
        <c:axPos val="b"/>
        <c:numFmt formatCode="&quot;H&quot;yy" sourceLinked="1"/>
        <c:majorTickMark val="none"/>
        <c:minorTickMark val="none"/>
        <c:tickLblPos val="none"/>
        <c:crossAx val="161035408"/>
        <c:crosses val="autoZero"/>
        <c:auto val="1"/>
        <c:lblOffset val="100"/>
        <c:baseTimeUnit val="years"/>
      </c:dateAx>
      <c:valAx>
        <c:axId val="1610354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1035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130.12</c:v>
                </c:pt>
                <c:pt idx="1">
                  <c:v>120.42</c:v>
                </c:pt>
                <c:pt idx="2">
                  <c:v>122.2</c:v>
                </c:pt>
                <c:pt idx="3">
                  <c:v>113.84</c:v>
                </c:pt>
                <c:pt idx="4">
                  <c:v>116.28</c:v>
                </c:pt>
              </c:numCache>
            </c:numRef>
          </c:val>
          <c:extLst xmlns:c16r2="http://schemas.microsoft.com/office/drawing/2015/06/chart">
            <c:ext xmlns:c16="http://schemas.microsoft.com/office/drawing/2014/chart" uri="{C3380CC4-5D6E-409C-BE32-E72D297353CC}">
              <c16:uniqueId val="{00000000-AE07-4D47-BE54-A53DD2AABD6C}"/>
            </c:ext>
          </c:extLst>
        </c:ser>
        <c:dLbls>
          <c:showLegendKey val="0"/>
          <c:showVal val="0"/>
          <c:showCatName val="0"/>
          <c:showSerName val="0"/>
          <c:showPercent val="0"/>
          <c:showBubbleSize val="0"/>
        </c:dLbls>
        <c:gapWidth val="150"/>
        <c:axId val="349282936"/>
        <c:axId val="349283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110.95</c:v>
                </c:pt>
                <c:pt idx="1">
                  <c:v>110.68</c:v>
                </c:pt>
                <c:pt idx="2">
                  <c:v>110.66</c:v>
                </c:pt>
                <c:pt idx="3">
                  <c:v>109.01</c:v>
                </c:pt>
                <c:pt idx="4">
                  <c:v>108.83</c:v>
                </c:pt>
              </c:numCache>
            </c:numRef>
          </c:val>
          <c:smooth val="0"/>
          <c:extLst xmlns:c16r2="http://schemas.microsoft.com/office/drawing/2015/06/chart">
            <c:ext xmlns:c16="http://schemas.microsoft.com/office/drawing/2014/chart" uri="{C3380CC4-5D6E-409C-BE32-E72D297353CC}">
              <c16:uniqueId val="{00000001-AE07-4D47-BE54-A53DD2AABD6C}"/>
            </c:ext>
          </c:extLst>
        </c:ser>
        <c:dLbls>
          <c:showLegendKey val="0"/>
          <c:showVal val="0"/>
          <c:showCatName val="0"/>
          <c:showSerName val="0"/>
          <c:showPercent val="0"/>
          <c:showBubbleSize val="0"/>
        </c:dLbls>
        <c:marker val="1"/>
        <c:smooth val="0"/>
        <c:axId val="349282936"/>
        <c:axId val="349283320"/>
      </c:lineChart>
      <c:dateAx>
        <c:axId val="349282936"/>
        <c:scaling>
          <c:orientation val="minMax"/>
        </c:scaling>
        <c:delete val="1"/>
        <c:axPos val="b"/>
        <c:numFmt formatCode="&quot;H&quot;yy" sourceLinked="1"/>
        <c:majorTickMark val="none"/>
        <c:minorTickMark val="none"/>
        <c:tickLblPos val="none"/>
        <c:crossAx val="349283320"/>
        <c:crosses val="autoZero"/>
        <c:auto val="1"/>
        <c:lblOffset val="100"/>
        <c:baseTimeUnit val="years"/>
      </c:dateAx>
      <c:valAx>
        <c:axId val="34928332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49282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46.26</c:v>
                </c:pt>
                <c:pt idx="1">
                  <c:v>46.99</c:v>
                </c:pt>
                <c:pt idx="2">
                  <c:v>48.48</c:v>
                </c:pt>
                <c:pt idx="3">
                  <c:v>49.81</c:v>
                </c:pt>
                <c:pt idx="4">
                  <c:v>50.84</c:v>
                </c:pt>
              </c:numCache>
            </c:numRef>
          </c:val>
          <c:extLst xmlns:c16r2="http://schemas.microsoft.com/office/drawing/2015/06/chart">
            <c:ext xmlns:c16="http://schemas.microsoft.com/office/drawing/2014/chart" uri="{C3380CC4-5D6E-409C-BE32-E72D297353CC}">
              <c16:uniqueId val="{00000000-3706-413B-AFEB-221755732511}"/>
            </c:ext>
          </c:extLst>
        </c:ser>
        <c:dLbls>
          <c:showLegendKey val="0"/>
          <c:showVal val="0"/>
          <c:showCatName val="0"/>
          <c:showSerName val="0"/>
          <c:showPercent val="0"/>
          <c:showBubbleSize val="0"/>
        </c:dLbls>
        <c:gapWidth val="150"/>
        <c:axId val="349933536"/>
        <c:axId val="3499339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c:v>
                </c:pt>
                <c:pt idx="1">
                  <c:v>47.28</c:v>
                </c:pt>
                <c:pt idx="2">
                  <c:v>47.66</c:v>
                </c:pt>
                <c:pt idx="3">
                  <c:v>48.17</c:v>
                </c:pt>
                <c:pt idx="4">
                  <c:v>48.83</c:v>
                </c:pt>
              </c:numCache>
            </c:numRef>
          </c:val>
          <c:smooth val="0"/>
          <c:extLst xmlns:c16r2="http://schemas.microsoft.com/office/drawing/2015/06/chart">
            <c:ext xmlns:c16="http://schemas.microsoft.com/office/drawing/2014/chart" uri="{C3380CC4-5D6E-409C-BE32-E72D297353CC}">
              <c16:uniqueId val="{00000001-3706-413B-AFEB-221755732511}"/>
            </c:ext>
          </c:extLst>
        </c:ser>
        <c:dLbls>
          <c:showLegendKey val="0"/>
          <c:showVal val="0"/>
          <c:showCatName val="0"/>
          <c:showSerName val="0"/>
          <c:showPercent val="0"/>
          <c:showBubbleSize val="0"/>
        </c:dLbls>
        <c:marker val="1"/>
        <c:smooth val="0"/>
        <c:axId val="349933536"/>
        <c:axId val="349933920"/>
      </c:lineChart>
      <c:dateAx>
        <c:axId val="349933536"/>
        <c:scaling>
          <c:orientation val="minMax"/>
        </c:scaling>
        <c:delete val="1"/>
        <c:axPos val="b"/>
        <c:numFmt formatCode="&quot;H&quot;yy" sourceLinked="1"/>
        <c:majorTickMark val="none"/>
        <c:minorTickMark val="none"/>
        <c:tickLblPos val="none"/>
        <c:crossAx val="349933920"/>
        <c:crosses val="autoZero"/>
        <c:auto val="1"/>
        <c:lblOffset val="100"/>
        <c:baseTimeUnit val="years"/>
      </c:dateAx>
      <c:valAx>
        <c:axId val="349933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499335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32.74</c:v>
                </c:pt>
                <c:pt idx="1">
                  <c:v>33.729999999999997</c:v>
                </c:pt>
                <c:pt idx="2">
                  <c:v>33.78</c:v>
                </c:pt>
                <c:pt idx="3">
                  <c:v>36.18</c:v>
                </c:pt>
                <c:pt idx="4">
                  <c:v>36.03</c:v>
                </c:pt>
              </c:numCache>
            </c:numRef>
          </c:val>
          <c:extLst xmlns:c16r2="http://schemas.microsoft.com/office/drawing/2015/06/chart">
            <c:ext xmlns:c16="http://schemas.microsoft.com/office/drawing/2014/chart" uri="{C3380CC4-5D6E-409C-BE32-E72D297353CC}">
              <c16:uniqueId val="{00000000-045C-4EE9-BF4B-0B81E449EA2D}"/>
            </c:ext>
          </c:extLst>
        </c:ser>
        <c:dLbls>
          <c:showLegendKey val="0"/>
          <c:showVal val="0"/>
          <c:showCatName val="0"/>
          <c:showSerName val="0"/>
          <c:showPercent val="0"/>
          <c:showBubbleSize val="0"/>
        </c:dLbls>
        <c:gapWidth val="150"/>
        <c:axId val="349949176"/>
        <c:axId val="349949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12.03</c:v>
                </c:pt>
                <c:pt idx="1">
                  <c:v>12.19</c:v>
                </c:pt>
                <c:pt idx="2">
                  <c:v>15.1</c:v>
                </c:pt>
                <c:pt idx="3">
                  <c:v>17.12</c:v>
                </c:pt>
                <c:pt idx="4">
                  <c:v>18.18</c:v>
                </c:pt>
              </c:numCache>
            </c:numRef>
          </c:val>
          <c:smooth val="0"/>
          <c:extLst xmlns:c16r2="http://schemas.microsoft.com/office/drawing/2015/06/chart">
            <c:ext xmlns:c16="http://schemas.microsoft.com/office/drawing/2014/chart" uri="{C3380CC4-5D6E-409C-BE32-E72D297353CC}">
              <c16:uniqueId val="{00000001-045C-4EE9-BF4B-0B81E449EA2D}"/>
            </c:ext>
          </c:extLst>
        </c:ser>
        <c:dLbls>
          <c:showLegendKey val="0"/>
          <c:showVal val="0"/>
          <c:showCatName val="0"/>
          <c:showSerName val="0"/>
          <c:showPercent val="0"/>
          <c:showBubbleSize val="0"/>
        </c:dLbls>
        <c:marker val="1"/>
        <c:smooth val="0"/>
        <c:axId val="349949176"/>
        <c:axId val="349949560"/>
      </c:lineChart>
      <c:dateAx>
        <c:axId val="349949176"/>
        <c:scaling>
          <c:orientation val="minMax"/>
        </c:scaling>
        <c:delete val="1"/>
        <c:axPos val="b"/>
        <c:numFmt formatCode="&quot;H&quot;yy" sourceLinked="1"/>
        <c:majorTickMark val="none"/>
        <c:minorTickMark val="none"/>
        <c:tickLblPos val="none"/>
        <c:crossAx val="349949560"/>
        <c:crosses val="autoZero"/>
        <c:auto val="1"/>
        <c:lblOffset val="100"/>
        <c:baseTimeUnit val="years"/>
      </c:dateAx>
      <c:valAx>
        <c:axId val="3499495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49949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A1CA-4468-BAD1-42E2B6343E33}"/>
            </c:ext>
          </c:extLst>
        </c:ser>
        <c:dLbls>
          <c:showLegendKey val="0"/>
          <c:showVal val="0"/>
          <c:showCatName val="0"/>
          <c:showSerName val="0"/>
          <c:showPercent val="0"/>
          <c:showBubbleSize val="0"/>
        </c:dLbls>
        <c:gapWidth val="150"/>
        <c:axId val="349990824"/>
        <c:axId val="3499931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3.91</c:v>
                </c:pt>
                <c:pt idx="1">
                  <c:v>3.56</c:v>
                </c:pt>
                <c:pt idx="2">
                  <c:v>2.74</c:v>
                </c:pt>
                <c:pt idx="3">
                  <c:v>3.7</c:v>
                </c:pt>
                <c:pt idx="4">
                  <c:v>4.34</c:v>
                </c:pt>
              </c:numCache>
            </c:numRef>
          </c:val>
          <c:smooth val="0"/>
          <c:extLst xmlns:c16r2="http://schemas.microsoft.com/office/drawing/2015/06/chart">
            <c:ext xmlns:c16="http://schemas.microsoft.com/office/drawing/2014/chart" uri="{C3380CC4-5D6E-409C-BE32-E72D297353CC}">
              <c16:uniqueId val="{00000001-A1CA-4468-BAD1-42E2B6343E33}"/>
            </c:ext>
          </c:extLst>
        </c:ser>
        <c:dLbls>
          <c:showLegendKey val="0"/>
          <c:showVal val="0"/>
          <c:showCatName val="0"/>
          <c:showSerName val="0"/>
          <c:showPercent val="0"/>
          <c:showBubbleSize val="0"/>
        </c:dLbls>
        <c:marker val="1"/>
        <c:smooth val="0"/>
        <c:axId val="349990824"/>
        <c:axId val="349993176"/>
      </c:lineChart>
      <c:dateAx>
        <c:axId val="349990824"/>
        <c:scaling>
          <c:orientation val="minMax"/>
        </c:scaling>
        <c:delete val="1"/>
        <c:axPos val="b"/>
        <c:numFmt formatCode="&quot;H&quot;yy" sourceLinked="1"/>
        <c:majorTickMark val="none"/>
        <c:minorTickMark val="none"/>
        <c:tickLblPos val="none"/>
        <c:crossAx val="349993176"/>
        <c:crosses val="autoZero"/>
        <c:auto val="1"/>
        <c:lblOffset val="100"/>
        <c:baseTimeUnit val="years"/>
      </c:dateAx>
      <c:valAx>
        <c:axId val="3499931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49990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1049.21</c:v>
                </c:pt>
                <c:pt idx="1">
                  <c:v>1077.8900000000001</c:v>
                </c:pt>
                <c:pt idx="2">
                  <c:v>1164.82</c:v>
                </c:pt>
                <c:pt idx="3">
                  <c:v>1102.2</c:v>
                </c:pt>
                <c:pt idx="4">
                  <c:v>454.64</c:v>
                </c:pt>
              </c:numCache>
            </c:numRef>
          </c:val>
          <c:extLst xmlns:c16r2="http://schemas.microsoft.com/office/drawing/2015/06/chart">
            <c:ext xmlns:c16="http://schemas.microsoft.com/office/drawing/2014/chart" uri="{C3380CC4-5D6E-409C-BE32-E72D297353CC}">
              <c16:uniqueId val="{00000000-6A46-4C65-8B7C-6BEF611D46B5}"/>
            </c:ext>
          </c:extLst>
        </c:ser>
        <c:dLbls>
          <c:showLegendKey val="0"/>
          <c:showVal val="0"/>
          <c:showCatName val="0"/>
          <c:showSerName val="0"/>
          <c:showPercent val="0"/>
          <c:showBubbleSize val="0"/>
        </c:dLbls>
        <c:gapWidth val="150"/>
        <c:axId val="349991608"/>
        <c:axId val="3499912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377.63</c:v>
                </c:pt>
                <c:pt idx="1">
                  <c:v>357.34</c:v>
                </c:pt>
                <c:pt idx="2">
                  <c:v>366.03</c:v>
                </c:pt>
                <c:pt idx="3">
                  <c:v>365.18</c:v>
                </c:pt>
                <c:pt idx="4">
                  <c:v>327.77</c:v>
                </c:pt>
              </c:numCache>
            </c:numRef>
          </c:val>
          <c:smooth val="0"/>
          <c:extLst xmlns:c16r2="http://schemas.microsoft.com/office/drawing/2015/06/chart">
            <c:ext xmlns:c16="http://schemas.microsoft.com/office/drawing/2014/chart" uri="{C3380CC4-5D6E-409C-BE32-E72D297353CC}">
              <c16:uniqueId val="{00000001-6A46-4C65-8B7C-6BEF611D46B5}"/>
            </c:ext>
          </c:extLst>
        </c:ser>
        <c:dLbls>
          <c:showLegendKey val="0"/>
          <c:showVal val="0"/>
          <c:showCatName val="0"/>
          <c:showSerName val="0"/>
          <c:showPercent val="0"/>
          <c:showBubbleSize val="0"/>
        </c:dLbls>
        <c:marker val="1"/>
        <c:smooth val="0"/>
        <c:axId val="349991608"/>
        <c:axId val="349991216"/>
      </c:lineChart>
      <c:dateAx>
        <c:axId val="349991608"/>
        <c:scaling>
          <c:orientation val="minMax"/>
        </c:scaling>
        <c:delete val="1"/>
        <c:axPos val="b"/>
        <c:numFmt formatCode="&quot;H&quot;yy" sourceLinked="1"/>
        <c:majorTickMark val="none"/>
        <c:minorTickMark val="none"/>
        <c:tickLblPos val="none"/>
        <c:crossAx val="349991216"/>
        <c:crosses val="autoZero"/>
        <c:auto val="1"/>
        <c:lblOffset val="100"/>
        <c:baseTimeUnit val="years"/>
      </c:dateAx>
      <c:valAx>
        <c:axId val="34999121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49991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92.58</c:v>
                </c:pt>
                <c:pt idx="1">
                  <c:v>85.75</c:v>
                </c:pt>
                <c:pt idx="2">
                  <c:v>79.39</c:v>
                </c:pt>
                <c:pt idx="3">
                  <c:v>72.209999999999994</c:v>
                </c:pt>
                <c:pt idx="4">
                  <c:v>95.36</c:v>
                </c:pt>
              </c:numCache>
            </c:numRef>
          </c:val>
          <c:extLst xmlns:c16r2="http://schemas.microsoft.com/office/drawing/2015/06/chart">
            <c:ext xmlns:c16="http://schemas.microsoft.com/office/drawing/2014/chart" uri="{C3380CC4-5D6E-409C-BE32-E72D297353CC}">
              <c16:uniqueId val="{00000000-71EC-4BC5-AEBE-72B7C8B43689}"/>
            </c:ext>
          </c:extLst>
        </c:ser>
        <c:dLbls>
          <c:showLegendKey val="0"/>
          <c:showVal val="0"/>
          <c:showCatName val="0"/>
          <c:showSerName val="0"/>
          <c:showPercent val="0"/>
          <c:showBubbleSize val="0"/>
        </c:dLbls>
        <c:gapWidth val="150"/>
        <c:axId val="349996704"/>
        <c:axId val="349990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364.71</c:v>
                </c:pt>
                <c:pt idx="1">
                  <c:v>373.69</c:v>
                </c:pt>
                <c:pt idx="2">
                  <c:v>370.12</c:v>
                </c:pt>
                <c:pt idx="3">
                  <c:v>371.65</c:v>
                </c:pt>
                <c:pt idx="4">
                  <c:v>397.1</c:v>
                </c:pt>
              </c:numCache>
            </c:numRef>
          </c:val>
          <c:smooth val="0"/>
          <c:extLst xmlns:c16r2="http://schemas.microsoft.com/office/drawing/2015/06/chart">
            <c:ext xmlns:c16="http://schemas.microsoft.com/office/drawing/2014/chart" uri="{C3380CC4-5D6E-409C-BE32-E72D297353CC}">
              <c16:uniqueId val="{00000001-71EC-4BC5-AEBE-72B7C8B43689}"/>
            </c:ext>
          </c:extLst>
        </c:ser>
        <c:dLbls>
          <c:showLegendKey val="0"/>
          <c:showVal val="0"/>
          <c:showCatName val="0"/>
          <c:showSerName val="0"/>
          <c:showPercent val="0"/>
          <c:showBubbleSize val="0"/>
        </c:dLbls>
        <c:marker val="1"/>
        <c:smooth val="0"/>
        <c:axId val="349996704"/>
        <c:axId val="349990432"/>
      </c:lineChart>
      <c:dateAx>
        <c:axId val="349996704"/>
        <c:scaling>
          <c:orientation val="minMax"/>
        </c:scaling>
        <c:delete val="1"/>
        <c:axPos val="b"/>
        <c:numFmt formatCode="&quot;H&quot;yy" sourceLinked="1"/>
        <c:majorTickMark val="none"/>
        <c:minorTickMark val="none"/>
        <c:tickLblPos val="none"/>
        <c:crossAx val="349990432"/>
        <c:crosses val="autoZero"/>
        <c:auto val="1"/>
        <c:lblOffset val="100"/>
        <c:baseTimeUnit val="years"/>
      </c:dateAx>
      <c:valAx>
        <c:axId val="34999043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499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125.62</c:v>
                </c:pt>
                <c:pt idx="1">
                  <c:v>118.58</c:v>
                </c:pt>
                <c:pt idx="2">
                  <c:v>121.59</c:v>
                </c:pt>
                <c:pt idx="3">
                  <c:v>111.78</c:v>
                </c:pt>
                <c:pt idx="4">
                  <c:v>114.2</c:v>
                </c:pt>
              </c:numCache>
            </c:numRef>
          </c:val>
          <c:extLst xmlns:c16r2="http://schemas.microsoft.com/office/drawing/2015/06/chart">
            <c:ext xmlns:c16="http://schemas.microsoft.com/office/drawing/2014/chart" uri="{C3380CC4-5D6E-409C-BE32-E72D297353CC}">
              <c16:uniqueId val="{00000000-10B3-4F3A-9548-BDD29AFA5301}"/>
            </c:ext>
          </c:extLst>
        </c:ser>
        <c:dLbls>
          <c:showLegendKey val="0"/>
          <c:showVal val="0"/>
          <c:showCatName val="0"/>
          <c:showSerName val="0"/>
          <c:showPercent val="0"/>
          <c:showBubbleSize val="0"/>
        </c:dLbls>
        <c:gapWidth val="150"/>
        <c:axId val="349996312"/>
        <c:axId val="3499927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100.65</c:v>
                </c:pt>
                <c:pt idx="1">
                  <c:v>99.87</c:v>
                </c:pt>
                <c:pt idx="2">
                  <c:v>100.42</c:v>
                </c:pt>
                <c:pt idx="3">
                  <c:v>98.77</c:v>
                </c:pt>
                <c:pt idx="4">
                  <c:v>95.79</c:v>
                </c:pt>
              </c:numCache>
            </c:numRef>
          </c:val>
          <c:smooth val="0"/>
          <c:extLst xmlns:c16r2="http://schemas.microsoft.com/office/drawing/2015/06/chart">
            <c:ext xmlns:c16="http://schemas.microsoft.com/office/drawing/2014/chart" uri="{C3380CC4-5D6E-409C-BE32-E72D297353CC}">
              <c16:uniqueId val="{00000001-10B3-4F3A-9548-BDD29AFA5301}"/>
            </c:ext>
          </c:extLst>
        </c:ser>
        <c:dLbls>
          <c:showLegendKey val="0"/>
          <c:showVal val="0"/>
          <c:showCatName val="0"/>
          <c:showSerName val="0"/>
          <c:showPercent val="0"/>
          <c:showBubbleSize val="0"/>
        </c:dLbls>
        <c:marker val="1"/>
        <c:smooth val="0"/>
        <c:axId val="349996312"/>
        <c:axId val="349992784"/>
      </c:lineChart>
      <c:dateAx>
        <c:axId val="349996312"/>
        <c:scaling>
          <c:orientation val="minMax"/>
        </c:scaling>
        <c:delete val="1"/>
        <c:axPos val="b"/>
        <c:numFmt formatCode="&quot;H&quot;yy" sourceLinked="1"/>
        <c:majorTickMark val="none"/>
        <c:minorTickMark val="none"/>
        <c:tickLblPos val="none"/>
        <c:crossAx val="349992784"/>
        <c:crosses val="autoZero"/>
        <c:auto val="1"/>
        <c:lblOffset val="100"/>
        <c:baseTimeUnit val="years"/>
      </c:dateAx>
      <c:valAx>
        <c:axId val="3499927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499963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83.26</c:v>
                </c:pt>
                <c:pt idx="1">
                  <c:v>88.14</c:v>
                </c:pt>
                <c:pt idx="2">
                  <c:v>86.08</c:v>
                </c:pt>
                <c:pt idx="3">
                  <c:v>93.68</c:v>
                </c:pt>
                <c:pt idx="4">
                  <c:v>91.56</c:v>
                </c:pt>
              </c:numCache>
            </c:numRef>
          </c:val>
          <c:extLst xmlns:c16r2="http://schemas.microsoft.com/office/drawing/2015/06/chart">
            <c:ext xmlns:c16="http://schemas.microsoft.com/office/drawing/2014/chart" uri="{C3380CC4-5D6E-409C-BE32-E72D297353CC}">
              <c16:uniqueId val="{00000000-87B8-423D-B14F-155C49A5B653}"/>
            </c:ext>
          </c:extLst>
        </c:ser>
        <c:dLbls>
          <c:showLegendKey val="0"/>
          <c:showVal val="0"/>
          <c:showCatName val="0"/>
          <c:showSerName val="0"/>
          <c:showPercent val="0"/>
          <c:showBubbleSize val="0"/>
        </c:dLbls>
        <c:gapWidth val="150"/>
        <c:axId val="349993568"/>
        <c:axId val="3499947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170.19</c:v>
                </c:pt>
                <c:pt idx="1">
                  <c:v>171.81</c:v>
                </c:pt>
                <c:pt idx="2">
                  <c:v>171.67</c:v>
                </c:pt>
                <c:pt idx="3">
                  <c:v>173.67</c:v>
                </c:pt>
                <c:pt idx="4">
                  <c:v>171.13</c:v>
                </c:pt>
              </c:numCache>
            </c:numRef>
          </c:val>
          <c:smooth val="0"/>
          <c:extLst xmlns:c16r2="http://schemas.microsoft.com/office/drawing/2015/06/chart">
            <c:ext xmlns:c16="http://schemas.microsoft.com/office/drawing/2014/chart" uri="{C3380CC4-5D6E-409C-BE32-E72D297353CC}">
              <c16:uniqueId val="{00000001-87B8-423D-B14F-155C49A5B653}"/>
            </c:ext>
          </c:extLst>
        </c:ser>
        <c:dLbls>
          <c:showLegendKey val="0"/>
          <c:showVal val="0"/>
          <c:showCatName val="0"/>
          <c:showSerName val="0"/>
          <c:showPercent val="0"/>
          <c:showBubbleSize val="0"/>
        </c:dLbls>
        <c:marker val="1"/>
        <c:smooth val="0"/>
        <c:axId val="349993568"/>
        <c:axId val="349994744"/>
      </c:lineChart>
      <c:dateAx>
        <c:axId val="349993568"/>
        <c:scaling>
          <c:orientation val="minMax"/>
        </c:scaling>
        <c:delete val="1"/>
        <c:axPos val="b"/>
        <c:numFmt formatCode="&quot;H&quot;yy" sourceLinked="1"/>
        <c:majorTickMark val="none"/>
        <c:minorTickMark val="none"/>
        <c:tickLblPos val="none"/>
        <c:crossAx val="349994744"/>
        <c:crosses val="autoZero"/>
        <c:auto val="1"/>
        <c:lblOffset val="100"/>
        <c:baseTimeUnit val="years"/>
      </c:dateAx>
      <c:valAx>
        <c:axId val="349994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49993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62.07</c:v>
                </c:pt>
                <c:pt idx="1">
                  <c:v>63.38</c:v>
                </c:pt>
                <c:pt idx="2">
                  <c:v>62.92</c:v>
                </c:pt>
                <c:pt idx="3">
                  <c:v>64.33</c:v>
                </c:pt>
                <c:pt idx="4">
                  <c:v>65.180000000000007</c:v>
                </c:pt>
              </c:numCache>
            </c:numRef>
          </c:val>
          <c:extLst xmlns:c16r2="http://schemas.microsoft.com/office/drawing/2015/06/chart">
            <c:ext xmlns:c16="http://schemas.microsoft.com/office/drawing/2014/chart" uri="{C3380CC4-5D6E-409C-BE32-E72D297353CC}">
              <c16:uniqueId val="{00000000-53A6-4AFF-A73E-12589B98A176}"/>
            </c:ext>
          </c:extLst>
        </c:ser>
        <c:dLbls>
          <c:showLegendKey val="0"/>
          <c:showVal val="0"/>
          <c:showCatName val="0"/>
          <c:showSerName val="0"/>
          <c:showPercent val="0"/>
          <c:showBubbleSize val="0"/>
        </c:dLbls>
        <c:gapWidth val="150"/>
        <c:axId val="348436840"/>
        <c:axId val="35016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59.01</c:v>
                </c:pt>
                <c:pt idx="1">
                  <c:v>60.03</c:v>
                </c:pt>
                <c:pt idx="2">
                  <c:v>59.74</c:v>
                </c:pt>
                <c:pt idx="3">
                  <c:v>59.67</c:v>
                </c:pt>
                <c:pt idx="4">
                  <c:v>60.12</c:v>
                </c:pt>
              </c:numCache>
            </c:numRef>
          </c:val>
          <c:smooth val="0"/>
          <c:extLst xmlns:c16r2="http://schemas.microsoft.com/office/drawing/2015/06/chart">
            <c:ext xmlns:c16="http://schemas.microsoft.com/office/drawing/2014/chart" uri="{C3380CC4-5D6E-409C-BE32-E72D297353CC}">
              <c16:uniqueId val="{00000001-53A6-4AFF-A73E-12589B98A176}"/>
            </c:ext>
          </c:extLst>
        </c:ser>
        <c:dLbls>
          <c:showLegendKey val="0"/>
          <c:showVal val="0"/>
          <c:showCatName val="0"/>
          <c:showSerName val="0"/>
          <c:showPercent val="0"/>
          <c:showBubbleSize val="0"/>
        </c:dLbls>
        <c:marker val="1"/>
        <c:smooth val="0"/>
        <c:axId val="348436840"/>
        <c:axId val="350165952"/>
      </c:lineChart>
      <c:dateAx>
        <c:axId val="348436840"/>
        <c:scaling>
          <c:orientation val="minMax"/>
        </c:scaling>
        <c:delete val="1"/>
        <c:axPos val="b"/>
        <c:numFmt formatCode="&quot;H&quot;yy" sourceLinked="1"/>
        <c:majorTickMark val="none"/>
        <c:minorTickMark val="none"/>
        <c:tickLblPos val="none"/>
        <c:crossAx val="350165952"/>
        <c:crosses val="autoZero"/>
        <c:auto val="1"/>
        <c:lblOffset val="100"/>
        <c:baseTimeUnit val="years"/>
      </c:dateAx>
      <c:valAx>
        <c:axId val="35016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484368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90.08</c:v>
                </c:pt>
                <c:pt idx="1">
                  <c:v>89.05</c:v>
                </c:pt>
                <c:pt idx="2">
                  <c:v>88.64</c:v>
                </c:pt>
                <c:pt idx="3">
                  <c:v>86.18</c:v>
                </c:pt>
                <c:pt idx="4">
                  <c:v>88.06</c:v>
                </c:pt>
              </c:numCache>
            </c:numRef>
          </c:val>
          <c:extLst xmlns:c16r2="http://schemas.microsoft.com/office/drawing/2015/06/chart">
            <c:ext xmlns:c16="http://schemas.microsoft.com/office/drawing/2014/chart" uri="{C3380CC4-5D6E-409C-BE32-E72D297353CC}">
              <c16:uniqueId val="{00000000-B0D1-4F12-BF0C-E137486C9CDE}"/>
            </c:ext>
          </c:extLst>
        </c:ser>
        <c:dLbls>
          <c:showLegendKey val="0"/>
          <c:showVal val="0"/>
          <c:showCatName val="0"/>
          <c:showSerName val="0"/>
          <c:showPercent val="0"/>
          <c:showBubbleSize val="0"/>
        </c:dLbls>
        <c:gapWidth val="150"/>
        <c:axId val="350164776"/>
        <c:axId val="3501612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85.37</c:v>
                </c:pt>
                <c:pt idx="1">
                  <c:v>84.81</c:v>
                </c:pt>
                <c:pt idx="2">
                  <c:v>84.8</c:v>
                </c:pt>
                <c:pt idx="3">
                  <c:v>84.6</c:v>
                </c:pt>
                <c:pt idx="4">
                  <c:v>84.24</c:v>
                </c:pt>
              </c:numCache>
            </c:numRef>
          </c:val>
          <c:smooth val="0"/>
          <c:extLst xmlns:c16r2="http://schemas.microsoft.com/office/drawing/2015/06/chart">
            <c:ext xmlns:c16="http://schemas.microsoft.com/office/drawing/2014/chart" uri="{C3380CC4-5D6E-409C-BE32-E72D297353CC}">
              <c16:uniqueId val="{00000001-B0D1-4F12-BF0C-E137486C9CDE}"/>
            </c:ext>
          </c:extLst>
        </c:ser>
        <c:dLbls>
          <c:showLegendKey val="0"/>
          <c:showVal val="0"/>
          <c:showCatName val="0"/>
          <c:showSerName val="0"/>
          <c:showPercent val="0"/>
          <c:showBubbleSize val="0"/>
        </c:dLbls>
        <c:marker val="1"/>
        <c:smooth val="0"/>
        <c:axId val="350164776"/>
        <c:axId val="350161248"/>
      </c:lineChart>
      <c:dateAx>
        <c:axId val="350164776"/>
        <c:scaling>
          <c:orientation val="minMax"/>
        </c:scaling>
        <c:delete val="1"/>
        <c:axPos val="b"/>
        <c:numFmt formatCode="&quot;H&quot;yy" sourceLinked="1"/>
        <c:majorTickMark val="none"/>
        <c:minorTickMark val="none"/>
        <c:tickLblPos val="none"/>
        <c:crossAx val="350161248"/>
        <c:crosses val="autoZero"/>
        <c:auto val="1"/>
        <c:lblOffset val="100"/>
        <c:baseTimeUnit val="years"/>
      </c:dateAx>
      <c:valAx>
        <c:axId val="350161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50164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【260.31】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【275.67】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【166.40】</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【50.19】</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【20.63】</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R8" zoomScaleNormal="100" workbookViewId="0">
      <selection activeCell="BJ66" sqref="BJ6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5" t="s">
        <v>0</v>
      </c>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row>
    <row r="3" spans="1:78" ht="9.75" customHeight="1" x14ac:dyDescent="0.15">
      <c r="A3" s="2"/>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row>
    <row r="4" spans="1:78" ht="9.75" customHeight="1" x14ac:dyDescent="0.15">
      <c r="A4" s="2"/>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6" t="str">
        <f>データ!H6</f>
        <v>徳島県　藍住町</v>
      </c>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7"/>
      <c r="AE6" s="47"/>
      <c r="AF6" s="47"/>
      <c r="AG6" s="47"/>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50"/>
      <c r="P7" s="51" t="s">
        <v>3</v>
      </c>
      <c r="Q7" s="51"/>
      <c r="R7" s="51"/>
      <c r="S7" s="51"/>
      <c r="T7" s="51"/>
      <c r="U7" s="51"/>
      <c r="V7" s="51"/>
      <c r="W7" s="51" t="s">
        <v>4</v>
      </c>
      <c r="X7" s="51"/>
      <c r="Y7" s="51"/>
      <c r="Z7" s="51"/>
      <c r="AA7" s="51"/>
      <c r="AB7" s="51"/>
      <c r="AC7" s="51"/>
      <c r="AD7" s="51" t="s">
        <v>5</v>
      </c>
      <c r="AE7" s="51"/>
      <c r="AF7" s="51"/>
      <c r="AG7" s="51"/>
      <c r="AH7" s="51"/>
      <c r="AI7" s="51"/>
      <c r="AJ7" s="51"/>
      <c r="AK7" s="4"/>
      <c r="AL7" s="51" t="s">
        <v>6</v>
      </c>
      <c r="AM7" s="51"/>
      <c r="AN7" s="51"/>
      <c r="AO7" s="51"/>
      <c r="AP7" s="51"/>
      <c r="AQ7" s="51"/>
      <c r="AR7" s="51"/>
      <c r="AS7" s="51"/>
      <c r="AT7" s="48" t="s">
        <v>7</v>
      </c>
      <c r="AU7" s="49"/>
      <c r="AV7" s="49"/>
      <c r="AW7" s="49"/>
      <c r="AX7" s="49"/>
      <c r="AY7" s="49"/>
      <c r="AZ7" s="49"/>
      <c r="BA7" s="49"/>
      <c r="BB7" s="51" t="s">
        <v>8</v>
      </c>
      <c r="BC7" s="51"/>
      <c r="BD7" s="51"/>
      <c r="BE7" s="51"/>
      <c r="BF7" s="51"/>
      <c r="BG7" s="51"/>
      <c r="BH7" s="51"/>
      <c r="BI7" s="51"/>
      <c r="BJ7" s="3"/>
      <c r="BK7" s="3"/>
      <c r="BL7" s="5" t="s">
        <v>9</v>
      </c>
      <c r="BM7" s="6"/>
      <c r="BN7" s="6"/>
      <c r="BO7" s="6"/>
      <c r="BP7" s="6"/>
      <c r="BQ7" s="6"/>
      <c r="BR7" s="6"/>
      <c r="BS7" s="6"/>
      <c r="BT7" s="6"/>
      <c r="BU7" s="6"/>
      <c r="BV7" s="6"/>
      <c r="BW7" s="6"/>
      <c r="BX7" s="6"/>
      <c r="BY7" s="7"/>
    </row>
    <row r="8" spans="1:78" ht="18.75" customHeight="1" x14ac:dyDescent="0.15">
      <c r="A8" s="2"/>
      <c r="B8" s="57" t="str">
        <f>データ!$I$6</f>
        <v>法適用</v>
      </c>
      <c r="C8" s="58"/>
      <c r="D8" s="58"/>
      <c r="E8" s="58"/>
      <c r="F8" s="58"/>
      <c r="G8" s="58"/>
      <c r="H8" s="58"/>
      <c r="I8" s="57" t="str">
        <f>データ!$J$6</f>
        <v>水道事業</v>
      </c>
      <c r="J8" s="58"/>
      <c r="K8" s="58"/>
      <c r="L8" s="58"/>
      <c r="M8" s="58"/>
      <c r="N8" s="58"/>
      <c r="O8" s="59"/>
      <c r="P8" s="60" t="str">
        <f>データ!$K$6</f>
        <v>末端給水事業</v>
      </c>
      <c r="Q8" s="60"/>
      <c r="R8" s="60"/>
      <c r="S8" s="60"/>
      <c r="T8" s="60"/>
      <c r="U8" s="60"/>
      <c r="V8" s="60"/>
      <c r="W8" s="60" t="str">
        <f>データ!$L$6</f>
        <v>A5</v>
      </c>
      <c r="X8" s="60"/>
      <c r="Y8" s="60"/>
      <c r="Z8" s="60"/>
      <c r="AA8" s="60"/>
      <c r="AB8" s="60"/>
      <c r="AC8" s="60"/>
      <c r="AD8" s="60" t="str">
        <f>データ!$M$6</f>
        <v>非設置</v>
      </c>
      <c r="AE8" s="60"/>
      <c r="AF8" s="60"/>
      <c r="AG8" s="60"/>
      <c r="AH8" s="60"/>
      <c r="AI8" s="60"/>
      <c r="AJ8" s="60"/>
      <c r="AK8" s="4"/>
      <c r="AL8" s="61">
        <f>データ!$R$6</f>
        <v>35484</v>
      </c>
      <c r="AM8" s="61"/>
      <c r="AN8" s="61"/>
      <c r="AO8" s="61"/>
      <c r="AP8" s="61"/>
      <c r="AQ8" s="61"/>
      <c r="AR8" s="61"/>
      <c r="AS8" s="61"/>
      <c r="AT8" s="52">
        <f>データ!$S$6</f>
        <v>16.27</v>
      </c>
      <c r="AU8" s="53"/>
      <c r="AV8" s="53"/>
      <c r="AW8" s="53"/>
      <c r="AX8" s="53"/>
      <c r="AY8" s="53"/>
      <c r="AZ8" s="53"/>
      <c r="BA8" s="53"/>
      <c r="BB8" s="54">
        <f>データ!$T$6</f>
        <v>2180.9499999999998</v>
      </c>
      <c r="BC8" s="54"/>
      <c r="BD8" s="54"/>
      <c r="BE8" s="54"/>
      <c r="BF8" s="54"/>
      <c r="BG8" s="54"/>
      <c r="BH8" s="54"/>
      <c r="BI8" s="54"/>
      <c r="BJ8" s="3"/>
      <c r="BK8" s="3"/>
      <c r="BL8" s="55" t="s">
        <v>10</v>
      </c>
      <c r="BM8" s="56"/>
      <c r="BN8" s="8" t="s">
        <v>11</v>
      </c>
      <c r="BO8" s="9"/>
      <c r="BP8" s="9"/>
      <c r="BQ8" s="9"/>
      <c r="BR8" s="9"/>
      <c r="BS8" s="9"/>
      <c r="BT8" s="9"/>
      <c r="BU8" s="9"/>
      <c r="BV8" s="9"/>
      <c r="BW8" s="9"/>
      <c r="BX8" s="9"/>
      <c r="BY8" s="10"/>
    </row>
    <row r="9" spans="1:78" ht="18.75" customHeight="1" x14ac:dyDescent="0.15">
      <c r="A9" s="2"/>
      <c r="B9" s="48" t="s">
        <v>12</v>
      </c>
      <c r="C9" s="49"/>
      <c r="D9" s="49"/>
      <c r="E9" s="49"/>
      <c r="F9" s="49"/>
      <c r="G9" s="49"/>
      <c r="H9" s="49"/>
      <c r="I9" s="48" t="s">
        <v>13</v>
      </c>
      <c r="J9" s="49"/>
      <c r="K9" s="49"/>
      <c r="L9" s="49"/>
      <c r="M9" s="49"/>
      <c r="N9" s="49"/>
      <c r="O9" s="50"/>
      <c r="P9" s="51" t="s">
        <v>14</v>
      </c>
      <c r="Q9" s="51"/>
      <c r="R9" s="51"/>
      <c r="S9" s="51"/>
      <c r="T9" s="51"/>
      <c r="U9" s="51"/>
      <c r="V9" s="51"/>
      <c r="W9" s="51" t="s">
        <v>15</v>
      </c>
      <c r="X9" s="51"/>
      <c r="Y9" s="51"/>
      <c r="Z9" s="51"/>
      <c r="AA9" s="51"/>
      <c r="AB9" s="51"/>
      <c r="AC9" s="51"/>
      <c r="AD9" s="2"/>
      <c r="AE9" s="2"/>
      <c r="AF9" s="2"/>
      <c r="AG9" s="2"/>
      <c r="AH9" s="4"/>
      <c r="AI9" s="4"/>
      <c r="AJ9" s="4"/>
      <c r="AK9" s="4"/>
      <c r="AL9" s="51" t="s">
        <v>16</v>
      </c>
      <c r="AM9" s="51"/>
      <c r="AN9" s="51"/>
      <c r="AO9" s="51"/>
      <c r="AP9" s="51"/>
      <c r="AQ9" s="51"/>
      <c r="AR9" s="51"/>
      <c r="AS9" s="51"/>
      <c r="AT9" s="48" t="s">
        <v>17</v>
      </c>
      <c r="AU9" s="49"/>
      <c r="AV9" s="49"/>
      <c r="AW9" s="49"/>
      <c r="AX9" s="49"/>
      <c r="AY9" s="49"/>
      <c r="AZ9" s="49"/>
      <c r="BA9" s="49"/>
      <c r="BB9" s="51" t="s">
        <v>18</v>
      </c>
      <c r="BC9" s="51"/>
      <c r="BD9" s="51"/>
      <c r="BE9" s="51"/>
      <c r="BF9" s="51"/>
      <c r="BG9" s="51"/>
      <c r="BH9" s="51"/>
      <c r="BI9" s="51"/>
      <c r="BJ9" s="3"/>
      <c r="BK9" s="3"/>
      <c r="BL9" s="62" t="s">
        <v>19</v>
      </c>
      <c r="BM9" s="63"/>
      <c r="BN9" s="11" t="s">
        <v>20</v>
      </c>
      <c r="BO9" s="12"/>
      <c r="BP9" s="12"/>
      <c r="BQ9" s="12"/>
      <c r="BR9" s="12"/>
      <c r="BS9" s="12"/>
      <c r="BT9" s="12"/>
      <c r="BU9" s="12"/>
      <c r="BV9" s="12"/>
      <c r="BW9" s="12"/>
      <c r="BX9" s="12"/>
      <c r="BY9" s="13"/>
    </row>
    <row r="10" spans="1:78" ht="18.75" customHeight="1" x14ac:dyDescent="0.15">
      <c r="A10" s="2"/>
      <c r="B10" s="52" t="str">
        <f>データ!$N$6</f>
        <v>-</v>
      </c>
      <c r="C10" s="53"/>
      <c r="D10" s="53"/>
      <c r="E10" s="53"/>
      <c r="F10" s="53"/>
      <c r="G10" s="53"/>
      <c r="H10" s="53"/>
      <c r="I10" s="52">
        <f>データ!$O$6</f>
        <v>85.99</v>
      </c>
      <c r="J10" s="53"/>
      <c r="K10" s="53"/>
      <c r="L10" s="53"/>
      <c r="M10" s="53"/>
      <c r="N10" s="53"/>
      <c r="O10" s="64"/>
      <c r="P10" s="54">
        <f>データ!$P$6</f>
        <v>99.5</v>
      </c>
      <c r="Q10" s="54"/>
      <c r="R10" s="54"/>
      <c r="S10" s="54"/>
      <c r="T10" s="54"/>
      <c r="U10" s="54"/>
      <c r="V10" s="54"/>
      <c r="W10" s="61">
        <f>データ!$Q$6</f>
        <v>2240</v>
      </c>
      <c r="X10" s="61"/>
      <c r="Y10" s="61"/>
      <c r="Z10" s="61"/>
      <c r="AA10" s="61"/>
      <c r="AB10" s="61"/>
      <c r="AC10" s="61"/>
      <c r="AD10" s="2"/>
      <c r="AE10" s="2"/>
      <c r="AF10" s="2"/>
      <c r="AG10" s="2"/>
      <c r="AH10" s="4"/>
      <c r="AI10" s="4"/>
      <c r="AJ10" s="4"/>
      <c r="AK10" s="4"/>
      <c r="AL10" s="61">
        <f>データ!$U$6</f>
        <v>35336</v>
      </c>
      <c r="AM10" s="61"/>
      <c r="AN10" s="61"/>
      <c r="AO10" s="61"/>
      <c r="AP10" s="61"/>
      <c r="AQ10" s="61"/>
      <c r="AR10" s="61"/>
      <c r="AS10" s="61"/>
      <c r="AT10" s="52">
        <f>データ!$V$6</f>
        <v>16.27</v>
      </c>
      <c r="AU10" s="53"/>
      <c r="AV10" s="53"/>
      <c r="AW10" s="53"/>
      <c r="AX10" s="53"/>
      <c r="AY10" s="53"/>
      <c r="AZ10" s="53"/>
      <c r="BA10" s="53"/>
      <c r="BB10" s="54">
        <f>データ!$W$6</f>
        <v>2171.85</v>
      </c>
      <c r="BC10" s="54"/>
      <c r="BD10" s="54"/>
      <c r="BE10" s="54"/>
      <c r="BF10" s="54"/>
      <c r="BG10" s="54"/>
      <c r="BH10" s="54"/>
      <c r="BI10" s="54"/>
      <c r="BJ10" s="2"/>
      <c r="BK10" s="2"/>
      <c r="BL10" s="65" t="s">
        <v>21</v>
      </c>
      <c r="BM10" s="66"/>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9" t="s">
        <v>23</v>
      </c>
      <c r="BM11" s="79"/>
      <c r="BN11" s="79"/>
      <c r="BO11" s="79"/>
      <c r="BP11" s="79"/>
      <c r="BQ11" s="79"/>
      <c r="BR11" s="79"/>
      <c r="BS11" s="79"/>
      <c r="BT11" s="79"/>
      <c r="BU11" s="79"/>
      <c r="BV11" s="79"/>
      <c r="BW11" s="79"/>
      <c r="BX11" s="79"/>
      <c r="BY11" s="79"/>
      <c r="BZ11" s="7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9"/>
      <c r="BM12" s="79"/>
      <c r="BN12" s="79"/>
      <c r="BO12" s="79"/>
      <c r="BP12" s="79"/>
      <c r="BQ12" s="79"/>
      <c r="BR12" s="79"/>
      <c r="BS12" s="79"/>
      <c r="BT12" s="79"/>
      <c r="BU12" s="79"/>
      <c r="BV12" s="79"/>
      <c r="BW12" s="79"/>
      <c r="BX12" s="79"/>
      <c r="BY12" s="79"/>
      <c r="BZ12" s="7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80"/>
      <c r="BM13" s="80"/>
      <c r="BN13" s="80"/>
      <c r="BO13" s="80"/>
      <c r="BP13" s="80"/>
      <c r="BQ13" s="80"/>
      <c r="BR13" s="80"/>
      <c r="BS13" s="80"/>
      <c r="BT13" s="80"/>
      <c r="BU13" s="80"/>
      <c r="BV13" s="80"/>
      <c r="BW13" s="80"/>
      <c r="BX13" s="80"/>
      <c r="BY13" s="80"/>
      <c r="BZ13" s="80"/>
    </row>
    <row r="14" spans="1:78" ht="13.5" customHeight="1" x14ac:dyDescent="0.15">
      <c r="A14" s="2"/>
      <c r="B14" s="81" t="s">
        <v>24</v>
      </c>
      <c r="C14" s="82"/>
      <c r="D14" s="82"/>
      <c r="E14" s="82"/>
      <c r="F14" s="82"/>
      <c r="G14" s="82"/>
      <c r="H14" s="82"/>
      <c r="I14" s="82"/>
      <c r="J14" s="82"/>
      <c r="K14" s="82"/>
      <c r="L14" s="82"/>
      <c r="M14" s="82"/>
      <c r="N14" s="82"/>
      <c r="O14" s="82"/>
      <c r="P14" s="82"/>
      <c r="Q14" s="82"/>
      <c r="R14" s="82"/>
      <c r="S14" s="82"/>
      <c r="T14" s="82"/>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82"/>
      <c r="AS14" s="82"/>
      <c r="AT14" s="82"/>
      <c r="AU14" s="82"/>
      <c r="AV14" s="82"/>
      <c r="AW14" s="82"/>
      <c r="AX14" s="82"/>
      <c r="AY14" s="82"/>
      <c r="AZ14" s="82"/>
      <c r="BA14" s="82"/>
      <c r="BB14" s="82"/>
      <c r="BC14" s="82"/>
      <c r="BD14" s="82"/>
      <c r="BE14" s="82"/>
      <c r="BF14" s="82"/>
      <c r="BG14" s="82"/>
      <c r="BH14" s="82"/>
      <c r="BI14" s="82"/>
      <c r="BJ14" s="83"/>
      <c r="BK14" s="2"/>
      <c r="BL14" s="67" t="s">
        <v>25</v>
      </c>
      <c r="BM14" s="68"/>
      <c r="BN14" s="68"/>
      <c r="BO14" s="68"/>
      <c r="BP14" s="68"/>
      <c r="BQ14" s="68"/>
      <c r="BR14" s="68"/>
      <c r="BS14" s="68"/>
      <c r="BT14" s="68"/>
      <c r="BU14" s="68"/>
      <c r="BV14" s="68"/>
      <c r="BW14" s="68"/>
      <c r="BX14" s="68"/>
      <c r="BY14" s="68"/>
      <c r="BZ14" s="69"/>
    </row>
    <row r="15" spans="1:78" ht="13.5" customHeight="1" x14ac:dyDescent="0.15">
      <c r="A15" s="2"/>
      <c r="B15" s="84"/>
      <c r="C15" s="85"/>
      <c r="D15" s="85"/>
      <c r="E15" s="85"/>
      <c r="F15" s="85"/>
      <c r="G15" s="85"/>
      <c r="H15" s="85"/>
      <c r="I15" s="85"/>
      <c r="J15" s="85"/>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6"/>
      <c r="BK15" s="2"/>
      <c r="BL15" s="70"/>
      <c r="BM15" s="71"/>
      <c r="BN15" s="71"/>
      <c r="BO15" s="71"/>
      <c r="BP15" s="71"/>
      <c r="BQ15" s="71"/>
      <c r="BR15" s="71"/>
      <c r="BS15" s="71"/>
      <c r="BT15" s="71"/>
      <c r="BU15" s="71"/>
      <c r="BV15" s="71"/>
      <c r="BW15" s="71"/>
      <c r="BX15" s="71"/>
      <c r="BY15" s="71"/>
      <c r="BZ15" s="72"/>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3" t="s">
        <v>110</v>
      </c>
      <c r="BM16" s="74"/>
      <c r="BN16" s="74"/>
      <c r="BO16" s="74"/>
      <c r="BP16" s="74"/>
      <c r="BQ16" s="74"/>
      <c r="BR16" s="74"/>
      <c r="BS16" s="74"/>
      <c r="BT16" s="74"/>
      <c r="BU16" s="74"/>
      <c r="BV16" s="74"/>
      <c r="BW16" s="74"/>
      <c r="BX16" s="74"/>
      <c r="BY16" s="74"/>
      <c r="BZ16" s="75"/>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3"/>
      <c r="BM17" s="74"/>
      <c r="BN17" s="74"/>
      <c r="BO17" s="74"/>
      <c r="BP17" s="74"/>
      <c r="BQ17" s="74"/>
      <c r="BR17" s="74"/>
      <c r="BS17" s="74"/>
      <c r="BT17" s="74"/>
      <c r="BU17" s="74"/>
      <c r="BV17" s="74"/>
      <c r="BW17" s="74"/>
      <c r="BX17" s="74"/>
      <c r="BY17" s="74"/>
      <c r="BZ17" s="75"/>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3"/>
      <c r="BM18" s="74"/>
      <c r="BN18" s="74"/>
      <c r="BO18" s="74"/>
      <c r="BP18" s="74"/>
      <c r="BQ18" s="74"/>
      <c r="BR18" s="74"/>
      <c r="BS18" s="74"/>
      <c r="BT18" s="74"/>
      <c r="BU18" s="74"/>
      <c r="BV18" s="74"/>
      <c r="BW18" s="74"/>
      <c r="BX18" s="74"/>
      <c r="BY18" s="74"/>
      <c r="BZ18" s="75"/>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3"/>
      <c r="BM19" s="74"/>
      <c r="BN19" s="74"/>
      <c r="BO19" s="74"/>
      <c r="BP19" s="74"/>
      <c r="BQ19" s="74"/>
      <c r="BR19" s="74"/>
      <c r="BS19" s="74"/>
      <c r="BT19" s="74"/>
      <c r="BU19" s="74"/>
      <c r="BV19" s="74"/>
      <c r="BW19" s="74"/>
      <c r="BX19" s="74"/>
      <c r="BY19" s="74"/>
      <c r="BZ19" s="75"/>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3"/>
      <c r="BM20" s="74"/>
      <c r="BN20" s="74"/>
      <c r="BO20" s="74"/>
      <c r="BP20" s="74"/>
      <c r="BQ20" s="74"/>
      <c r="BR20" s="74"/>
      <c r="BS20" s="74"/>
      <c r="BT20" s="74"/>
      <c r="BU20" s="74"/>
      <c r="BV20" s="74"/>
      <c r="BW20" s="74"/>
      <c r="BX20" s="74"/>
      <c r="BY20" s="74"/>
      <c r="BZ20" s="75"/>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3"/>
      <c r="BM21" s="74"/>
      <c r="BN21" s="74"/>
      <c r="BO21" s="74"/>
      <c r="BP21" s="74"/>
      <c r="BQ21" s="74"/>
      <c r="BR21" s="74"/>
      <c r="BS21" s="74"/>
      <c r="BT21" s="74"/>
      <c r="BU21" s="74"/>
      <c r="BV21" s="74"/>
      <c r="BW21" s="74"/>
      <c r="BX21" s="74"/>
      <c r="BY21" s="74"/>
      <c r="BZ21" s="75"/>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3"/>
      <c r="BM22" s="74"/>
      <c r="BN22" s="74"/>
      <c r="BO22" s="74"/>
      <c r="BP22" s="74"/>
      <c r="BQ22" s="74"/>
      <c r="BR22" s="74"/>
      <c r="BS22" s="74"/>
      <c r="BT22" s="74"/>
      <c r="BU22" s="74"/>
      <c r="BV22" s="74"/>
      <c r="BW22" s="74"/>
      <c r="BX22" s="74"/>
      <c r="BY22" s="74"/>
      <c r="BZ22" s="75"/>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3"/>
      <c r="BM23" s="74"/>
      <c r="BN23" s="74"/>
      <c r="BO23" s="74"/>
      <c r="BP23" s="74"/>
      <c r="BQ23" s="74"/>
      <c r="BR23" s="74"/>
      <c r="BS23" s="74"/>
      <c r="BT23" s="74"/>
      <c r="BU23" s="74"/>
      <c r="BV23" s="74"/>
      <c r="BW23" s="74"/>
      <c r="BX23" s="74"/>
      <c r="BY23" s="74"/>
      <c r="BZ23" s="75"/>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3"/>
      <c r="BM24" s="74"/>
      <c r="BN24" s="74"/>
      <c r="BO24" s="74"/>
      <c r="BP24" s="74"/>
      <c r="BQ24" s="74"/>
      <c r="BR24" s="74"/>
      <c r="BS24" s="74"/>
      <c r="BT24" s="74"/>
      <c r="BU24" s="74"/>
      <c r="BV24" s="74"/>
      <c r="BW24" s="74"/>
      <c r="BX24" s="74"/>
      <c r="BY24" s="74"/>
      <c r="BZ24" s="75"/>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3"/>
      <c r="BM25" s="74"/>
      <c r="BN25" s="74"/>
      <c r="BO25" s="74"/>
      <c r="BP25" s="74"/>
      <c r="BQ25" s="74"/>
      <c r="BR25" s="74"/>
      <c r="BS25" s="74"/>
      <c r="BT25" s="74"/>
      <c r="BU25" s="74"/>
      <c r="BV25" s="74"/>
      <c r="BW25" s="74"/>
      <c r="BX25" s="74"/>
      <c r="BY25" s="74"/>
      <c r="BZ25" s="75"/>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3"/>
      <c r="BM26" s="74"/>
      <c r="BN26" s="74"/>
      <c r="BO26" s="74"/>
      <c r="BP26" s="74"/>
      <c r="BQ26" s="74"/>
      <c r="BR26" s="74"/>
      <c r="BS26" s="74"/>
      <c r="BT26" s="74"/>
      <c r="BU26" s="74"/>
      <c r="BV26" s="74"/>
      <c r="BW26" s="74"/>
      <c r="BX26" s="74"/>
      <c r="BY26" s="74"/>
      <c r="BZ26" s="75"/>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3"/>
      <c r="BM27" s="74"/>
      <c r="BN27" s="74"/>
      <c r="BO27" s="74"/>
      <c r="BP27" s="74"/>
      <c r="BQ27" s="74"/>
      <c r="BR27" s="74"/>
      <c r="BS27" s="74"/>
      <c r="BT27" s="74"/>
      <c r="BU27" s="74"/>
      <c r="BV27" s="74"/>
      <c r="BW27" s="74"/>
      <c r="BX27" s="74"/>
      <c r="BY27" s="74"/>
      <c r="BZ27" s="75"/>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3"/>
      <c r="BM28" s="74"/>
      <c r="BN28" s="74"/>
      <c r="BO28" s="74"/>
      <c r="BP28" s="74"/>
      <c r="BQ28" s="74"/>
      <c r="BR28" s="74"/>
      <c r="BS28" s="74"/>
      <c r="BT28" s="74"/>
      <c r="BU28" s="74"/>
      <c r="BV28" s="74"/>
      <c r="BW28" s="74"/>
      <c r="BX28" s="74"/>
      <c r="BY28" s="74"/>
      <c r="BZ28" s="75"/>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3"/>
      <c r="BM29" s="74"/>
      <c r="BN29" s="74"/>
      <c r="BO29" s="74"/>
      <c r="BP29" s="74"/>
      <c r="BQ29" s="74"/>
      <c r="BR29" s="74"/>
      <c r="BS29" s="74"/>
      <c r="BT29" s="74"/>
      <c r="BU29" s="74"/>
      <c r="BV29" s="74"/>
      <c r="BW29" s="74"/>
      <c r="BX29" s="74"/>
      <c r="BY29" s="74"/>
      <c r="BZ29" s="75"/>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3"/>
      <c r="BM30" s="74"/>
      <c r="BN30" s="74"/>
      <c r="BO30" s="74"/>
      <c r="BP30" s="74"/>
      <c r="BQ30" s="74"/>
      <c r="BR30" s="74"/>
      <c r="BS30" s="74"/>
      <c r="BT30" s="74"/>
      <c r="BU30" s="74"/>
      <c r="BV30" s="74"/>
      <c r="BW30" s="74"/>
      <c r="BX30" s="74"/>
      <c r="BY30" s="74"/>
      <c r="BZ30" s="75"/>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3"/>
      <c r="BM31" s="74"/>
      <c r="BN31" s="74"/>
      <c r="BO31" s="74"/>
      <c r="BP31" s="74"/>
      <c r="BQ31" s="74"/>
      <c r="BR31" s="74"/>
      <c r="BS31" s="74"/>
      <c r="BT31" s="74"/>
      <c r="BU31" s="74"/>
      <c r="BV31" s="74"/>
      <c r="BW31" s="74"/>
      <c r="BX31" s="74"/>
      <c r="BY31" s="74"/>
      <c r="BZ31" s="75"/>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3"/>
      <c r="BM32" s="74"/>
      <c r="BN32" s="74"/>
      <c r="BO32" s="74"/>
      <c r="BP32" s="74"/>
      <c r="BQ32" s="74"/>
      <c r="BR32" s="74"/>
      <c r="BS32" s="74"/>
      <c r="BT32" s="74"/>
      <c r="BU32" s="74"/>
      <c r="BV32" s="74"/>
      <c r="BW32" s="74"/>
      <c r="BX32" s="74"/>
      <c r="BY32" s="74"/>
      <c r="BZ32" s="75"/>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3"/>
      <c r="BM33" s="74"/>
      <c r="BN33" s="74"/>
      <c r="BO33" s="74"/>
      <c r="BP33" s="74"/>
      <c r="BQ33" s="74"/>
      <c r="BR33" s="74"/>
      <c r="BS33" s="74"/>
      <c r="BT33" s="74"/>
      <c r="BU33" s="74"/>
      <c r="BV33" s="74"/>
      <c r="BW33" s="74"/>
      <c r="BX33" s="74"/>
      <c r="BY33" s="74"/>
      <c r="BZ33" s="75"/>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3"/>
      <c r="BM34" s="74"/>
      <c r="BN34" s="74"/>
      <c r="BO34" s="74"/>
      <c r="BP34" s="74"/>
      <c r="BQ34" s="74"/>
      <c r="BR34" s="74"/>
      <c r="BS34" s="74"/>
      <c r="BT34" s="74"/>
      <c r="BU34" s="74"/>
      <c r="BV34" s="74"/>
      <c r="BW34" s="74"/>
      <c r="BX34" s="74"/>
      <c r="BY34" s="74"/>
      <c r="BZ34" s="75"/>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3"/>
      <c r="BM35" s="74"/>
      <c r="BN35" s="74"/>
      <c r="BO35" s="74"/>
      <c r="BP35" s="74"/>
      <c r="BQ35" s="74"/>
      <c r="BR35" s="74"/>
      <c r="BS35" s="74"/>
      <c r="BT35" s="74"/>
      <c r="BU35" s="74"/>
      <c r="BV35" s="74"/>
      <c r="BW35" s="74"/>
      <c r="BX35" s="74"/>
      <c r="BY35" s="74"/>
      <c r="BZ35" s="75"/>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3"/>
      <c r="BM36" s="74"/>
      <c r="BN36" s="74"/>
      <c r="BO36" s="74"/>
      <c r="BP36" s="74"/>
      <c r="BQ36" s="74"/>
      <c r="BR36" s="74"/>
      <c r="BS36" s="74"/>
      <c r="BT36" s="74"/>
      <c r="BU36" s="74"/>
      <c r="BV36" s="74"/>
      <c r="BW36" s="74"/>
      <c r="BX36" s="74"/>
      <c r="BY36" s="74"/>
      <c r="BZ36" s="75"/>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3"/>
      <c r="BM37" s="74"/>
      <c r="BN37" s="74"/>
      <c r="BO37" s="74"/>
      <c r="BP37" s="74"/>
      <c r="BQ37" s="74"/>
      <c r="BR37" s="74"/>
      <c r="BS37" s="74"/>
      <c r="BT37" s="74"/>
      <c r="BU37" s="74"/>
      <c r="BV37" s="74"/>
      <c r="BW37" s="74"/>
      <c r="BX37" s="74"/>
      <c r="BY37" s="74"/>
      <c r="BZ37" s="75"/>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3"/>
      <c r="BM38" s="74"/>
      <c r="BN38" s="74"/>
      <c r="BO38" s="74"/>
      <c r="BP38" s="74"/>
      <c r="BQ38" s="74"/>
      <c r="BR38" s="74"/>
      <c r="BS38" s="74"/>
      <c r="BT38" s="74"/>
      <c r="BU38" s="74"/>
      <c r="BV38" s="74"/>
      <c r="BW38" s="74"/>
      <c r="BX38" s="74"/>
      <c r="BY38" s="74"/>
      <c r="BZ38" s="75"/>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3"/>
      <c r="BM39" s="74"/>
      <c r="BN39" s="74"/>
      <c r="BO39" s="74"/>
      <c r="BP39" s="74"/>
      <c r="BQ39" s="74"/>
      <c r="BR39" s="74"/>
      <c r="BS39" s="74"/>
      <c r="BT39" s="74"/>
      <c r="BU39" s="74"/>
      <c r="BV39" s="74"/>
      <c r="BW39" s="74"/>
      <c r="BX39" s="74"/>
      <c r="BY39" s="74"/>
      <c r="BZ39" s="75"/>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3"/>
      <c r="BM40" s="74"/>
      <c r="BN40" s="74"/>
      <c r="BO40" s="74"/>
      <c r="BP40" s="74"/>
      <c r="BQ40" s="74"/>
      <c r="BR40" s="74"/>
      <c r="BS40" s="74"/>
      <c r="BT40" s="74"/>
      <c r="BU40" s="74"/>
      <c r="BV40" s="74"/>
      <c r="BW40" s="74"/>
      <c r="BX40" s="74"/>
      <c r="BY40" s="74"/>
      <c r="BZ40" s="75"/>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3"/>
      <c r="BM41" s="74"/>
      <c r="BN41" s="74"/>
      <c r="BO41" s="74"/>
      <c r="BP41" s="74"/>
      <c r="BQ41" s="74"/>
      <c r="BR41" s="74"/>
      <c r="BS41" s="74"/>
      <c r="BT41" s="74"/>
      <c r="BU41" s="74"/>
      <c r="BV41" s="74"/>
      <c r="BW41" s="74"/>
      <c r="BX41" s="74"/>
      <c r="BY41" s="74"/>
      <c r="BZ41" s="75"/>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3"/>
      <c r="BM42" s="74"/>
      <c r="BN42" s="74"/>
      <c r="BO42" s="74"/>
      <c r="BP42" s="74"/>
      <c r="BQ42" s="74"/>
      <c r="BR42" s="74"/>
      <c r="BS42" s="74"/>
      <c r="BT42" s="74"/>
      <c r="BU42" s="74"/>
      <c r="BV42" s="74"/>
      <c r="BW42" s="74"/>
      <c r="BX42" s="74"/>
      <c r="BY42" s="74"/>
      <c r="BZ42" s="75"/>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3"/>
      <c r="BM43" s="74"/>
      <c r="BN43" s="74"/>
      <c r="BO43" s="74"/>
      <c r="BP43" s="74"/>
      <c r="BQ43" s="74"/>
      <c r="BR43" s="74"/>
      <c r="BS43" s="74"/>
      <c r="BT43" s="74"/>
      <c r="BU43" s="74"/>
      <c r="BV43" s="74"/>
      <c r="BW43" s="74"/>
      <c r="BX43" s="74"/>
      <c r="BY43" s="74"/>
      <c r="BZ43" s="75"/>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7" t="s">
        <v>26</v>
      </c>
      <c r="BM45" s="68"/>
      <c r="BN45" s="68"/>
      <c r="BO45" s="68"/>
      <c r="BP45" s="68"/>
      <c r="BQ45" s="68"/>
      <c r="BR45" s="68"/>
      <c r="BS45" s="68"/>
      <c r="BT45" s="68"/>
      <c r="BU45" s="68"/>
      <c r="BV45" s="68"/>
      <c r="BW45" s="68"/>
      <c r="BX45" s="68"/>
      <c r="BY45" s="68"/>
      <c r="BZ45" s="69"/>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0"/>
      <c r="BM46" s="71"/>
      <c r="BN46" s="71"/>
      <c r="BO46" s="71"/>
      <c r="BP46" s="71"/>
      <c r="BQ46" s="71"/>
      <c r="BR46" s="71"/>
      <c r="BS46" s="71"/>
      <c r="BT46" s="71"/>
      <c r="BU46" s="71"/>
      <c r="BV46" s="71"/>
      <c r="BW46" s="71"/>
      <c r="BX46" s="71"/>
      <c r="BY46" s="71"/>
      <c r="BZ46" s="72"/>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3" t="s">
        <v>111</v>
      </c>
      <c r="BM47" s="74"/>
      <c r="BN47" s="74"/>
      <c r="BO47" s="74"/>
      <c r="BP47" s="74"/>
      <c r="BQ47" s="74"/>
      <c r="BR47" s="74"/>
      <c r="BS47" s="74"/>
      <c r="BT47" s="74"/>
      <c r="BU47" s="74"/>
      <c r="BV47" s="74"/>
      <c r="BW47" s="74"/>
      <c r="BX47" s="74"/>
      <c r="BY47" s="74"/>
      <c r="BZ47" s="75"/>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3"/>
      <c r="BM48" s="74"/>
      <c r="BN48" s="74"/>
      <c r="BO48" s="74"/>
      <c r="BP48" s="74"/>
      <c r="BQ48" s="74"/>
      <c r="BR48" s="74"/>
      <c r="BS48" s="74"/>
      <c r="BT48" s="74"/>
      <c r="BU48" s="74"/>
      <c r="BV48" s="74"/>
      <c r="BW48" s="74"/>
      <c r="BX48" s="74"/>
      <c r="BY48" s="74"/>
      <c r="BZ48" s="75"/>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3"/>
      <c r="BM49" s="74"/>
      <c r="BN49" s="74"/>
      <c r="BO49" s="74"/>
      <c r="BP49" s="74"/>
      <c r="BQ49" s="74"/>
      <c r="BR49" s="74"/>
      <c r="BS49" s="74"/>
      <c r="BT49" s="74"/>
      <c r="BU49" s="74"/>
      <c r="BV49" s="74"/>
      <c r="BW49" s="74"/>
      <c r="BX49" s="74"/>
      <c r="BY49" s="74"/>
      <c r="BZ49" s="75"/>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3"/>
      <c r="BM50" s="74"/>
      <c r="BN50" s="74"/>
      <c r="BO50" s="74"/>
      <c r="BP50" s="74"/>
      <c r="BQ50" s="74"/>
      <c r="BR50" s="74"/>
      <c r="BS50" s="74"/>
      <c r="BT50" s="74"/>
      <c r="BU50" s="74"/>
      <c r="BV50" s="74"/>
      <c r="BW50" s="74"/>
      <c r="BX50" s="74"/>
      <c r="BY50" s="74"/>
      <c r="BZ50" s="75"/>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3"/>
      <c r="BM51" s="74"/>
      <c r="BN51" s="74"/>
      <c r="BO51" s="74"/>
      <c r="BP51" s="74"/>
      <c r="BQ51" s="74"/>
      <c r="BR51" s="74"/>
      <c r="BS51" s="74"/>
      <c r="BT51" s="74"/>
      <c r="BU51" s="74"/>
      <c r="BV51" s="74"/>
      <c r="BW51" s="74"/>
      <c r="BX51" s="74"/>
      <c r="BY51" s="74"/>
      <c r="BZ51" s="75"/>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3"/>
      <c r="BM52" s="74"/>
      <c r="BN52" s="74"/>
      <c r="BO52" s="74"/>
      <c r="BP52" s="74"/>
      <c r="BQ52" s="74"/>
      <c r="BR52" s="74"/>
      <c r="BS52" s="74"/>
      <c r="BT52" s="74"/>
      <c r="BU52" s="74"/>
      <c r="BV52" s="74"/>
      <c r="BW52" s="74"/>
      <c r="BX52" s="74"/>
      <c r="BY52" s="74"/>
      <c r="BZ52" s="75"/>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3"/>
      <c r="BM53" s="74"/>
      <c r="BN53" s="74"/>
      <c r="BO53" s="74"/>
      <c r="BP53" s="74"/>
      <c r="BQ53" s="74"/>
      <c r="BR53" s="74"/>
      <c r="BS53" s="74"/>
      <c r="BT53" s="74"/>
      <c r="BU53" s="74"/>
      <c r="BV53" s="74"/>
      <c r="BW53" s="74"/>
      <c r="BX53" s="74"/>
      <c r="BY53" s="74"/>
      <c r="BZ53" s="75"/>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3"/>
      <c r="BM54" s="74"/>
      <c r="BN54" s="74"/>
      <c r="BO54" s="74"/>
      <c r="BP54" s="74"/>
      <c r="BQ54" s="74"/>
      <c r="BR54" s="74"/>
      <c r="BS54" s="74"/>
      <c r="BT54" s="74"/>
      <c r="BU54" s="74"/>
      <c r="BV54" s="74"/>
      <c r="BW54" s="74"/>
      <c r="BX54" s="74"/>
      <c r="BY54" s="74"/>
      <c r="BZ54" s="75"/>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3"/>
      <c r="BM55" s="74"/>
      <c r="BN55" s="74"/>
      <c r="BO55" s="74"/>
      <c r="BP55" s="74"/>
      <c r="BQ55" s="74"/>
      <c r="BR55" s="74"/>
      <c r="BS55" s="74"/>
      <c r="BT55" s="74"/>
      <c r="BU55" s="74"/>
      <c r="BV55" s="74"/>
      <c r="BW55" s="74"/>
      <c r="BX55" s="74"/>
      <c r="BY55" s="74"/>
      <c r="BZ55" s="75"/>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3"/>
      <c r="BM56" s="74"/>
      <c r="BN56" s="74"/>
      <c r="BO56" s="74"/>
      <c r="BP56" s="74"/>
      <c r="BQ56" s="74"/>
      <c r="BR56" s="74"/>
      <c r="BS56" s="74"/>
      <c r="BT56" s="74"/>
      <c r="BU56" s="74"/>
      <c r="BV56" s="74"/>
      <c r="BW56" s="74"/>
      <c r="BX56" s="74"/>
      <c r="BY56" s="74"/>
      <c r="BZ56" s="75"/>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3"/>
      <c r="BM57" s="74"/>
      <c r="BN57" s="74"/>
      <c r="BO57" s="74"/>
      <c r="BP57" s="74"/>
      <c r="BQ57" s="74"/>
      <c r="BR57" s="74"/>
      <c r="BS57" s="74"/>
      <c r="BT57" s="74"/>
      <c r="BU57" s="74"/>
      <c r="BV57" s="74"/>
      <c r="BW57" s="74"/>
      <c r="BX57" s="74"/>
      <c r="BY57" s="74"/>
      <c r="BZ57" s="75"/>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3"/>
      <c r="BM58" s="74"/>
      <c r="BN58" s="74"/>
      <c r="BO58" s="74"/>
      <c r="BP58" s="74"/>
      <c r="BQ58" s="74"/>
      <c r="BR58" s="74"/>
      <c r="BS58" s="74"/>
      <c r="BT58" s="74"/>
      <c r="BU58" s="74"/>
      <c r="BV58" s="74"/>
      <c r="BW58" s="74"/>
      <c r="BX58" s="74"/>
      <c r="BY58" s="74"/>
      <c r="BZ58" s="7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3"/>
      <c r="BM59" s="74"/>
      <c r="BN59" s="74"/>
      <c r="BO59" s="74"/>
      <c r="BP59" s="74"/>
      <c r="BQ59" s="74"/>
      <c r="BR59" s="74"/>
      <c r="BS59" s="74"/>
      <c r="BT59" s="74"/>
      <c r="BU59" s="74"/>
      <c r="BV59" s="74"/>
      <c r="BW59" s="74"/>
      <c r="BX59" s="74"/>
      <c r="BY59" s="74"/>
      <c r="BZ59" s="75"/>
    </row>
    <row r="60" spans="1:78" ht="13.5" customHeight="1" x14ac:dyDescent="0.15">
      <c r="A60" s="2"/>
      <c r="B60" s="84" t="s">
        <v>27</v>
      </c>
      <c r="C60" s="85"/>
      <c r="D60" s="85"/>
      <c r="E60" s="85"/>
      <c r="F60" s="85"/>
      <c r="G60" s="85"/>
      <c r="H60" s="85"/>
      <c r="I60" s="85"/>
      <c r="J60" s="85"/>
      <c r="K60" s="85"/>
      <c r="L60" s="85"/>
      <c r="M60" s="85"/>
      <c r="N60" s="85"/>
      <c r="O60" s="85"/>
      <c r="P60" s="85"/>
      <c r="Q60" s="85"/>
      <c r="R60" s="85"/>
      <c r="S60" s="85"/>
      <c r="T60" s="85"/>
      <c r="U60" s="85"/>
      <c r="V60" s="85"/>
      <c r="W60" s="85"/>
      <c r="X60" s="85"/>
      <c r="Y60" s="85"/>
      <c r="Z60" s="85"/>
      <c r="AA60" s="85"/>
      <c r="AB60" s="85"/>
      <c r="AC60" s="85"/>
      <c r="AD60" s="85"/>
      <c r="AE60" s="85"/>
      <c r="AF60" s="85"/>
      <c r="AG60" s="85"/>
      <c r="AH60" s="85"/>
      <c r="AI60" s="85"/>
      <c r="AJ60" s="85"/>
      <c r="AK60" s="85"/>
      <c r="AL60" s="85"/>
      <c r="AM60" s="85"/>
      <c r="AN60" s="85"/>
      <c r="AO60" s="85"/>
      <c r="AP60" s="85"/>
      <c r="AQ60" s="85"/>
      <c r="AR60" s="85"/>
      <c r="AS60" s="85"/>
      <c r="AT60" s="85"/>
      <c r="AU60" s="85"/>
      <c r="AV60" s="85"/>
      <c r="AW60" s="85"/>
      <c r="AX60" s="85"/>
      <c r="AY60" s="85"/>
      <c r="AZ60" s="85"/>
      <c r="BA60" s="85"/>
      <c r="BB60" s="85"/>
      <c r="BC60" s="85"/>
      <c r="BD60" s="85"/>
      <c r="BE60" s="85"/>
      <c r="BF60" s="85"/>
      <c r="BG60" s="85"/>
      <c r="BH60" s="85"/>
      <c r="BI60" s="85"/>
      <c r="BJ60" s="86"/>
      <c r="BK60" s="2"/>
      <c r="BL60" s="73"/>
      <c r="BM60" s="74"/>
      <c r="BN60" s="74"/>
      <c r="BO60" s="74"/>
      <c r="BP60" s="74"/>
      <c r="BQ60" s="74"/>
      <c r="BR60" s="74"/>
      <c r="BS60" s="74"/>
      <c r="BT60" s="74"/>
      <c r="BU60" s="74"/>
      <c r="BV60" s="74"/>
      <c r="BW60" s="74"/>
      <c r="BX60" s="74"/>
      <c r="BY60" s="74"/>
      <c r="BZ60" s="75"/>
    </row>
    <row r="61" spans="1:78" ht="13.5" customHeight="1" x14ac:dyDescent="0.15">
      <c r="A61" s="2"/>
      <c r="B61" s="84"/>
      <c r="C61" s="85"/>
      <c r="D61" s="85"/>
      <c r="E61" s="85"/>
      <c r="F61" s="85"/>
      <c r="G61" s="85"/>
      <c r="H61" s="85"/>
      <c r="I61" s="85"/>
      <c r="J61" s="85"/>
      <c r="K61" s="85"/>
      <c r="L61" s="85"/>
      <c r="M61" s="85"/>
      <c r="N61" s="85"/>
      <c r="O61" s="85"/>
      <c r="P61" s="85"/>
      <c r="Q61" s="85"/>
      <c r="R61" s="85"/>
      <c r="S61" s="85"/>
      <c r="T61" s="85"/>
      <c r="U61" s="85"/>
      <c r="V61" s="85"/>
      <c r="W61" s="85"/>
      <c r="X61" s="85"/>
      <c r="Y61" s="85"/>
      <c r="Z61" s="85"/>
      <c r="AA61" s="85"/>
      <c r="AB61" s="85"/>
      <c r="AC61" s="85"/>
      <c r="AD61" s="85"/>
      <c r="AE61" s="85"/>
      <c r="AF61" s="85"/>
      <c r="AG61" s="85"/>
      <c r="AH61" s="85"/>
      <c r="AI61" s="85"/>
      <c r="AJ61" s="85"/>
      <c r="AK61" s="85"/>
      <c r="AL61" s="85"/>
      <c r="AM61" s="85"/>
      <c r="AN61" s="85"/>
      <c r="AO61" s="85"/>
      <c r="AP61" s="85"/>
      <c r="AQ61" s="85"/>
      <c r="AR61" s="85"/>
      <c r="AS61" s="85"/>
      <c r="AT61" s="85"/>
      <c r="AU61" s="85"/>
      <c r="AV61" s="85"/>
      <c r="AW61" s="85"/>
      <c r="AX61" s="85"/>
      <c r="AY61" s="85"/>
      <c r="AZ61" s="85"/>
      <c r="BA61" s="85"/>
      <c r="BB61" s="85"/>
      <c r="BC61" s="85"/>
      <c r="BD61" s="85"/>
      <c r="BE61" s="85"/>
      <c r="BF61" s="85"/>
      <c r="BG61" s="85"/>
      <c r="BH61" s="85"/>
      <c r="BI61" s="85"/>
      <c r="BJ61" s="86"/>
      <c r="BK61" s="2"/>
      <c r="BL61" s="73"/>
      <c r="BM61" s="74"/>
      <c r="BN61" s="74"/>
      <c r="BO61" s="74"/>
      <c r="BP61" s="74"/>
      <c r="BQ61" s="74"/>
      <c r="BR61" s="74"/>
      <c r="BS61" s="74"/>
      <c r="BT61" s="74"/>
      <c r="BU61" s="74"/>
      <c r="BV61" s="74"/>
      <c r="BW61" s="74"/>
      <c r="BX61" s="74"/>
      <c r="BY61" s="74"/>
      <c r="BZ61" s="75"/>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3"/>
      <c r="BM62" s="74"/>
      <c r="BN62" s="74"/>
      <c r="BO62" s="74"/>
      <c r="BP62" s="74"/>
      <c r="BQ62" s="74"/>
      <c r="BR62" s="74"/>
      <c r="BS62" s="74"/>
      <c r="BT62" s="74"/>
      <c r="BU62" s="74"/>
      <c r="BV62" s="74"/>
      <c r="BW62" s="74"/>
      <c r="BX62" s="74"/>
      <c r="BY62" s="74"/>
      <c r="BZ62" s="75"/>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7" t="s">
        <v>28</v>
      </c>
      <c r="BM64" s="68"/>
      <c r="BN64" s="68"/>
      <c r="BO64" s="68"/>
      <c r="BP64" s="68"/>
      <c r="BQ64" s="68"/>
      <c r="BR64" s="68"/>
      <c r="BS64" s="68"/>
      <c r="BT64" s="68"/>
      <c r="BU64" s="68"/>
      <c r="BV64" s="68"/>
      <c r="BW64" s="68"/>
      <c r="BX64" s="68"/>
      <c r="BY64" s="68"/>
      <c r="BZ64" s="69"/>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0"/>
      <c r="BM65" s="71"/>
      <c r="BN65" s="71"/>
      <c r="BO65" s="71"/>
      <c r="BP65" s="71"/>
      <c r="BQ65" s="71"/>
      <c r="BR65" s="71"/>
      <c r="BS65" s="71"/>
      <c r="BT65" s="71"/>
      <c r="BU65" s="71"/>
      <c r="BV65" s="71"/>
      <c r="BW65" s="71"/>
      <c r="BX65" s="71"/>
      <c r="BY65" s="71"/>
      <c r="BZ65" s="72"/>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3" t="s">
        <v>112</v>
      </c>
      <c r="BM66" s="74"/>
      <c r="BN66" s="74"/>
      <c r="BO66" s="74"/>
      <c r="BP66" s="74"/>
      <c r="BQ66" s="74"/>
      <c r="BR66" s="74"/>
      <c r="BS66" s="74"/>
      <c r="BT66" s="74"/>
      <c r="BU66" s="74"/>
      <c r="BV66" s="74"/>
      <c r="BW66" s="74"/>
      <c r="BX66" s="74"/>
      <c r="BY66" s="74"/>
      <c r="BZ66" s="75"/>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3"/>
      <c r="BM67" s="74"/>
      <c r="BN67" s="74"/>
      <c r="BO67" s="74"/>
      <c r="BP67" s="74"/>
      <c r="BQ67" s="74"/>
      <c r="BR67" s="74"/>
      <c r="BS67" s="74"/>
      <c r="BT67" s="74"/>
      <c r="BU67" s="74"/>
      <c r="BV67" s="74"/>
      <c r="BW67" s="74"/>
      <c r="BX67" s="74"/>
      <c r="BY67" s="74"/>
      <c r="BZ67" s="75"/>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3"/>
      <c r="BM68" s="74"/>
      <c r="BN68" s="74"/>
      <c r="BO68" s="74"/>
      <c r="BP68" s="74"/>
      <c r="BQ68" s="74"/>
      <c r="BR68" s="74"/>
      <c r="BS68" s="74"/>
      <c r="BT68" s="74"/>
      <c r="BU68" s="74"/>
      <c r="BV68" s="74"/>
      <c r="BW68" s="74"/>
      <c r="BX68" s="74"/>
      <c r="BY68" s="74"/>
      <c r="BZ68" s="75"/>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3"/>
      <c r="BM69" s="74"/>
      <c r="BN69" s="74"/>
      <c r="BO69" s="74"/>
      <c r="BP69" s="74"/>
      <c r="BQ69" s="74"/>
      <c r="BR69" s="74"/>
      <c r="BS69" s="74"/>
      <c r="BT69" s="74"/>
      <c r="BU69" s="74"/>
      <c r="BV69" s="74"/>
      <c r="BW69" s="74"/>
      <c r="BX69" s="74"/>
      <c r="BY69" s="74"/>
      <c r="BZ69" s="75"/>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3"/>
      <c r="BM70" s="74"/>
      <c r="BN70" s="74"/>
      <c r="BO70" s="74"/>
      <c r="BP70" s="74"/>
      <c r="BQ70" s="74"/>
      <c r="BR70" s="74"/>
      <c r="BS70" s="74"/>
      <c r="BT70" s="74"/>
      <c r="BU70" s="74"/>
      <c r="BV70" s="74"/>
      <c r="BW70" s="74"/>
      <c r="BX70" s="74"/>
      <c r="BY70" s="74"/>
      <c r="BZ70" s="75"/>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3"/>
      <c r="BM71" s="74"/>
      <c r="BN71" s="74"/>
      <c r="BO71" s="74"/>
      <c r="BP71" s="74"/>
      <c r="BQ71" s="74"/>
      <c r="BR71" s="74"/>
      <c r="BS71" s="74"/>
      <c r="BT71" s="74"/>
      <c r="BU71" s="74"/>
      <c r="BV71" s="74"/>
      <c r="BW71" s="74"/>
      <c r="BX71" s="74"/>
      <c r="BY71" s="74"/>
      <c r="BZ71" s="75"/>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3"/>
      <c r="BM72" s="74"/>
      <c r="BN72" s="74"/>
      <c r="BO72" s="74"/>
      <c r="BP72" s="74"/>
      <c r="BQ72" s="74"/>
      <c r="BR72" s="74"/>
      <c r="BS72" s="74"/>
      <c r="BT72" s="74"/>
      <c r="BU72" s="74"/>
      <c r="BV72" s="74"/>
      <c r="BW72" s="74"/>
      <c r="BX72" s="74"/>
      <c r="BY72" s="74"/>
      <c r="BZ72" s="75"/>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3"/>
      <c r="BM73" s="74"/>
      <c r="BN73" s="74"/>
      <c r="BO73" s="74"/>
      <c r="BP73" s="74"/>
      <c r="BQ73" s="74"/>
      <c r="BR73" s="74"/>
      <c r="BS73" s="74"/>
      <c r="BT73" s="74"/>
      <c r="BU73" s="74"/>
      <c r="BV73" s="74"/>
      <c r="BW73" s="74"/>
      <c r="BX73" s="74"/>
      <c r="BY73" s="74"/>
      <c r="BZ73" s="75"/>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3"/>
      <c r="BM74" s="74"/>
      <c r="BN74" s="74"/>
      <c r="BO74" s="74"/>
      <c r="BP74" s="74"/>
      <c r="BQ74" s="74"/>
      <c r="BR74" s="74"/>
      <c r="BS74" s="74"/>
      <c r="BT74" s="74"/>
      <c r="BU74" s="74"/>
      <c r="BV74" s="74"/>
      <c r="BW74" s="74"/>
      <c r="BX74" s="74"/>
      <c r="BY74" s="74"/>
      <c r="BZ74" s="75"/>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3"/>
      <c r="BM75" s="74"/>
      <c r="BN75" s="74"/>
      <c r="BO75" s="74"/>
      <c r="BP75" s="74"/>
      <c r="BQ75" s="74"/>
      <c r="BR75" s="74"/>
      <c r="BS75" s="74"/>
      <c r="BT75" s="74"/>
      <c r="BU75" s="74"/>
      <c r="BV75" s="74"/>
      <c r="BW75" s="74"/>
      <c r="BX75" s="74"/>
      <c r="BY75" s="74"/>
      <c r="BZ75" s="75"/>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3"/>
      <c r="BM76" s="74"/>
      <c r="BN76" s="74"/>
      <c r="BO76" s="74"/>
      <c r="BP76" s="74"/>
      <c r="BQ76" s="74"/>
      <c r="BR76" s="74"/>
      <c r="BS76" s="74"/>
      <c r="BT76" s="74"/>
      <c r="BU76" s="74"/>
      <c r="BV76" s="74"/>
      <c r="BW76" s="74"/>
      <c r="BX76" s="74"/>
      <c r="BY76" s="74"/>
      <c r="BZ76" s="75"/>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3"/>
      <c r="BM77" s="74"/>
      <c r="BN77" s="74"/>
      <c r="BO77" s="74"/>
      <c r="BP77" s="74"/>
      <c r="BQ77" s="74"/>
      <c r="BR77" s="74"/>
      <c r="BS77" s="74"/>
      <c r="BT77" s="74"/>
      <c r="BU77" s="74"/>
      <c r="BV77" s="74"/>
      <c r="BW77" s="74"/>
      <c r="BX77" s="74"/>
      <c r="BY77" s="74"/>
      <c r="BZ77" s="75"/>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3"/>
      <c r="BM78" s="74"/>
      <c r="BN78" s="74"/>
      <c r="BO78" s="74"/>
      <c r="BP78" s="74"/>
      <c r="BQ78" s="74"/>
      <c r="BR78" s="74"/>
      <c r="BS78" s="74"/>
      <c r="BT78" s="74"/>
      <c r="BU78" s="74"/>
      <c r="BV78" s="74"/>
      <c r="BW78" s="74"/>
      <c r="BX78" s="74"/>
      <c r="BY78" s="74"/>
      <c r="BZ78" s="75"/>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3"/>
      <c r="BM79" s="74"/>
      <c r="BN79" s="74"/>
      <c r="BO79" s="74"/>
      <c r="BP79" s="74"/>
      <c r="BQ79" s="74"/>
      <c r="BR79" s="74"/>
      <c r="BS79" s="74"/>
      <c r="BT79" s="74"/>
      <c r="BU79" s="74"/>
      <c r="BV79" s="74"/>
      <c r="BW79" s="74"/>
      <c r="BX79" s="74"/>
      <c r="BY79" s="74"/>
      <c r="BZ79" s="75"/>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3"/>
      <c r="BM80" s="74"/>
      <c r="BN80" s="74"/>
      <c r="BO80" s="74"/>
      <c r="BP80" s="74"/>
      <c r="BQ80" s="74"/>
      <c r="BR80" s="74"/>
      <c r="BS80" s="74"/>
      <c r="BT80" s="74"/>
      <c r="BU80" s="74"/>
      <c r="BV80" s="74"/>
      <c r="BW80" s="74"/>
      <c r="BX80" s="74"/>
      <c r="BY80" s="74"/>
      <c r="BZ80" s="75"/>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3"/>
      <c r="BM81" s="74"/>
      <c r="BN81" s="74"/>
      <c r="BO81" s="74"/>
      <c r="BP81" s="74"/>
      <c r="BQ81" s="74"/>
      <c r="BR81" s="74"/>
      <c r="BS81" s="74"/>
      <c r="BT81" s="74"/>
      <c r="BU81" s="74"/>
      <c r="BV81" s="74"/>
      <c r="BW81" s="74"/>
      <c r="BX81" s="74"/>
      <c r="BY81" s="74"/>
      <c r="BZ81" s="7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6"/>
      <c r="BM82" s="77"/>
      <c r="BN82" s="77"/>
      <c r="BO82" s="77"/>
      <c r="BP82" s="77"/>
      <c r="BQ82" s="77"/>
      <c r="BR82" s="77"/>
      <c r="BS82" s="77"/>
      <c r="BT82" s="77"/>
      <c r="BU82" s="77"/>
      <c r="BV82" s="77"/>
      <c r="BW82" s="77"/>
      <c r="BX82" s="77"/>
      <c r="BY82" s="77"/>
      <c r="BZ82" s="78"/>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【110.27】</v>
      </c>
      <c r="F85" s="27" t="str">
        <f>データ!AS6</f>
        <v>【1.15】</v>
      </c>
      <c r="G85" s="27" t="str">
        <f>データ!BD6</f>
        <v>【260.31】</v>
      </c>
      <c r="H85" s="27" t="str">
        <f>データ!BO6</f>
        <v>【275.67】</v>
      </c>
      <c r="I85" s="27" t="str">
        <f>データ!BZ6</f>
        <v>【100.05】</v>
      </c>
      <c r="J85" s="27" t="str">
        <f>データ!CK6</f>
        <v>【166.40】</v>
      </c>
      <c r="K85" s="27" t="str">
        <f>データ!CV6</f>
        <v>【60.69】</v>
      </c>
      <c r="L85" s="27" t="str">
        <f>データ!DG6</f>
        <v>【89.82】</v>
      </c>
      <c r="M85" s="27" t="str">
        <f>データ!DR6</f>
        <v>【50.19】</v>
      </c>
      <c r="N85" s="27" t="str">
        <f>データ!EC6</f>
        <v>【20.63】</v>
      </c>
      <c r="O85" s="27" t="str">
        <f>データ!EN6</f>
        <v>【0.69】</v>
      </c>
    </row>
  </sheetData>
  <sheetProtection algorithmName="SHA-512" hashValue="nSEL+nZjDVTRwIujxZa82J1oOHLefgO5NtjmhcuWwPP8beVMFpxCOTJT/ZrF7MtfO471ttxJAx+vUcqclf+qgw==" saltValue="RUPaZkF/ChfkrXDNvSQnIw=="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8" t="s">
        <v>50</v>
      </c>
      <c r="I3" s="89"/>
      <c r="J3" s="89"/>
      <c r="K3" s="89"/>
      <c r="L3" s="89"/>
      <c r="M3" s="89"/>
      <c r="N3" s="89"/>
      <c r="O3" s="89"/>
      <c r="P3" s="89"/>
      <c r="Q3" s="89"/>
      <c r="R3" s="89"/>
      <c r="S3" s="89"/>
      <c r="T3" s="89"/>
      <c r="U3" s="89"/>
      <c r="V3" s="89"/>
      <c r="W3" s="90"/>
      <c r="X3" s="94" t="s">
        <v>51</v>
      </c>
      <c r="Y3" s="87"/>
      <c r="Z3" s="87"/>
      <c r="AA3" s="87"/>
      <c r="AB3" s="87"/>
      <c r="AC3" s="87"/>
      <c r="AD3" s="87"/>
      <c r="AE3" s="87"/>
      <c r="AF3" s="87"/>
      <c r="AG3" s="87"/>
      <c r="AH3" s="87"/>
      <c r="AI3" s="87"/>
      <c r="AJ3" s="87"/>
      <c r="AK3" s="87"/>
      <c r="AL3" s="87"/>
      <c r="AM3" s="87"/>
      <c r="AN3" s="87"/>
      <c r="AO3" s="87"/>
      <c r="AP3" s="87"/>
      <c r="AQ3" s="87"/>
      <c r="AR3" s="87"/>
      <c r="AS3" s="87"/>
      <c r="AT3" s="87"/>
      <c r="AU3" s="87"/>
      <c r="AV3" s="87"/>
      <c r="AW3" s="87"/>
      <c r="AX3" s="87"/>
      <c r="AY3" s="87"/>
      <c r="AZ3" s="87"/>
      <c r="BA3" s="87"/>
      <c r="BB3" s="87"/>
      <c r="BC3" s="87"/>
      <c r="BD3" s="87"/>
      <c r="BE3" s="87"/>
      <c r="BF3" s="87"/>
      <c r="BG3" s="87"/>
      <c r="BH3" s="87"/>
      <c r="BI3" s="87"/>
      <c r="BJ3" s="87"/>
      <c r="BK3" s="87"/>
      <c r="BL3" s="87"/>
      <c r="BM3" s="87"/>
      <c r="BN3" s="87"/>
      <c r="BO3" s="87"/>
      <c r="BP3" s="87"/>
      <c r="BQ3" s="87"/>
      <c r="BR3" s="87"/>
      <c r="BS3" s="87"/>
      <c r="BT3" s="87"/>
      <c r="BU3" s="87"/>
      <c r="BV3" s="87"/>
      <c r="BW3" s="87"/>
      <c r="BX3" s="87"/>
      <c r="BY3" s="87"/>
      <c r="BZ3" s="87"/>
      <c r="CA3" s="87"/>
      <c r="CB3" s="87"/>
      <c r="CC3" s="87"/>
      <c r="CD3" s="87"/>
      <c r="CE3" s="87"/>
      <c r="CF3" s="87"/>
      <c r="CG3" s="87"/>
      <c r="CH3" s="87"/>
      <c r="CI3" s="87"/>
      <c r="CJ3" s="87"/>
      <c r="CK3" s="87"/>
      <c r="CL3" s="87"/>
      <c r="CM3" s="87"/>
      <c r="CN3" s="87"/>
      <c r="CO3" s="87"/>
      <c r="CP3" s="87"/>
      <c r="CQ3" s="87"/>
      <c r="CR3" s="87"/>
      <c r="CS3" s="87"/>
      <c r="CT3" s="87"/>
      <c r="CU3" s="87"/>
      <c r="CV3" s="87"/>
      <c r="CW3" s="87"/>
      <c r="CX3" s="87"/>
      <c r="CY3" s="87"/>
      <c r="CZ3" s="87"/>
      <c r="DA3" s="87"/>
      <c r="DB3" s="87"/>
      <c r="DC3" s="87"/>
      <c r="DD3" s="87"/>
      <c r="DE3" s="87"/>
      <c r="DF3" s="87"/>
      <c r="DG3" s="87"/>
      <c r="DH3" s="87" t="s">
        <v>52</v>
      </c>
      <c r="DI3" s="87"/>
      <c r="DJ3" s="87"/>
      <c r="DK3" s="87"/>
      <c r="DL3" s="87"/>
      <c r="DM3" s="87"/>
      <c r="DN3" s="87"/>
      <c r="DO3" s="87"/>
      <c r="DP3" s="87"/>
      <c r="DQ3" s="87"/>
      <c r="DR3" s="87"/>
      <c r="DS3" s="87"/>
      <c r="DT3" s="87"/>
      <c r="DU3" s="87"/>
      <c r="DV3" s="87"/>
      <c r="DW3" s="87"/>
      <c r="DX3" s="87"/>
      <c r="DY3" s="87"/>
      <c r="DZ3" s="87"/>
      <c r="EA3" s="87"/>
      <c r="EB3" s="87"/>
      <c r="EC3" s="87"/>
      <c r="ED3" s="87"/>
      <c r="EE3" s="87"/>
      <c r="EF3" s="87"/>
      <c r="EG3" s="87"/>
      <c r="EH3" s="87"/>
      <c r="EI3" s="87"/>
      <c r="EJ3" s="87"/>
      <c r="EK3" s="87"/>
      <c r="EL3" s="87"/>
      <c r="EM3" s="87"/>
      <c r="EN3" s="87"/>
    </row>
    <row r="4" spans="1:144" x14ac:dyDescent="0.15">
      <c r="A4" s="29" t="s">
        <v>53</v>
      </c>
      <c r="B4" s="31"/>
      <c r="C4" s="31"/>
      <c r="D4" s="31"/>
      <c r="E4" s="31"/>
      <c r="F4" s="31"/>
      <c r="G4" s="31"/>
      <c r="H4" s="91"/>
      <c r="I4" s="92"/>
      <c r="J4" s="92"/>
      <c r="K4" s="92"/>
      <c r="L4" s="92"/>
      <c r="M4" s="92"/>
      <c r="N4" s="92"/>
      <c r="O4" s="92"/>
      <c r="P4" s="92"/>
      <c r="Q4" s="92"/>
      <c r="R4" s="92"/>
      <c r="S4" s="92"/>
      <c r="T4" s="92"/>
      <c r="U4" s="92"/>
      <c r="V4" s="92"/>
      <c r="W4" s="93"/>
      <c r="X4" s="87" t="s">
        <v>54</v>
      </c>
      <c r="Y4" s="87"/>
      <c r="Z4" s="87"/>
      <c r="AA4" s="87"/>
      <c r="AB4" s="87"/>
      <c r="AC4" s="87"/>
      <c r="AD4" s="87"/>
      <c r="AE4" s="87"/>
      <c r="AF4" s="87"/>
      <c r="AG4" s="87"/>
      <c r="AH4" s="87"/>
      <c r="AI4" s="87" t="s">
        <v>55</v>
      </c>
      <c r="AJ4" s="87"/>
      <c r="AK4" s="87"/>
      <c r="AL4" s="87"/>
      <c r="AM4" s="87"/>
      <c r="AN4" s="87"/>
      <c r="AO4" s="87"/>
      <c r="AP4" s="87"/>
      <c r="AQ4" s="87"/>
      <c r="AR4" s="87"/>
      <c r="AS4" s="87"/>
      <c r="AT4" s="87" t="s">
        <v>56</v>
      </c>
      <c r="AU4" s="87"/>
      <c r="AV4" s="87"/>
      <c r="AW4" s="87"/>
      <c r="AX4" s="87"/>
      <c r="AY4" s="87"/>
      <c r="AZ4" s="87"/>
      <c r="BA4" s="87"/>
      <c r="BB4" s="87"/>
      <c r="BC4" s="87"/>
      <c r="BD4" s="87"/>
      <c r="BE4" s="87" t="s">
        <v>57</v>
      </c>
      <c r="BF4" s="87"/>
      <c r="BG4" s="87"/>
      <c r="BH4" s="87"/>
      <c r="BI4" s="87"/>
      <c r="BJ4" s="87"/>
      <c r="BK4" s="87"/>
      <c r="BL4" s="87"/>
      <c r="BM4" s="87"/>
      <c r="BN4" s="87"/>
      <c r="BO4" s="87"/>
      <c r="BP4" s="87" t="s">
        <v>58</v>
      </c>
      <c r="BQ4" s="87"/>
      <c r="BR4" s="87"/>
      <c r="BS4" s="87"/>
      <c r="BT4" s="87"/>
      <c r="BU4" s="87"/>
      <c r="BV4" s="87"/>
      <c r="BW4" s="87"/>
      <c r="BX4" s="87"/>
      <c r="BY4" s="87"/>
      <c r="BZ4" s="87"/>
      <c r="CA4" s="87" t="s">
        <v>59</v>
      </c>
      <c r="CB4" s="87"/>
      <c r="CC4" s="87"/>
      <c r="CD4" s="87"/>
      <c r="CE4" s="87"/>
      <c r="CF4" s="87"/>
      <c r="CG4" s="87"/>
      <c r="CH4" s="87"/>
      <c r="CI4" s="87"/>
      <c r="CJ4" s="87"/>
      <c r="CK4" s="87"/>
      <c r="CL4" s="87" t="s">
        <v>60</v>
      </c>
      <c r="CM4" s="87"/>
      <c r="CN4" s="87"/>
      <c r="CO4" s="87"/>
      <c r="CP4" s="87"/>
      <c r="CQ4" s="87"/>
      <c r="CR4" s="87"/>
      <c r="CS4" s="87"/>
      <c r="CT4" s="87"/>
      <c r="CU4" s="87"/>
      <c r="CV4" s="87"/>
      <c r="CW4" s="87" t="s">
        <v>61</v>
      </c>
      <c r="CX4" s="87"/>
      <c r="CY4" s="87"/>
      <c r="CZ4" s="87"/>
      <c r="DA4" s="87"/>
      <c r="DB4" s="87"/>
      <c r="DC4" s="87"/>
      <c r="DD4" s="87"/>
      <c r="DE4" s="87"/>
      <c r="DF4" s="87"/>
      <c r="DG4" s="87"/>
      <c r="DH4" s="87" t="s">
        <v>62</v>
      </c>
      <c r="DI4" s="87"/>
      <c r="DJ4" s="87"/>
      <c r="DK4" s="87"/>
      <c r="DL4" s="87"/>
      <c r="DM4" s="87"/>
      <c r="DN4" s="87"/>
      <c r="DO4" s="87"/>
      <c r="DP4" s="87"/>
      <c r="DQ4" s="87"/>
      <c r="DR4" s="87"/>
      <c r="DS4" s="87" t="s">
        <v>63</v>
      </c>
      <c r="DT4" s="87"/>
      <c r="DU4" s="87"/>
      <c r="DV4" s="87"/>
      <c r="DW4" s="87"/>
      <c r="DX4" s="87"/>
      <c r="DY4" s="87"/>
      <c r="DZ4" s="87"/>
      <c r="EA4" s="87"/>
      <c r="EB4" s="87"/>
      <c r="EC4" s="87"/>
      <c r="ED4" s="87" t="s">
        <v>64</v>
      </c>
      <c r="EE4" s="87"/>
      <c r="EF4" s="87"/>
      <c r="EG4" s="87"/>
      <c r="EH4" s="87"/>
      <c r="EI4" s="87"/>
      <c r="EJ4" s="87"/>
      <c r="EK4" s="87"/>
      <c r="EL4" s="87"/>
      <c r="EM4" s="87"/>
      <c r="EN4" s="87"/>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2020</v>
      </c>
      <c r="C6" s="34">
        <f t="shared" ref="C6:W6" si="3">C7</f>
        <v>364037</v>
      </c>
      <c r="D6" s="34">
        <f t="shared" si="3"/>
        <v>46</v>
      </c>
      <c r="E6" s="34">
        <f t="shared" si="3"/>
        <v>1</v>
      </c>
      <c r="F6" s="34">
        <f t="shared" si="3"/>
        <v>0</v>
      </c>
      <c r="G6" s="34">
        <f t="shared" si="3"/>
        <v>1</v>
      </c>
      <c r="H6" s="34" t="str">
        <f t="shared" si="3"/>
        <v>徳島県　藍住町</v>
      </c>
      <c r="I6" s="34" t="str">
        <f t="shared" si="3"/>
        <v>法適用</v>
      </c>
      <c r="J6" s="34" t="str">
        <f t="shared" si="3"/>
        <v>水道事業</v>
      </c>
      <c r="K6" s="34" t="str">
        <f t="shared" si="3"/>
        <v>末端給水事業</v>
      </c>
      <c r="L6" s="34" t="str">
        <f t="shared" si="3"/>
        <v>A5</v>
      </c>
      <c r="M6" s="34" t="str">
        <f t="shared" si="3"/>
        <v>非設置</v>
      </c>
      <c r="N6" s="35" t="str">
        <f t="shared" si="3"/>
        <v>-</v>
      </c>
      <c r="O6" s="35">
        <f t="shared" si="3"/>
        <v>85.99</v>
      </c>
      <c r="P6" s="35">
        <f t="shared" si="3"/>
        <v>99.5</v>
      </c>
      <c r="Q6" s="35">
        <f t="shared" si="3"/>
        <v>2240</v>
      </c>
      <c r="R6" s="35">
        <f t="shared" si="3"/>
        <v>35484</v>
      </c>
      <c r="S6" s="35">
        <f t="shared" si="3"/>
        <v>16.27</v>
      </c>
      <c r="T6" s="35">
        <f t="shared" si="3"/>
        <v>2180.9499999999998</v>
      </c>
      <c r="U6" s="35">
        <f t="shared" si="3"/>
        <v>35336</v>
      </c>
      <c r="V6" s="35">
        <f t="shared" si="3"/>
        <v>16.27</v>
      </c>
      <c r="W6" s="35">
        <f t="shared" si="3"/>
        <v>2171.85</v>
      </c>
      <c r="X6" s="36">
        <f>IF(X7="",NA(),X7)</f>
        <v>130.12</v>
      </c>
      <c r="Y6" s="36">
        <f t="shared" ref="Y6:AG6" si="4">IF(Y7="",NA(),Y7)</f>
        <v>120.42</v>
      </c>
      <c r="Z6" s="36">
        <f t="shared" si="4"/>
        <v>122.2</v>
      </c>
      <c r="AA6" s="36">
        <f t="shared" si="4"/>
        <v>113.84</v>
      </c>
      <c r="AB6" s="36">
        <f t="shared" si="4"/>
        <v>116.28</v>
      </c>
      <c r="AC6" s="36">
        <f t="shared" si="4"/>
        <v>110.95</v>
      </c>
      <c r="AD6" s="36">
        <f t="shared" si="4"/>
        <v>110.68</v>
      </c>
      <c r="AE6" s="36">
        <f t="shared" si="4"/>
        <v>110.66</v>
      </c>
      <c r="AF6" s="36">
        <f t="shared" si="4"/>
        <v>109.01</v>
      </c>
      <c r="AG6" s="36">
        <f t="shared" si="4"/>
        <v>108.83</v>
      </c>
      <c r="AH6" s="35" t="str">
        <f>IF(AH7="","",IF(AH7="-","【-】","【"&amp;SUBSTITUTE(TEXT(AH7,"#,##0.00"),"-","△")&amp;"】"))</f>
        <v>【110.27】</v>
      </c>
      <c r="AI6" s="35">
        <f>IF(AI7="",NA(),AI7)</f>
        <v>0</v>
      </c>
      <c r="AJ6" s="35">
        <f t="shared" ref="AJ6:AR6" si="5">IF(AJ7="",NA(),AJ7)</f>
        <v>0</v>
      </c>
      <c r="AK6" s="35">
        <f t="shared" si="5"/>
        <v>0</v>
      </c>
      <c r="AL6" s="35">
        <f t="shared" si="5"/>
        <v>0</v>
      </c>
      <c r="AM6" s="35">
        <f t="shared" si="5"/>
        <v>0</v>
      </c>
      <c r="AN6" s="36">
        <f t="shared" si="5"/>
        <v>3.91</v>
      </c>
      <c r="AO6" s="36">
        <f t="shared" si="5"/>
        <v>3.56</v>
      </c>
      <c r="AP6" s="36">
        <f t="shared" si="5"/>
        <v>2.74</v>
      </c>
      <c r="AQ6" s="36">
        <f t="shared" si="5"/>
        <v>3.7</v>
      </c>
      <c r="AR6" s="36">
        <f t="shared" si="5"/>
        <v>4.34</v>
      </c>
      <c r="AS6" s="35" t="str">
        <f>IF(AS7="","",IF(AS7="-","【-】","【"&amp;SUBSTITUTE(TEXT(AS7,"#,##0.00"),"-","△")&amp;"】"))</f>
        <v>【1.15】</v>
      </c>
      <c r="AT6" s="36">
        <f>IF(AT7="",NA(),AT7)</f>
        <v>1049.21</v>
      </c>
      <c r="AU6" s="36">
        <f t="shared" ref="AU6:BC6" si="6">IF(AU7="",NA(),AU7)</f>
        <v>1077.8900000000001</v>
      </c>
      <c r="AV6" s="36">
        <f t="shared" si="6"/>
        <v>1164.82</v>
      </c>
      <c r="AW6" s="36">
        <f t="shared" si="6"/>
        <v>1102.2</v>
      </c>
      <c r="AX6" s="36">
        <f t="shared" si="6"/>
        <v>454.64</v>
      </c>
      <c r="AY6" s="36">
        <f t="shared" si="6"/>
        <v>377.63</v>
      </c>
      <c r="AZ6" s="36">
        <f t="shared" si="6"/>
        <v>357.34</v>
      </c>
      <c r="BA6" s="36">
        <f t="shared" si="6"/>
        <v>366.03</v>
      </c>
      <c r="BB6" s="36">
        <f t="shared" si="6"/>
        <v>365.18</v>
      </c>
      <c r="BC6" s="36">
        <f t="shared" si="6"/>
        <v>327.77</v>
      </c>
      <c r="BD6" s="35" t="str">
        <f>IF(BD7="","",IF(BD7="-","【-】","【"&amp;SUBSTITUTE(TEXT(BD7,"#,##0.00"),"-","△")&amp;"】"))</f>
        <v>【260.31】</v>
      </c>
      <c r="BE6" s="36">
        <f>IF(BE7="",NA(),BE7)</f>
        <v>92.58</v>
      </c>
      <c r="BF6" s="36">
        <f t="shared" ref="BF6:BN6" si="7">IF(BF7="",NA(),BF7)</f>
        <v>85.75</v>
      </c>
      <c r="BG6" s="36">
        <f t="shared" si="7"/>
        <v>79.39</v>
      </c>
      <c r="BH6" s="36">
        <f t="shared" si="7"/>
        <v>72.209999999999994</v>
      </c>
      <c r="BI6" s="36">
        <f t="shared" si="7"/>
        <v>95.36</v>
      </c>
      <c r="BJ6" s="36">
        <f t="shared" si="7"/>
        <v>364.71</v>
      </c>
      <c r="BK6" s="36">
        <f t="shared" si="7"/>
        <v>373.69</v>
      </c>
      <c r="BL6" s="36">
        <f t="shared" si="7"/>
        <v>370.12</v>
      </c>
      <c r="BM6" s="36">
        <f t="shared" si="7"/>
        <v>371.65</v>
      </c>
      <c r="BN6" s="36">
        <f t="shared" si="7"/>
        <v>397.1</v>
      </c>
      <c r="BO6" s="35" t="str">
        <f>IF(BO7="","",IF(BO7="-","【-】","【"&amp;SUBSTITUTE(TEXT(BO7,"#,##0.00"),"-","△")&amp;"】"))</f>
        <v>【275.67】</v>
      </c>
      <c r="BP6" s="36">
        <f>IF(BP7="",NA(),BP7)</f>
        <v>125.62</v>
      </c>
      <c r="BQ6" s="36">
        <f t="shared" ref="BQ6:BY6" si="8">IF(BQ7="",NA(),BQ7)</f>
        <v>118.58</v>
      </c>
      <c r="BR6" s="36">
        <f t="shared" si="8"/>
        <v>121.59</v>
      </c>
      <c r="BS6" s="36">
        <f t="shared" si="8"/>
        <v>111.78</v>
      </c>
      <c r="BT6" s="36">
        <f t="shared" si="8"/>
        <v>114.2</v>
      </c>
      <c r="BU6" s="36">
        <f t="shared" si="8"/>
        <v>100.65</v>
      </c>
      <c r="BV6" s="36">
        <f t="shared" si="8"/>
        <v>99.87</v>
      </c>
      <c r="BW6" s="36">
        <f t="shared" si="8"/>
        <v>100.42</v>
      </c>
      <c r="BX6" s="36">
        <f t="shared" si="8"/>
        <v>98.77</v>
      </c>
      <c r="BY6" s="36">
        <f t="shared" si="8"/>
        <v>95.79</v>
      </c>
      <c r="BZ6" s="35" t="str">
        <f>IF(BZ7="","",IF(BZ7="-","【-】","【"&amp;SUBSTITUTE(TEXT(BZ7,"#,##0.00"),"-","△")&amp;"】"))</f>
        <v>【100.05】</v>
      </c>
      <c r="CA6" s="36">
        <f>IF(CA7="",NA(),CA7)</f>
        <v>83.26</v>
      </c>
      <c r="CB6" s="36">
        <f t="shared" ref="CB6:CJ6" si="9">IF(CB7="",NA(),CB7)</f>
        <v>88.14</v>
      </c>
      <c r="CC6" s="36">
        <f t="shared" si="9"/>
        <v>86.08</v>
      </c>
      <c r="CD6" s="36">
        <f t="shared" si="9"/>
        <v>93.68</v>
      </c>
      <c r="CE6" s="36">
        <f t="shared" si="9"/>
        <v>91.56</v>
      </c>
      <c r="CF6" s="36">
        <f t="shared" si="9"/>
        <v>170.19</v>
      </c>
      <c r="CG6" s="36">
        <f t="shared" si="9"/>
        <v>171.81</v>
      </c>
      <c r="CH6" s="36">
        <f t="shared" si="9"/>
        <v>171.67</v>
      </c>
      <c r="CI6" s="36">
        <f t="shared" si="9"/>
        <v>173.67</v>
      </c>
      <c r="CJ6" s="36">
        <f t="shared" si="9"/>
        <v>171.13</v>
      </c>
      <c r="CK6" s="35" t="str">
        <f>IF(CK7="","",IF(CK7="-","【-】","【"&amp;SUBSTITUTE(TEXT(CK7,"#,##0.00"),"-","△")&amp;"】"))</f>
        <v>【166.40】</v>
      </c>
      <c r="CL6" s="36">
        <f>IF(CL7="",NA(),CL7)</f>
        <v>62.07</v>
      </c>
      <c r="CM6" s="36">
        <f t="shared" ref="CM6:CU6" si="10">IF(CM7="",NA(),CM7)</f>
        <v>63.38</v>
      </c>
      <c r="CN6" s="36">
        <f t="shared" si="10"/>
        <v>62.92</v>
      </c>
      <c r="CO6" s="36">
        <f t="shared" si="10"/>
        <v>64.33</v>
      </c>
      <c r="CP6" s="36">
        <f t="shared" si="10"/>
        <v>65.180000000000007</v>
      </c>
      <c r="CQ6" s="36">
        <f t="shared" si="10"/>
        <v>59.01</v>
      </c>
      <c r="CR6" s="36">
        <f t="shared" si="10"/>
        <v>60.03</v>
      </c>
      <c r="CS6" s="36">
        <f t="shared" si="10"/>
        <v>59.74</v>
      </c>
      <c r="CT6" s="36">
        <f t="shared" si="10"/>
        <v>59.67</v>
      </c>
      <c r="CU6" s="36">
        <f t="shared" si="10"/>
        <v>60.12</v>
      </c>
      <c r="CV6" s="35" t="str">
        <f>IF(CV7="","",IF(CV7="-","【-】","【"&amp;SUBSTITUTE(TEXT(CV7,"#,##0.00"),"-","△")&amp;"】"))</f>
        <v>【60.69】</v>
      </c>
      <c r="CW6" s="36">
        <f>IF(CW7="",NA(),CW7)</f>
        <v>90.08</v>
      </c>
      <c r="CX6" s="36">
        <f t="shared" ref="CX6:DF6" si="11">IF(CX7="",NA(),CX7)</f>
        <v>89.05</v>
      </c>
      <c r="CY6" s="36">
        <f t="shared" si="11"/>
        <v>88.64</v>
      </c>
      <c r="CZ6" s="36">
        <f t="shared" si="11"/>
        <v>86.18</v>
      </c>
      <c r="DA6" s="36">
        <f t="shared" si="11"/>
        <v>88.06</v>
      </c>
      <c r="DB6" s="36">
        <f t="shared" si="11"/>
        <v>85.37</v>
      </c>
      <c r="DC6" s="36">
        <f t="shared" si="11"/>
        <v>84.81</v>
      </c>
      <c r="DD6" s="36">
        <f t="shared" si="11"/>
        <v>84.8</v>
      </c>
      <c r="DE6" s="36">
        <f t="shared" si="11"/>
        <v>84.6</v>
      </c>
      <c r="DF6" s="36">
        <f t="shared" si="11"/>
        <v>84.24</v>
      </c>
      <c r="DG6" s="35" t="str">
        <f>IF(DG7="","",IF(DG7="-","【-】","【"&amp;SUBSTITUTE(TEXT(DG7,"#,##0.00"),"-","△")&amp;"】"))</f>
        <v>【89.82】</v>
      </c>
      <c r="DH6" s="36">
        <f>IF(DH7="",NA(),DH7)</f>
        <v>46.26</v>
      </c>
      <c r="DI6" s="36">
        <f t="shared" ref="DI6:DQ6" si="12">IF(DI7="",NA(),DI7)</f>
        <v>46.99</v>
      </c>
      <c r="DJ6" s="36">
        <f t="shared" si="12"/>
        <v>48.48</v>
      </c>
      <c r="DK6" s="36">
        <f t="shared" si="12"/>
        <v>49.81</v>
      </c>
      <c r="DL6" s="36">
        <f t="shared" si="12"/>
        <v>50.84</v>
      </c>
      <c r="DM6" s="36">
        <f t="shared" si="12"/>
        <v>46.9</v>
      </c>
      <c r="DN6" s="36">
        <f t="shared" si="12"/>
        <v>47.28</v>
      </c>
      <c r="DO6" s="36">
        <f t="shared" si="12"/>
        <v>47.66</v>
      </c>
      <c r="DP6" s="36">
        <f t="shared" si="12"/>
        <v>48.17</v>
      </c>
      <c r="DQ6" s="36">
        <f t="shared" si="12"/>
        <v>48.83</v>
      </c>
      <c r="DR6" s="35" t="str">
        <f>IF(DR7="","",IF(DR7="-","【-】","【"&amp;SUBSTITUTE(TEXT(DR7,"#,##0.00"),"-","△")&amp;"】"))</f>
        <v>【50.19】</v>
      </c>
      <c r="DS6" s="36">
        <f>IF(DS7="",NA(),DS7)</f>
        <v>32.74</v>
      </c>
      <c r="DT6" s="36">
        <f t="shared" ref="DT6:EB6" si="13">IF(DT7="",NA(),DT7)</f>
        <v>33.729999999999997</v>
      </c>
      <c r="DU6" s="36">
        <f t="shared" si="13"/>
        <v>33.78</v>
      </c>
      <c r="DV6" s="36">
        <f t="shared" si="13"/>
        <v>36.18</v>
      </c>
      <c r="DW6" s="36">
        <f t="shared" si="13"/>
        <v>36.03</v>
      </c>
      <c r="DX6" s="36">
        <f t="shared" si="13"/>
        <v>12.03</v>
      </c>
      <c r="DY6" s="36">
        <f t="shared" si="13"/>
        <v>12.19</v>
      </c>
      <c r="DZ6" s="36">
        <f t="shared" si="13"/>
        <v>15.1</v>
      </c>
      <c r="EA6" s="36">
        <f t="shared" si="13"/>
        <v>17.12</v>
      </c>
      <c r="EB6" s="36">
        <f t="shared" si="13"/>
        <v>18.18</v>
      </c>
      <c r="EC6" s="35" t="str">
        <f>IF(EC7="","",IF(EC7="-","【-】","【"&amp;SUBSTITUTE(TEXT(EC7,"#,##0.00"),"-","△")&amp;"】"))</f>
        <v>【20.63】</v>
      </c>
      <c r="ED6" s="36">
        <f>IF(ED7="",NA(),ED7)</f>
        <v>0.81</v>
      </c>
      <c r="EE6" s="36">
        <f t="shared" ref="EE6:EM6" si="14">IF(EE7="",NA(),EE7)</f>
        <v>0.28999999999999998</v>
      </c>
      <c r="EF6" s="36">
        <f t="shared" si="14"/>
        <v>0.28000000000000003</v>
      </c>
      <c r="EG6" s="36">
        <f t="shared" si="14"/>
        <v>0.19</v>
      </c>
      <c r="EH6" s="36">
        <f t="shared" si="14"/>
        <v>0.19</v>
      </c>
      <c r="EI6" s="36">
        <f t="shared" si="14"/>
        <v>0.61</v>
      </c>
      <c r="EJ6" s="36">
        <f t="shared" si="14"/>
        <v>0.51</v>
      </c>
      <c r="EK6" s="36">
        <f t="shared" si="14"/>
        <v>0.57999999999999996</v>
      </c>
      <c r="EL6" s="36">
        <f t="shared" si="14"/>
        <v>0.54</v>
      </c>
      <c r="EM6" s="36">
        <f t="shared" si="14"/>
        <v>0.56999999999999995</v>
      </c>
      <c r="EN6" s="35" t="str">
        <f>IF(EN7="","",IF(EN7="-","【-】","【"&amp;SUBSTITUTE(TEXT(EN7,"#,##0.00"),"-","△")&amp;"】"))</f>
        <v>【0.69】</v>
      </c>
    </row>
    <row r="7" spans="1:144" s="37" customFormat="1" x14ac:dyDescent="0.15">
      <c r="A7" s="29"/>
      <c r="B7" s="38">
        <v>2020</v>
      </c>
      <c r="C7" s="38">
        <v>364037</v>
      </c>
      <c r="D7" s="38">
        <v>46</v>
      </c>
      <c r="E7" s="38">
        <v>1</v>
      </c>
      <c r="F7" s="38">
        <v>0</v>
      </c>
      <c r="G7" s="38">
        <v>1</v>
      </c>
      <c r="H7" s="38" t="s">
        <v>93</v>
      </c>
      <c r="I7" s="38" t="s">
        <v>94</v>
      </c>
      <c r="J7" s="38" t="s">
        <v>95</v>
      </c>
      <c r="K7" s="38" t="s">
        <v>96</v>
      </c>
      <c r="L7" s="38" t="s">
        <v>97</v>
      </c>
      <c r="M7" s="38" t="s">
        <v>98</v>
      </c>
      <c r="N7" s="39" t="s">
        <v>99</v>
      </c>
      <c r="O7" s="39">
        <v>85.99</v>
      </c>
      <c r="P7" s="39">
        <v>99.5</v>
      </c>
      <c r="Q7" s="39">
        <v>2240</v>
      </c>
      <c r="R7" s="39">
        <v>35484</v>
      </c>
      <c r="S7" s="39">
        <v>16.27</v>
      </c>
      <c r="T7" s="39">
        <v>2180.9499999999998</v>
      </c>
      <c r="U7" s="39">
        <v>35336</v>
      </c>
      <c r="V7" s="39">
        <v>16.27</v>
      </c>
      <c r="W7" s="39">
        <v>2171.85</v>
      </c>
      <c r="X7" s="39">
        <v>130.12</v>
      </c>
      <c r="Y7" s="39">
        <v>120.42</v>
      </c>
      <c r="Z7" s="39">
        <v>122.2</v>
      </c>
      <c r="AA7" s="39">
        <v>113.84</v>
      </c>
      <c r="AB7" s="39">
        <v>116.28</v>
      </c>
      <c r="AC7" s="39">
        <v>110.95</v>
      </c>
      <c r="AD7" s="39">
        <v>110.68</v>
      </c>
      <c r="AE7" s="39">
        <v>110.66</v>
      </c>
      <c r="AF7" s="39">
        <v>109.01</v>
      </c>
      <c r="AG7" s="39">
        <v>108.83</v>
      </c>
      <c r="AH7" s="39">
        <v>110.27</v>
      </c>
      <c r="AI7" s="39">
        <v>0</v>
      </c>
      <c r="AJ7" s="39">
        <v>0</v>
      </c>
      <c r="AK7" s="39">
        <v>0</v>
      </c>
      <c r="AL7" s="39">
        <v>0</v>
      </c>
      <c r="AM7" s="39">
        <v>0</v>
      </c>
      <c r="AN7" s="39">
        <v>3.91</v>
      </c>
      <c r="AO7" s="39">
        <v>3.56</v>
      </c>
      <c r="AP7" s="39">
        <v>2.74</v>
      </c>
      <c r="AQ7" s="39">
        <v>3.7</v>
      </c>
      <c r="AR7" s="39">
        <v>4.34</v>
      </c>
      <c r="AS7" s="39">
        <v>1.1499999999999999</v>
      </c>
      <c r="AT7" s="39">
        <v>1049.21</v>
      </c>
      <c r="AU7" s="39">
        <v>1077.8900000000001</v>
      </c>
      <c r="AV7" s="39">
        <v>1164.82</v>
      </c>
      <c r="AW7" s="39">
        <v>1102.2</v>
      </c>
      <c r="AX7" s="39">
        <v>454.64</v>
      </c>
      <c r="AY7" s="39">
        <v>377.63</v>
      </c>
      <c r="AZ7" s="39">
        <v>357.34</v>
      </c>
      <c r="BA7" s="39">
        <v>366.03</v>
      </c>
      <c r="BB7" s="39">
        <v>365.18</v>
      </c>
      <c r="BC7" s="39">
        <v>327.77</v>
      </c>
      <c r="BD7" s="39">
        <v>260.31</v>
      </c>
      <c r="BE7" s="39">
        <v>92.58</v>
      </c>
      <c r="BF7" s="39">
        <v>85.75</v>
      </c>
      <c r="BG7" s="39">
        <v>79.39</v>
      </c>
      <c r="BH7" s="39">
        <v>72.209999999999994</v>
      </c>
      <c r="BI7" s="39">
        <v>95.36</v>
      </c>
      <c r="BJ7" s="39">
        <v>364.71</v>
      </c>
      <c r="BK7" s="39">
        <v>373.69</v>
      </c>
      <c r="BL7" s="39">
        <v>370.12</v>
      </c>
      <c r="BM7" s="39">
        <v>371.65</v>
      </c>
      <c r="BN7" s="39">
        <v>397.1</v>
      </c>
      <c r="BO7" s="39">
        <v>275.67</v>
      </c>
      <c r="BP7" s="39">
        <v>125.62</v>
      </c>
      <c r="BQ7" s="39">
        <v>118.58</v>
      </c>
      <c r="BR7" s="39">
        <v>121.59</v>
      </c>
      <c r="BS7" s="39">
        <v>111.78</v>
      </c>
      <c r="BT7" s="39">
        <v>114.2</v>
      </c>
      <c r="BU7" s="39">
        <v>100.65</v>
      </c>
      <c r="BV7" s="39">
        <v>99.87</v>
      </c>
      <c r="BW7" s="39">
        <v>100.42</v>
      </c>
      <c r="BX7" s="39">
        <v>98.77</v>
      </c>
      <c r="BY7" s="39">
        <v>95.79</v>
      </c>
      <c r="BZ7" s="39">
        <v>100.05</v>
      </c>
      <c r="CA7" s="39">
        <v>83.26</v>
      </c>
      <c r="CB7" s="39">
        <v>88.14</v>
      </c>
      <c r="CC7" s="39">
        <v>86.08</v>
      </c>
      <c r="CD7" s="39">
        <v>93.68</v>
      </c>
      <c r="CE7" s="39">
        <v>91.56</v>
      </c>
      <c r="CF7" s="39">
        <v>170.19</v>
      </c>
      <c r="CG7" s="39">
        <v>171.81</v>
      </c>
      <c r="CH7" s="39">
        <v>171.67</v>
      </c>
      <c r="CI7" s="39">
        <v>173.67</v>
      </c>
      <c r="CJ7" s="39">
        <v>171.13</v>
      </c>
      <c r="CK7" s="39">
        <v>166.4</v>
      </c>
      <c r="CL7" s="39">
        <v>62.07</v>
      </c>
      <c r="CM7" s="39">
        <v>63.38</v>
      </c>
      <c r="CN7" s="39">
        <v>62.92</v>
      </c>
      <c r="CO7" s="39">
        <v>64.33</v>
      </c>
      <c r="CP7" s="39">
        <v>65.180000000000007</v>
      </c>
      <c r="CQ7" s="39">
        <v>59.01</v>
      </c>
      <c r="CR7" s="39">
        <v>60.03</v>
      </c>
      <c r="CS7" s="39">
        <v>59.74</v>
      </c>
      <c r="CT7" s="39">
        <v>59.67</v>
      </c>
      <c r="CU7" s="39">
        <v>60.12</v>
      </c>
      <c r="CV7" s="39">
        <v>60.69</v>
      </c>
      <c r="CW7" s="39">
        <v>90.08</v>
      </c>
      <c r="CX7" s="39">
        <v>89.05</v>
      </c>
      <c r="CY7" s="39">
        <v>88.64</v>
      </c>
      <c r="CZ7" s="39">
        <v>86.18</v>
      </c>
      <c r="DA7" s="39">
        <v>88.06</v>
      </c>
      <c r="DB7" s="39">
        <v>85.37</v>
      </c>
      <c r="DC7" s="39">
        <v>84.81</v>
      </c>
      <c r="DD7" s="39">
        <v>84.8</v>
      </c>
      <c r="DE7" s="39">
        <v>84.6</v>
      </c>
      <c r="DF7" s="39">
        <v>84.24</v>
      </c>
      <c r="DG7" s="39">
        <v>89.82</v>
      </c>
      <c r="DH7" s="39">
        <v>46.26</v>
      </c>
      <c r="DI7" s="39">
        <v>46.99</v>
      </c>
      <c r="DJ7" s="39">
        <v>48.48</v>
      </c>
      <c r="DK7" s="39">
        <v>49.81</v>
      </c>
      <c r="DL7" s="39">
        <v>50.84</v>
      </c>
      <c r="DM7" s="39">
        <v>46.9</v>
      </c>
      <c r="DN7" s="39">
        <v>47.28</v>
      </c>
      <c r="DO7" s="39">
        <v>47.66</v>
      </c>
      <c r="DP7" s="39">
        <v>48.17</v>
      </c>
      <c r="DQ7" s="39">
        <v>48.83</v>
      </c>
      <c r="DR7" s="39">
        <v>50.19</v>
      </c>
      <c r="DS7" s="39">
        <v>32.74</v>
      </c>
      <c r="DT7" s="39">
        <v>33.729999999999997</v>
      </c>
      <c r="DU7" s="39">
        <v>33.78</v>
      </c>
      <c r="DV7" s="39">
        <v>36.18</v>
      </c>
      <c r="DW7" s="39">
        <v>36.03</v>
      </c>
      <c r="DX7" s="39">
        <v>12.03</v>
      </c>
      <c r="DY7" s="39">
        <v>12.19</v>
      </c>
      <c r="DZ7" s="39">
        <v>15.1</v>
      </c>
      <c r="EA7" s="39">
        <v>17.12</v>
      </c>
      <c r="EB7" s="39">
        <v>18.18</v>
      </c>
      <c r="EC7" s="39">
        <v>20.63</v>
      </c>
      <c r="ED7" s="39">
        <v>0.81</v>
      </c>
      <c r="EE7" s="39">
        <v>0.28999999999999998</v>
      </c>
      <c r="EF7" s="39">
        <v>0.28000000000000003</v>
      </c>
      <c r="EG7" s="39">
        <v>0.19</v>
      </c>
      <c r="EH7" s="39">
        <v>0.19</v>
      </c>
      <c r="EI7" s="39">
        <v>0.61</v>
      </c>
      <c r="EJ7" s="39">
        <v>0.51</v>
      </c>
      <c r="EK7" s="39">
        <v>0.57999999999999996</v>
      </c>
      <c r="EL7" s="39">
        <v>0.54</v>
      </c>
      <c r="EM7" s="39">
        <v>0.56999999999999995</v>
      </c>
      <c r="EN7" s="39">
        <v>0.69</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 t="shared" ref="B10:D10" si="15">DATEVALUE($B7+12-B11&amp;"/1/"&amp;B12)</f>
        <v>46753</v>
      </c>
      <c r="C10" s="43">
        <f t="shared" si="15"/>
        <v>47119</v>
      </c>
      <c r="D10" s="43">
        <f t="shared" si="15"/>
        <v>47484</v>
      </c>
      <c r="E10" s="44">
        <f>DATEVALUE($B7+12-E11&amp;"/1/"&amp;E12)</f>
        <v>47849</v>
      </c>
      <c r="F10" s="44">
        <f>DATEVALUE($B7+12-F11&amp;"/1/"&amp;F12)</f>
        <v>48215</v>
      </c>
    </row>
    <row r="11" spans="1:144" x14ac:dyDescent="0.15">
      <c r="B11">
        <v>4</v>
      </c>
      <c r="C11">
        <v>3</v>
      </c>
      <c r="D11">
        <v>2</v>
      </c>
      <c r="E11">
        <v>1</v>
      </c>
      <c r="F11">
        <v>0</v>
      </c>
      <c r="G11" t="s">
        <v>105</v>
      </c>
    </row>
    <row r="12" spans="1:144" x14ac:dyDescent="0.15">
      <c r="B12">
        <v>1</v>
      </c>
      <c r="C12">
        <v>1</v>
      </c>
      <c r="D12">
        <v>1</v>
      </c>
      <c r="E12">
        <v>1</v>
      </c>
      <c r="F12">
        <v>2</v>
      </c>
      <c r="G12" t="s">
        <v>106</v>
      </c>
    </row>
    <row r="13" spans="1:144" x14ac:dyDescent="0.15">
      <c r="B13" t="s">
        <v>107</v>
      </c>
      <c r="C13" t="s">
        <v>107</v>
      </c>
      <c r="D13" t="s">
        <v>107</v>
      </c>
      <c r="E13" t="s">
        <v>108</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堀川　真由美</cp:lastModifiedBy>
  <dcterms:created xsi:type="dcterms:W3CDTF">2021-12-03T06:56:29Z</dcterms:created>
  <dcterms:modified xsi:type="dcterms:W3CDTF">2022-01-18T05:32:26Z</dcterms:modified>
  <cp:category/>
</cp:coreProperties>
</file>