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0252\Desktop\２／４〆経営分析調査\"/>
    </mc:Choice>
  </mc:AlternateContent>
  <xr:revisionPtr revIDLastSave="0" documentId="13_ncr:1_{0F9D2CB9-0BC3-49C6-BC6C-CBB634C3E428}" xr6:coauthVersionLast="46" xr6:coauthVersionMax="46" xr10:uidLastSave="{00000000-0000-0000-0000-000000000000}"/>
  <workbookProtection workbookAlgorithmName="SHA-512" workbookHashValue="s/mVzasXxuEFcMm+ABEDdMMC9CQ/n4nF/45b35fZbtvXLzSK/XIxc61AV3RmgTC3JCd5ZXqywdjFmbiwc6KQiw==" workbookSaltValue="XYMJglSuDRddGSs8Ald+F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P6" i="5"/>
  <c r="O6" i="5"/>
  <c r="I10" i="4" s="1"/>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F85" i="4"/>
  <c r="E85" i="4"/>
  <c r="BB10" i="4"/>
  <c r="AT10" i="4"/>
  <c r="W10" i="4"/>
  <c r="P10" i="4"/>
  <c r="B10" i="4"/>
  <c r="BB8" i="4"/>
  <c r="AT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<sst xmlns="http://schemas.openxmlformats.org/spreadsheetml/2006/main" count="228" uniqueCount="113">
  <si>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</si>
  <si>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</si>
  <si>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</si>
  <si>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</si>
  <si>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</si>
  <si>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</si>
  <si>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</si>
  <si>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</si>
  <si>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</si>
  <si>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</si>
  <si>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</si>
  <si>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</si>
  <si>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</si>
  <si>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</si>
  <si>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</si>
  <si>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</si>
  <si>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</si>
  <si>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</si>
  <si>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</si>
  <si>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</si>
  <si>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</si>
  <si>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</si>
  <si>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</si>
  <si>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</si>
  <si>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</si>
  <si>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</si>
  <si>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</si>
  <si>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</si>
  <si>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</si>
  <si>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</si>
  <si>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</si>
  <si>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</si>
  <si>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</si>
  <si>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</si>
  <si>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</si>
  <si>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</si>
  <si>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</si>
  <si>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</si>
  <si>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</si>
  <si>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</si>
  <si>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</si>
  <si>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</si>
  <si>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</si>
  <si>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</si>
  <si>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</si>
  <si>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</si>
  <si>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</si>
  <si>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</si>
  <si>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</si>
  <si>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</si>
  <si>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</si>
  <si>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</si>
  <si>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</si>
  <si>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</si>
  <si>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</si>
  <si>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</si>
  <si>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</si>
  <si>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</si>
  <si>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</si>
  <si>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</si>
  <si>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</si>
  <si>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</si>
  <si>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</si>
  <si>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</si>
  <si>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</si>
  <si>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</si>
  <si>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</si>
  <si>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</si>
  <si>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</si>
  <si>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</si>
  <si>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</si>
  <si>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</si>
  <si>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</si>
  <si>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</si>
  <si>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</si>
  <si>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</si>
  <si>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</si>
  <si>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</si>
  <si>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</si>
  <si>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</si>
  <si>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</si>
  <si>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</si>
  <si>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</si>
  <si>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</si>
  <si>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</si>
  <si>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</si>
  <si>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</si>
  <si>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</si>
  <si>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</si>
  <si>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</si>
  <si>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</si>
  <si>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</si>
  <si>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</si>
  <si>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松茂町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</si>
  <si>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</si>
  <si>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</si>
  <si>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</si>
  <si>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</si>
  <si>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</si>
  <si>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</si>
  <si>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</si>
  <si>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</si>
  <si>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</si>
  <si>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</si>
  <si>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</si>
  <si>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</si>
  <si>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</si>
  <si>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</si>
  <si>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</si>
  <si>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</si>
  <si>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①経営収支比率の増加は、浄水施設の修繕費が増幅したことによるものと考えるが、有形固定資産減価償却率の数値と総合的に判断し、老朽施設の積極的な更新は継続していく段階であると判断している。
⑦施設利用率については、今回も36%台と低い数値である。今後も大きな数値の上昇は見込めないが、令和３年度に実施したアセットマネジメントの更新需要の数値を用いたダウンサイジングの検討を進める一方で、近隣市町との広域化事業もメリット、デメリットを見極め継続し続けることで、改善できるものと考えている。
⑥給水原価については、前年度から１２円程度上昇しているが、これは修繕費が一時的に膨らんだことや職員数の増加に伴う人件費増によるものであるため、類似団体平均値を大きく下回っている現状としては、健全な経営ができているものと考えている。</t>
    <rPh sb="1" eb="3">
      <t>ケイエイ</t>
    </rPh>
    <rPh sb="3" eb="5">
      <t>シュウシ</t>
    </rPh>
    <rPh sb="5" eb="7">
      <t>ヒリツ</t>
    </rPh>
    <rPh sb="8" eb="10">
      <t>ゾウカ</t>
    </rPh>
    <rPh sb="12" eb="14">
      <t>ジョウスイ</t>
    </rPh>
    <rPh sb="14" eb="16">
      <t>シセツ</t>
    </rPh>
    <rPh sb="17" eb="19">
      <t>シュウゼン</t>
    </rPh>
    <rPh sb="19" eb="20">
      <t>ヒ</t>
    </rPh>
    <rPh sb="21" eb="23">
      <t>ゾウフク</t>
    </rPh>
    <rPh sb="33" eb="34">
      <t>カンガ</t>
    </rPh>
    <rPh sb="38" eb="40">
      <t>ユウケイ</t>
    </rPh>
    <rPh sb="40" eb="42">
      <t>コテイ</t>
    </rPh>
    <rPh sb="42" eb="44">
      <t>シサン</t>
    </rPh>
    <rPh sb="44" eb="46">
      <t>ゲンカ</t>
    </rPh>
    <rPh sb="46" eb="48">
      <t>ショウキャク</t>
    </rPh>
    <rPh sb="48" eb="49">
      <t>リツ</t>
    </rPh>
    <rPh sb="50" eb="52">
      <t>スウチ</t>
    </rPh>
    <rPh sb="53" eb="55">
      <t>ソウゴウ</t>
    </rPh>
    <rPh sb="55" eb="56">
      <t>テキ</t>
    </rPh>
    <rPh sb="57" eb="59">
      <t>ハンダン</t>
    </rPh>
    <rPh sb="61" eb="63">
      <t>ロウキュウ</t>
    </rPh>
    <rPh sb="63" eb="65">
      <t>シセツ</t>
    </rPh>
    <rPh sb="66" eb="68">
      <t>セッキョク</t>
    </rPh>
    <rPh sb="68" eb="69">
      <t>テキ</t>
    </rPh>
    <rPh sb="70" eb="72">
      <t>コウシン</t>
    </rPh>
    <rPh sb="73" eb="75">
      <t>ケイゾク</t>
    </rPh>
    <rPh sb="79" eb="81">
      <t>ダンカイ</t>
    </rPh>
    <rPh sb="85" eb="87">
      <t>ハンダン</t>
    </rPh>
    <rPh sb="94" eb="96">
      <t>シセツ</t>
    </rPh>
    <rPh sb="96" eb="99">
      <t>リヨウリツ</t>
    </rPh>
    <rPh sb="105" eb="107">
      <t>コンカイ</t>
    </rPh>
    <rPh sb="111" eb="112">
      <t>ダイ</t>
    </rPh>
    <rPh sb="113" eb="114">
      <t>ヒク</t>
    </rPh>
    <rPh sb="115" eb="117">
      <t>スウチ</t>
    </rPh>
    <rPh sb="121" eb="123">
      <t>コンゴ</t>
    </rPh>
    <rPh sb="124" eb="125">
      <t>オオ</t>
    </rPh>
    <rPh sb="127" eb="129">
      <t>スウチ</t>
    </rPh>
    <rPh sb="130" eb="132">
      <t>ジョウショウ</t>
    </rPh>
    <rPh sb="133" eb="135">
      <t>ミコ</t>
    </rPh>
    <rPh sb="140" eb="142">
      <t>レイワ</t>
    </rPh>
    <rPh sb="143" eb="145">
      <t>ネンド</t>
    </rPh>
    <rPh sb="146" eb="148">
      <t>ジッシ</t>
    </rPh>
    <rPh sb="161" eb="163">
      <t>コウシン</t>
    </rPh>
    <rPh sb="163" eb="165">
      <t>ジュヨウ</t>
    </rPh>
    <rPh sb="166" eb="168">
      <t>スウチ</t>
    </rPh>
    <rPh sb="169" eb="170">
      <t>モチ</t>
    </rPh>
    <rPh sb="181" eb="183">
      <t>ケントウ</t>
    </rPh>
    <rPh sb="184" eb="185">
      <t>スス</t>
    </rPh>
    <rPh sb="187" eb="189">
      <t>イッポウ</t>
    </rPh>
    <rPh sb="191" eb="193">
      <t>キンリン</t>
    </rPh>
    <rPh sb="193" eb="195">
      <t>シチョウ</t>
    </rPh>
    <rPh sb="197" eb="200">
      <t>コウイキカ</t>
    </rPh>
    <rPh sb="200" eb="202">
      <t>ジギョウ</t>
    </rPh>
    <rPh sb="214" eb="216">
      <t>ミキワ</t>
    </rPh>
    <rPh sb="217" eb="219">
      <t>ケイゾク</t>
    </rPh>
    <rPh sb="220" eb="221">
      <t>ツヅ</t>
    </rPh>
    <rPh sb="227" eb="229">
      <t>カイゼン</t>
    </rPh>
    <rPh sb="235" eb="236">
      <t>カンガ</t>
    </rPh>
    <rPh sb="243" eb="245">
      <t>キュウスイ</t>
    </rPh>
    <rPh sb="245" eb="247">
      <t>ゲンカ</t>
    </rPh>
    <rPh sb="253" eb="256">
      <t>ゼンネンド</t>
    </rPh>
    <rPh sb="260" eb="261">
      <t>エン</t>
    </rPh>
    <rPh sb="261" eb="263">
      <t>テイド</t>
    </rPh>
    <rPh sb="263" eb="265">
      <t>ジョウショウ</t>
    </rPh>
    <rPh sb="274" eb="277">
      <t>シュウゼンヒ</t>
    </rPh>
    <rPh sb="278" eb="281">
      <t>イチジテキ</t>
    </rPh>
    <rPh sb="282" eb="283">
      <t>フク</t>
    </rPh>
    <rPh sb="289" eb="292">
      <t>ショクインスウ</t>
    </rPh>
    <rPh sb="293" eb="295">
      <t>ゾウカ</t>
    </rPh>
    <rPh sb="296" eb="297">
      <t>トモナ</t>
    </rPh>
    <rPh sb="298" eb="301">
      <t>ジンケンヒ</t>
    </rPh>
    <rPh sb="301" eb="302">
      <t>ゾウ</t>
    </rPh>
    <rPh sb="313" eb="315">
      <t>ルイジ</t>
    </rPh>
    <rPh sb="315" eb="317">
      <t>ダンタイ</t>
    </rPh>
    <rPh sb="317" eb="320">
      <t>ヘイキンチ</t>
    </rPh>
    <rPh sb="321" eb="322">
      <t>オオ</t>
    </rPh>
    <rPh sb="324" eb="326">
      <t>シタマワ</t>
    </rPh>
    <rPh sb="330" eb="332">
      <t>ゲンジョウ</t>
    </rPh>
    <rPh sb="337" eb="339">
      <t>ケンゼン</t>
    </rPh>
    <rPh sb="340" eb="342">
      <t>ケイエイ</t>
    </rPh>
    <rPh sb="351" eb="352">
      <t>カンガ</t>
    </rPh>
    <phoneticPr fontId="4"/>
  </si>
  <si>
    <t>①有形固定資産減価償却率は、類似団体平均値を大きく下回っている状況ではあるため、老朽化施設は比較的少ないものと考えることもできるが、更新が必要な施設は数多ある状況である。管路の耐震化は進んでいるが、直近数年は管路の耐震化工事を予定しているため、老朽施設更新との予算配分のバランスに注意が必要と考えている。</t>
    <rPh sb="1" eb="3">
      <t>ユウケイ</t>
    </rPh>
    <rPh sb="3" eb="5">
      <t>コテイ</t>
    </rPh>
    <rPh sb="5" eb="7">
      <t>シサン</t>
    </rPh>
    <rPh sb="7" eb="9">
      <t>ゲンカ</t>
    </rPh>
    <rPh sb="9" eb="12">
      <t>ショウキャクリツ</t>
    </rPh>
    <rPh sb="14" eb="16">
      <t>ルイジ</t>
    </rPh>
    <rPh sb="16" eb="18">
      <t>ダンタイ</t>
    </rPh>
    <rPh sb="18" eb="21">
      <t>ヘイキンチ</t>
    </rPh>
    <rPh sb="22" eb="23">
      <t>オオ</t>
    </rPh>
    <rPh sb="25" eb="27">
      <t>シタマワ</t>
    </rPh>
    <rPh sb="31" eb="33">
      <t>ジョウキョウ</t>
    </rPh>
    <rPh sb="40" eb="43">
      <t>ロウキュウカ</t>
    </rPh>
    <rPh sb="43" eb="45">
      <t>シセツ</t>
    </rPh>
    <rPh sb="46" eb="49">
      <t>ヒカクテキ</t>
    </rPh>
    <rPh sb="49" eb="50">
      <t>スク</t>
    </rPh>
    <rPh sb="55" eb="56">
      <t>カンガ</t>
    </rPh>
    <rPh sb="66" eb="68">
      <t>コウシン</t>
    </rPh>
    <rPh sb="69" eb="71">
      <t>ヒツヨウ</t>
    </rPh>
    <rPh sb="72" eb="74">
      <t>シセツ</t>
    </rPh>
    <rPh sb="75" eb="77">
      <t>アマタ</t>
    </rPh>
    <rPh sb="79" eb="81">
      <t>ジョウキョウ</t>
    </rPh>
    <rPh sb="85" eb="87">
      <t>カンロ</t>
    </rPh>
    <rPh sb="88" eb="91">
      <t>タイシンカ</t>
    </rPh>
    <rPh sb="92" eb="93">
      <t>スス</t>
    </rPh>
    <rPh sb="99" eb="101">
      <t>チョッキン</t>
    </rPh>
    <rPh sb="101" eb="103">
      <t>スウネン</t>
    </rPh>
    <rPh sb="104" eb="106">
      <t>カンロ</t>
    </rPh>
    <rPh sb="107" eb="110">
      <t>タイシンカ</t>
    </rPh>
    <rPh sb="110" eb="112">
      <t>コウジ</t>
    </rPh>
    <rPh sb="113" eb="115">
      <t>ヨテイ</t>
    </rPh>
    <rPh sb="122" eb="124">
      <t>ロウキュウ</t>
    </rPh>
    <rPh sb="124" eb="126">
      <t>シセツ</t>
    </rPh>
    <rPh sb="126" eb="128">
      <t>コウシン</t>
    </rPh>
    <rPh sb="130" eb="132">
      <t>ヨサン</t>
    </rPh>
    <rPh sb="132" eb="134">
      <t>ハイブン</t>
    </rPh>
    <rPh sb="140" eb="142">
      <t>チュウイ</t>
    </rPh>
    <rPh sb="143" eb="145">
      <t>ヒツヨウ</t>
    </rPh>
    <rPh sb="146" eb="147">
      <t>カンガ</t>
    </rPh>
    <phoneticPr fontId="4"/>
  </si>
  <si>
    <t>令和３年度において策定中のアセットマネジメントからも今後も過去の平均値以上の更新需要が予測されているため、安定的に経営の健全性・効率性を確保するためには、先手を打っての料金改定や広域化・共同化の拡充が必要不可欠であると考えている。</t>
    <rPh sb="0" eb="2">
      <t>レイワ</t>
    </rPh>
    <rPh sb="3" eb="5">
      <t>ネンド</t>
    </rPh>
    <rPh sb="9" eb="11">
      <t>サクテイ</t>
    </rPh>
    <rPh sb="11" eb="12">
      <t>チュウ</t>
    </rPh>
    <rPh sb="26" eb="28">
      <t>コンゴ</t>
    </rPh>
    <rPh sb="29" eb="31">
      <t>カコ</t>
    </rPh>
    <rPh sb="32" eb="34">
      <t>ヘイキン</t>
    </rPh>
    <rPh sb="34" eb="35">
      <t>チ</t>
    </rPh>
    <rPh sb="35" eb="37">
      <t>イジョウ</t>
    </rPh>
    <rPh sb="38" eb="40">
      <t>コウシン</t>
    </rPh>
    <rPh sb="40" eb="42">
      <t>ジュヨウ</t>
    </rPh>
    <rPh sb="43" eb="45">
      <t>ヨソク</t>
    </rPh>
    <rPh sb="53" eb="56">
      <t>アンテイテキ</t>
    </rPh>
    <rPh sb="57" eb="59">
      <t>ケイエイ</t>
    </rPh>
    <rPh sb="60" eb="63">
      <t>ケンゼンセイ</t>
    </rPh>
    <rPh sb="64" eb="66">
      <t>コウリツ</t>
    </rPh>
    <rPh sb="66" eb="67">
      <t>セイ</t>
    </rPh>
    <rPh sb="68" eb="70">
      <t>カクホ</t>
    </rPh>
    <rPh sb="77" eb="79">
      <t>センテ</t>
    </rPh>
    <rPh sb="80" eb="81">
      <t>ウ</t>
    </rPh>
    <rPh sb="84" eb="86">
      <t>リョウキン</t>
    </rPh>
    <rPh sb="86" eb="88">
      <t>カイテイ</t>
    </rPh>
    <rPh sb="89" eb="92">
      <t>コウイキカ</t>
    </rPh>
    <rPh sb="93" eb="96">
      <t>キョウドウカ</t>
    </rPh>
    <rPh sb="97" eb="99">
      <t>カクジュウ</t>
    </rPh>
    <rPh sb="100" eb="102">
      <t>ヒツヨウ</t>
    </rPh>
    <rPh sb="102" eb="105">
      <t>フカケツ</t>
    </rPh>
    <rPh sb="109" eb="11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</si>
</sst>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1.35</c:v>
                </c:pt>
                <c:pt idx="1">
                  <c:v>0.61</c:v>
                </c:pt>
                <c:pt idx="2">
                  <c:v>0.48</c:v>
                </c:pt>
                <c:pt idx="3">
                  <c:v>0.97</c:v>
                </c:pt>
                <c:pt idx="4">
                  <c:v>1.49</c:v>
                </c:pt>
              </c:numCache>
            </c:numRef>
          </c:val>
          <c:extLst>
            <c:ext xmlns:c16="http://schemas.microsoft.com/office/drawing/2014/chart" uri="{C3380CC4-5D6E-409C-BE32-E72D297353CC}">
              <c16:uniqueId val="{00000000-D43E-4C8F-88D9-5864275945C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0.39</c:v>
                </c:pt>
                <c:pt idx="2">
                  <c:v>0.5</c:v>
                </c:pt>
                <c:pt idx="3">
                  <c:v>0.42</c:v>
                </c:pt>
                <c:pt idx="4">
                  <c:v>0.44</c:v>
                </c:pt>
              </c:numCache>
            </c:numRef>
          </c:val>
          <c:smooth val="0"/>
          <c:extLst>
            <c:ext xmlns:c16="http://schemas.microsoft.com/office/drawing/2014/chart" uri="{C3380CC4-5D6E-409C-BE32-E72D297353CC}">
              <c16:uniqueId val="{00000001-D43E-4C8F-88D9-5864275945C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38.479999999999997</c:v>
                </c:pt>
                <c:pt idx="1">
                  <c:v>36.54</c:v>
                </c:pt>
                <c:pt idx="2">
                  <c:v>36.369999999999997</c:v>
                </c:pt>
                <c:pt idx="3">
                  <c:v>36.54</c:v>
                </c:pt>
                <c:pt idx="4">
                  <c:v>36.68</c:v>
                </c:pt>
              </c:numCache>
            </c:numRef>
          </c:val>
          <c:extLst>
            <c:ext xmlns:c16="http://schemas.microsoft.com/office/drawing/2014/chart" uri="{C3380CC4-5D6E-409C-BE32-E72D297353CC}">
              <c16:uniqueId val="{00000000-6AED-4C2D-A4FA-1DB27E408AD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55.88</c:v>
                </c:pt>
                <c:pt idx="2">
                  <c:v>55.03</c:v>
                </c:pt>
                <c:pt idx="3">
                  <c:v>54.05</c:v>
                </c:pt>
                <c:pt idx="4">
                  <c:v>54.43</c:v>
                </c:pt>
              </c:numCache>
            </c:numRef>
          </c:val>
          <c:smooth val="0"/>
          <c:extLst>
            <c:ext xmlns:c16="http://schemas.microsoft.com/office/drawing/2014/chart" uri="{C3380CC4-5D6E-409C-BE32-E72D297353CC}">
              <c16:uniqueId val="{00000001-6AED-4C2D-A4FA-1DB27E408AD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88.06</c:v>
                </c:pt>
                <c:pt idx="1">
                  <c:v>92.15</c:v>
                </c:pt>
                <c:pt idx="2">
                  <c:v>91.67</c:v>
                </c:pt>
                <c:pt idx="3">
                  <c:v>90.08</c:v>
                </c:pt>
                <c:pt idx="4">
                  <c:v>90</c:v>
                </c:pt>
              </c:numCache>
            </c:numRef>
          </c:val>
          <c:extLst>
            <c:ext xmlns:c16="http://schemas.microsoft.com/office/drawing/2014/chart" uri="{C3380CC4-5D6E-409C-BE32-E72D297353CC}">
              <c16:uniqueId val="{00000000-4E8A-4968-8D54-DD03AE046BC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80.989999999999995</c:v>
                </c:pt>
                <c:pt idx="2">
                  <c:v>81.900000000000006</c:v>
                </c:pt>
                <c:pt idx="3">
                  <c:v>80.510000000000005</c:v>
                </c:pt>
                <c:pt idx="4">
                  <c:v>79.44</c:v>
                </c:pt>
              </c:numCache>
            </c:numRef>
          </c:val>
          <c:smooth val="0"/>
          <c:extLst>
            <c:ext xmlns:c16="http://schemas.microsoft.com/office/drawing/2014/chart" uri="{C3380CC4-5D6E-409C-BE32-E72D297353CC}">
              <c16:uniqueId val="{00000001-4E8A-4968-8D54-DD03AE046BC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124.18</c:v>
                </c:pt>
                <c:pt idx="1">
                  <c:v>105.97</c:v>
                </c:pt>
                <c:pt idx="2">
                  <c:v>109.95</c:v>
                </c:pt>
                <c:pt idx="3">
                  <c:v>114.24</c:v>
                </c:pt>
                <c:pt idx="4">
                  <c:v>106.05</c:v>
                </c:pt>
              </c:numCache>
            </c:numRef>
          </c:val>
          <c:extLst>
            <c:ext xmlns:c16="http://schemas.microsoft.com/office/drawing/2014/chart" uri="{C3380CC4-5D6E-409C-BE32-E72D297353CC}">
              <c16:uniqueId val="{00000000-36D6-4823-9080-88C5C96301F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110.02</c:v>
                </c:pt>
                <c:pt idx="2">
                  <c:v>108.87</c:v>
                </c:pt>
                <c:pt idx="3">
                  <c:v>108.46</c:v>
                </c:pt>
                <c:pt idx="4">
                  <c:v>109.02</c:v>
                </c:pt>
              </c:numCache>
            </c:numRef>
          </c:val>
          <c:smooth val="0"/>
          <c:extLst>
            <c:ext xmlns:c16="http://schemas.microsoft.com/office/drawing/2014/chart" uri="{C3380CC4-5D6E-409C-BE32-E72D297353CC}">
              <c16:uniqueId val="{00000001-36D6-4823-9080-88C5C96301F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34.630000000000003</c:v>
                </c:pt>
                <c:pt idx="1">
                  <c:v>36.79</c:v>
                </c:pt>
                <c:pt idx="2">
                  <c:v>38.9</c:v>
                </c:pt>
                <c:pt idx="3">
                  <c:v>40.18</c:v>
                </c:pt>
                <c:pt idx="4">
                  <c:v>41.59</c:v>
                </c:pt>
              </c:numCache>
            </c:numRef>
          </c:val>
          <c:extLst>
            <c:ext xmlns:c16="http://schemas.microsoft.com/office/drawing/2014/chart" uri="{C3380CC4-5D6E-409C-BE32-E72D297353CC}">
              <c16:uniqueId val="{00000000-7D50-4416-97CB-A0FDC571FF8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46.61</c:v>
                </c:pt>
                <c:pt idx="2">
                  <c:v>48.87</c:v>
                </c:pt>
                <c:pt idx="3">
                  <c:v>49.12</c:v>
                </c:pt>
                <c:pt idx="4">
                  <c:v>49.39</c:v>
                </c:pt>
              </c:numCache>
            </c:numRef>
          </c:val>
          <c:smooth val="0"/>
          <c:extLst>
            <c:ext xmlns:c16="http://schemas.microsoft.com/office/drawing/2014/chart" uri="{C3380CC4-5D6E-409C-BE32-E72D297353CC}">
              <c16:uniqueId val="{00000001-7D50-4416-97CB-A0FDC571FF8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1.69</c:v>
                </c:pt>
                <c:pt idx="1">
                  <c:v>0.7</c:v>
                </c:pt>
                <c:pt idx="2">
                  <c:v>0.48</c:v>
                </c:pt>
                <c:pt idx="3">
                  <c:v>0.24</c:v>
                </c:pt>
                <c:pt idx="4">
                  <c:v>0.19</c:v>
                </c:pt>
              </c:numCache>
            </c:numRef>
          </c:val>
          <c:extLst>
            <c:ext xmlns:c16="http://schemas.microsoft.com/office/drawing/2014/chart" uri="{C3380CC4-5D6E-409C-BE32-E72D297353CC}">
              <c16:uniqueId val="{00000000-57EE-4ED6-B688-4677E37BF96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10.84</c:v>
                </c:pt>
                <c:pt idx="2">
                  <c:v>14.85</c:v>
                </c:pt>
                <c:pt idx="3">
                  <c:v>16.760000000000002</c:v>
                </c:pt>
                <c:pt idx="4">
                  <c:v>18.57</c:v>
                </c:pt>
              </c:numCache>
            </c:numRef>
          </c:val>
          <c:smooth val="0"/>
          <c:extLst>
            <c:ext xmlns:c16="http://schemas.microsoft.com/office/drawing/2014/chart" uri="{C3380CC4-5D6E-409C-BE32-E72D297353CC}">
              <c16:uniqueId val="{00000001-57EE-4ED6-B688-4677E37BF96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1E-43D5-B2B8-757D32AAE43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7.31</c:v>
                </c:pt>
                <c:pt idx="2">
                  <c:v>3.16</c:v>
                </c:pt>
                <c:pt idx="3">
                  <c:v>11.94</c:v>
                </c:pt>
                <c:pt idx="4">
                  <c:v>11</c:v>
                </c:pt>
              </c:numCache>
            </c:numRef>
          </c:val>
          <c:smooth val="0"/>
          <c:extLst>
            <c:ext xmlns:c16="http://schemas.microsoft.com/office/drawing/2014/chart" uri="{C3380CC4-5D6E-409C-BE32-E72D297353CC}">
              <c16:uniqueId val="{00000001-121E-43D5-B2B8-757D32AAE43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340.29</c:v>
                </c:pt>
                <c:pt idx="1">
                  <c:v>1567.26</c:v>
                </c:pt>
                <c:pt idx="2">
                  <c:v>2115.38</c:v>
                </c:pt>
                <c:pt idx="3">
                  <c:v>661.28</c:v>
                </c:pt>
                <c:pt idx="4">
                  <c:v>1535.83</c:v>
                </c:pt>
              </c:numCache>
            </c:numRef>
          </c:val>
          <c:extLst>
            <c:ext xmlns:c16="http://schemas.microsoft.com/office/drawing/2014/chart" uri="{C3380CC4-5D6E-409C-BE32-E72D297353CC}">
              <c16:uniqueId val="{00000000-FCBE-4844-A97C-D6BA482F33C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355.27</c:v>
                </c:pt>
                <c:pt idx="2">
                  <c:v>369.69</c:v>
                </c:pt>
                <c:pt idx="3">
                  <c:v>362.93</c:v>
                </c:pt>
                <c:pt idx="4">
                  <c:v>371.81</c:v>
                </c:pt>
              </c:numCache>
            </c:numRef>
          </c:val>
          <c:smooth val="0"/>
          <c:extLst>
            <c:ext xmlns:c16="http://schemas.microsoft.com/office/drawing/2014/chart" uri="{C3380CC4-5D6E-409C-BE32-E72D297353CC}">
              <c16:uniqueId val="{00000001-FCBE-4844-A97C-D6BA482F33C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383.75</c:v>
                </c:pt>
                <c:pt idx="1">
                  <c:v>374.95</c:v>
                </c:pt>
                <c:pt idx="2">
                  <c:v>366.95</c:v>
                </c:pt>
                <c:pt idx="3">
                  <c:v>385.97</c:v>
                </c:pt>
                <c:pt idx="4">
                  <c:v>384.9</c:v>
                </c:pt>
              </c:numCache>
            </c:numRef>
          </c:val>
          <c:extLst>
            <c:ext xmlns:c16="http://schemas.microsoft.com/office/drawing/2014/chart" uri="{C3380CC4-5D6E-409C-BE32-E72D297353CC}">
              <c16:uniqueId val="{00000000-0960-4F7E-AE31-6E7720A4AE3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458.27</c:v>
                </c:pt>
                <c:pt idx="2">
                  <c:v>402.99</c:v>
                </c:pt>
                <c:pt idx="3">
                  <c:v>439.05</c:v>
                </c:pt>
                <c:pt idx="4">
                  <c:v>465.85</c:v>
                </c:pt>
              </c:numCache>
            </c:numRef>
          </c:val>
          <c:smooth val="0"/>
          <c:extLst>
            <c:ext xmlns:c16="http://schemas.microsoft.com/office/drawing/2014/chart" uri="{C3380CC4-5D6E-409C-BE32-E72D297353CC}">
              <c16:uniqueId val="{00000001-0960-4F7E-AE31-6E7720A4AE3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127.74</c:v>
                </c:pt>
                <c:pt idx="1">
                  <c:v>106.2</c:v>
                </c:pt>
                <c:pt idx="2">
                  <c:v>109.42</c:v>
                </c:pt>
                <c:pt idx="3">
                  <c:v>114.88</c:v>
                </c:pt>
                <c:pt idx="4">
                  <c:v>103.22</c:v>
                </c:pt>
              </c:numCache>
            </c:numRef>
          </c:val>
          <c:extLst>
            <c:ext xmlns:c16="http://schemas.microsoft.com/office/drawing/2014/chart" uri="{C3380CC4-5D6E-409C-BE32-E72D297353CC}">
              <c16:uniqueId val="{00000000-5A81-466A-9E8A-4A8A38536B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96.77</c:v>
                </c:pt>
                <c:pt idx="2">
                  <c:v>98.66</c:v>
                </c:pt>
                <c:pt idx="3">
                  <c:v>95.26</c:v>
                </c:pt>
                <c:pt idx="4">
                  <c:v>92.39</c:v>
                </c:pt>
              </c:numCache>
            </c:numRef>
          </c:val>
          <c:smooth val="0"/>
          <c:extLst>
            <c:ext xmlns:c16="http://schemas.microsoft.com/office/drawing/2014/chart" uri="{C3380CC4-5D6E-409C-BE32-E72D297353CC}">
              <c16:uniqueId val="{00000001-5A81-466A-9E8A-4A8A38536B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100.25</c:v>
                </c:pt>
                <c:pt idx="1">
                  <c:v>121.2</c:v>
                </c:pt>
                <c:pt idx="2">
                  <c:v>118.29</c:v>
                </c:pt>
                <c:pt idx="3">
                  <c:v>113.16</c:v>
                </c:pt>
                <c:pt idx="4">
                  <c:v>125.25</c:v>
                </c:pt>
              </c:numCache>
            </c:numRef>
          </c:val>
          <c:extLst>
            <c:ext xmlns:c16="http://schemas.microsoft.com/office/drawing/2014/chart" uri="{C3380CC4-5D6E-409C-BE32-E72D297353CC}">
              <c16:uniqueId val="{00000000-E817-422C-AF94-C9EA8331B8C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187.18</c:v>
                </c:pt>
                <c:pt idx="2">
                  <c:v>178.59</c:v>
                </c:pt>
                <c:pt idx="3">
                  <c:v>192.82</c:v>
                </c:pt>
                <c:pt idx="4">
                  <c:v>192.98</c:v>
                </c:pt>
              </c:numCache>
            </c:numRef>
          </c:val>
          <c:smooth val="0"/>
          <c:extLst>
            <c:ext xmlns:c16="http://schemas.microsoft.com/office/drawing/2014/chart" uri="{C3380CC4-5D6E-409C-BE32-E72D297353CC}">
              <c16:uniqueId val="{00000001-E817-422C-AF94-C9EA8331B8C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54"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徳島県　松茂町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14950</v>
      </c>
      <c r="AM8" s="71"/>
      <c r="AN8" s="71"/>
      <c r="AO8" s="71"/>
      <c r="AP8" s="71"/>
      <c r="AQ8" s="71"/>
      <c r="AR8" s="71"/>
      <c r="AS8" s="71"/>
      <c r="AT8" s="67">
        <f>データ!$S$6</f>
        <v>14.24</v>
      </c>
      <c r="AU8" s="68"/>
      <c r="AV8" s="68"/>
      <c r="AW8" s="68"/>
      <c r="AX8" s="68"/>
      <c r="AY8" s="68"/>
      <c r="AZ8" s="68"/>
      <c r="BA8" s="68"/>
      <c r="BB8" s="70">
        <f>データ!$T$6</f>
        <v>1049.8599999999999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80.099999999999994</v>
      </c>
      <c r="J10" s="68"/>
      <c r="K10" s="68"/>
      <c r="L10" s="68"/>
      <c r="M10" s="68"/>
      <c r="N10" s="68"/>
      <c r="O10" s="69"/>
      <c r="P10" s="70">
        <f>データ!$P$6</f>
        <v>100</v>
      </c>
      <c r="Q10" s="70"/>
      <c r="R10" s="70"/>
      <c r="S10" s="70"/>
      <c r="T10" s="70"/>
      <c r="U10" s="70"/>
      <c r="V10" s="70"/>
      <c r="W10" s="71">
        <f>データ!$Q$6</f>
        <v>2178</v>
      </c>
      <c r="X10" s="71"/>
      <c r="Y10" s="71"/>
      <c r="Z10" s="71"/>
      <c r="AA10" s="71"/>
      <c r="AB10" s="71"/>
      <c r="AC10" s="71"/>
      <c r="AD10" s="2"/>
      <c r="AE10" s="2"/>
      <c r="AF10" s="2"/>
      <c r="AG10" s="2"/>
      <c r="AH10" s="4"/>
      <c r="AI10" s="4"/>
      <c r="AJ10" s="4"/>
      <c r="AK10" s="4"/>
      <c r="AL10" s="71">
        <f>データ!$U$6</f>
        <v>14859</v>
      </c>
      <c r="AM10" s="71"/>
      <c r="AN10" s="71"/>
      <c r="AO10" s="71"/>
      <c r="AP10" s="71"/>
      <c r="AQ10" s="71"/>
      <c r="AR10" s="71"/>
      <c r="AS10" s="71"/>
      <c r="AT10" s="67">
        <f>データ!$V$6</f>
        <v>14.24</v>
      </c>
      <c r="AU10" s="68"/>
      <c r="AV10" s="68"/>
      <c r="AW10" s="68"/>
      <c r="AX10" s="68"/>
      <c r="AY10" s="68"/>
      <c r="AZ10" s="68"/>
      <c r="BA10" s="68"/>
      <c r="BB10" s="70">
        <f>データ!$W$6</f>
        <v>1043.47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kM9DJTwTrncMXQpCYCm2BwmSrE0you0AFYE4++xRPSF3DqMglea0ljSIbhGQArahORB9M3jOyx+OyGOAYcfBcw==" saltValue="IbrqRqHfH2jtKJBOOw5D5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364011</v>
      </c>
      <c r="D6" s="34">
        <f t="shared" si="3"/>
        <v>46</v>
      </c>
      <c r="E6" s="34">
        <f t="shared" si="3"/>
        <v>1</v>
      </c>
      <c r="F6" s="34">
        <f t="shared" si="3"/>
        <v>0</v>
      </c>
      <c r="G6" s="34">
        <f t="shared" si="3"/>
        <v>1</v>
      </c>
      <c r="H6" s="34" t="str">
        <f t="shared" si="3"/>
        <v>徳島県　松茂町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80.099999999999994</v>
      </c>
      <c r="P6" s="35">
        <f t="shared" si="3"/>
        <v>100</v>
      </c>
      <c r="Q6" s="35">
        <f t="shared" si="3"/>
        <v>2178</v>
      </c>
      <c r="R6" s="35">
        <f t="shared" si="3"/>
        <v>14950</v>
      </c>
      <c r="S6" s="35">
        <f t="shared" si="3"/>
        <v>14.24</v>
      </c>
      <c r="T6" s="35">
        <f t="shared" si="3"/>
        <v>1049.8599999999999</v>
      </c>
      <c r="U6" s="35">
        <f t="shared" si="3"/>
        <v>14859</v>
      </c>
      <c r="V6" s="35">
        <f t="shared" si="3"/>
        <v>14.24</v>
      </c>
      <c r="W6" s="35">
        <f t="shared" si="3"/>
        <v>1043.47</v>
      </c>
      <c r="X6" s="36">
        <f>IF(X7="",NA(),X7)</f>
        <v>124.18</v>
      </c>
      <c r="Y6" s="36">
        <f t="shared" ref="Y6:AG6" si="4">IF(Y7="",NA(),Y7)</f>
        <v>105.97</v>
      </c>
      <c r="Z6" s="36">
        <f t="shared" si="4"/>
        <v>109.95</v>
      </c>
      <c r="AA6" s="36">
        <f t="shared" si="4"/>
        <v>114.24</v>
      </c>
      <c r="AB6" s="36">
        <f t="shared" si="4"/>
        <v>106.05</v>
      </c>
      <c r="AC6" s="36">
        <f t="shared" si="4"/>
        <v>111.71</v>
      </c>
      <c r="AD6" s="36">
        <f t="shared" si="4"/>
        <v>110.02</v>
      </c>
      <c r="AE6" s="36">
        <f t="shared" si="4"/>
        <v>108.87</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7.31</v>
      </c>
      <c r="AP6" s="36">
        <f t="shared" si="5"/>
        <v>3.16</v>
      </c>
      <c r="AQ6" s="36">
        <f t="shared" si="5"/>
        <v>11.94</v>
      </c>
      <c r="AR6" s="36">
        <f t="shared" si="5"/>
        <v>11</v>
      </c>
      <c r="AS6" s="35" t="str">
        <f>IF(AS7="","",IF(AS7="-","【-】","【"&amp;SUBSTITUTE(TEXT(AS7,"#,##0.00"),"-","△")&amp;"】"))</f>
        <v>【1.15】</v>
      </c>
      <c r="AT6" s="36">
        <f>IF(AT7="",NA(),AT7)</f>
        <v>340.29</v>
      </c>
      <c r="AU6" s="36">
        <f t="shared" ref="AU6:BC6" si="6">IF(AU7="",NA(),AU7)</f>
        <v>1567.26</v>
      </c>
      <c r="AV6" s="36">
        <f t="shared" si="6"/>
        <v>2115.38</v>
      </c>
      <c r="AW6" s="36">
        <f t="shared" si="6"/>
        <v>661.28</v>
      </c>
      <c r="AX6" s="36">
        <f t="shared" si="6"/>
        <v>1535.83</v>
      </c>
      <c r="AY6" s="36">
        <f t="shared" si="6"/>
        <v>384.34</v>
      </c>
      <c r="AZ6" s="36">
        <f t="shared" si="6"/>
        <v>355.27</v>
      </c>
      <c r="BA6" s="36">
        <f t="shared" si="6"/>
        <v>369.69</v>
      </c>
      <c r="BB6" s="36">
        <f t="shared" si="6"/>
        <v>362.93</v>
      </c>
      <c r="BC6" s="36">
        <f t="shared" si="6"/>
        <v>371.81</v>
      </c>
      <c r="BD6" s="35" t="str">
        <f>IF(BD7="","",IF(BD7="-","【-】","【"&amp;SUBSTITUTE(TEXT(BD7,"#,##0.00"),"-","△")&amp;"】"))</f>
        <v>【260.31】</v>
      </c>
      <c r="BE6" s="36">
        <f>IF(BE7="",NA(),BE7)</f>
        <v>383.75</v>
      </c>
      <c r="BF6" s="36">
        <f t="shared" ref="BF6:BN6" si="7">IF(BF7="",NA(),BF7)</f>
        <v>374.95</v>
      </c>
      <c r="BG6" s="36">
        <f t="shared" si="7"/>
        <v>366.95</v>
      </c>
      <c r="BH6" s="36">
        <f t="shared" si="7"/>
        <v>385.97</v>
      </c>
      <c r="BI6" s="36">
        <f t="shared" si="7"/>
        <v>384.9</v>
      </c>
      <c r="BJ6" s="36">
        <f t="shared" si="7"/>
        <v>380.58</v>
      </c>
      <c r="BK6" s="36">
        <f t="shared" si="7"/>
        <v>458.27</v>
      </c>
      <c r="BL6" s="36">
        <f t="shared" si="7"/>
        <v>402.99</v>
      </c>
      <c r="BM6" s="36">
        <f t="shared" si="7"/>
        <v>439.05</v>
      </c>
      <c r="BN6" s="36">
        <f t="shared" si="7"/>
        <v>465.85</v>
      </c>
      <c r="BO6" s="35" t="str">
        <f>IF(BO7="","",IF(BO7="-","【-】","【"&amp;SUBSTITUTE(TEXT(BO7,"#,##0.00"),"-","△")&amp;"】"))</f>
        <v>【275.67】</v>
      </c>
      <c r="BP6" s="36">
        <f>IF(BP7="",NA(),BP7)</f>
        <v>127.74</v>
      </c>
      <c r="BQ6" s="36">
        <f t="shared" ref="BQ6:BY6" si="8">IF(BQ7="",NA(),BQ7)</f>
        <v>106.2</v>
      </c>
      <c r="BR6" s="36">
        <f t="shared" si="8"/>
        <v>109.42</v>
      </c>
      <c r="BS6" s="36">
        <f t="shared" si="8"/>
        <v>114.88</v>
      </c>
      <c r="BT6" s="36">
        <f t="shared" si="8"/>
        <v>103.22</v>
      </c>
      <c r="BU6" s="36">
        <f t="shared" si="8"/>
        <v>102.38</v>
      </c>
      <c r="BV6" s="36">
        <f t="shared" si="8"/>
        <v>96.77</v>
      </c>
      <c r="BW6" s="36">
        <f t="shared" si="8"/>
        <v>98.66</v>
      </c>
      <c r="BX6" s="36">
        <f t="shared" si="8"/>
        <v>95.26</v>
      </c>
      <c r="BY6" s="36">
        <f t="shared" si="8"/>
        <v>92.39</v>
      </c>
      <c r="BZ6" s="35" t="str">
        <f>IF(BZ7="","",IF(BZ7="-","【-】","【"&amp;SUBSTITUTE(TEXT(BZ7,"#,##0.00"),"-","△")&amp;"】"))</f>
        <v>【100.05】</v>
      </c>
      <c r="CA6" s="36">
        <f>IF(CA7="",NA(),CA7)</f>
        <v>100.25</v>
      </c>
      <c r="CB6" s="36">
        <f t="shared" ref="CB6:CJ6" si="9">IF(CB7="",NA(),CB7)</f>
        <v>121.2</v>
      </c>
      <c r="CC6" s="36">
        <f t="shared" si="9"/>
        <v>118.29</v>
      </c>
      <c r="CD6" s="36">
        <f t="shared" si="9"/>
        <v>113.16</v>
      </c>
      <c r="CE6" s="36">
        <f t="shared" si="9"/>
        <v>125.25</v>
      </c>
      <c r="CF6" s="36">
        <f t="shared" si="9"/>
        <v>168.67</v>
      </c>
      <c r="CG6" s="36">
        <f t="shared" si="9"/>
        <v>187.18</v>
      </c>
      <c r="CH6" s="36">
        <f t="shared" si="9"/>
        <v>178.59</v>
      </c>
      <c r="CI6" s="36">
        <f t="shared" si="9"/>
        <v>192.82</v>
      </c>
      <c r="CJ6" s="36">
        <f t="shared" si="9"/>
        <v>192.98</v>
      </c>
      <c r="CK6" s="35" t="str">
        <f>IF(CK7="","",IF(CK7="-","【-】","【"&amp;SUBSTITUTE(TEXT(CK7,"#,##0.00"),"-","△")&amp;"】"))</f>
        <v>【166.40】</v>
      </c>
      <c r="CL6" s="36">
        <f>IF(CL7="",NA(),CL7)</f>
        <v>38.479999999999997</v>
      </c>
      <c r="CM6" s="36">
        <f t="shared" ref="CM6:CU6" si="10">IF(CM7="",NA(),CM7)</f>
        <v>36.54</v>
      </c>
      <c r="CN6" s="36">
        <f t="shared" si="10"/>
        <v>36.369999999999997</v>
      </c>
      <c r="CO6" s="36">
        <f t="shared" si="10"/>
        <v>36.54</v>
      </c>
      <c r="CP6" s="36">
        <f t="shared" si="10"/>
        <v>36.68</v>
      </c>
      <c r="CQ6" s="36">
        <f t="shared" si="10"/>
        <v>54.92</v>
      </c>
      <c r="CR6" s="36">
        <f t="shared" si="10"/>
        <v>55.88</v>
      </c>
      <c r="CS6" s="36">
        <f t="shared" si="10"/>
        <v>55.03</v>
      </c>
      <c r="CT6" s="36">
        <f t="shared" si="10"/>
        <v>54.05</v>
      </c>
      <c r="CU6" s="36">
        <f t="shared" si="10"/>
        <v>54.43</v>
      </c>
      <c r="CV6" s="35" t="str">
        <f>IF(CV7="","",IF(CV7="-","【-】","【"&amp;SUBSTITUTE(TEXT(CV7,"#,##0.00"),"-","△")&amp;"】"))</f>
        <v>【60.69】</v>
      </c>
      <c r="CW6" s="36">
        <f>IF(CW7="",NA(),CW7)</f>
        <v>88.06</v>
      </c>
      <c r="CX6" s="36">
        <f t="shared" ref="CX6:DF6" si="11">IF(CX7="",NA(),CX7)</f>
        <v>92.15</v>
      </c>
      <c r="CY6" s="36">
        <f t="shared" si="11"/>
        <v>91.67</v>
      </c>
      <c r="CZ6" s="36">
        <f t="shared" si="11"/>
        <v>90.08</v>
      </c>
      <c r="DA6" s="36">
        <f t="shared" si="11"/>
        <v>90</v>
      </c>
      <c r="DB6" s="36">
        <f t="shared" si="11"/>
        <v>82.66</v>
      </c>
      <c r="DC6" s="36">
        <f t="shared" si="11"/>
        <v>80.989999999999995</v>
      </c>
      <c r="DD6" s="36">
        <f t="shared" si="11"/>
        <v>81.900000000000006</v>
      </c>
      <c r="DE6" s="36">
        <f t="shared" si="11"/>
        <v>80.510000000000005</v>
      </c>
      <c r="DF6" s="36">
        <f t="shared" si="11"/>
        <v>79.44</v>
      </c>
      <c r="DG6" s="35" t="str">
        <f>IF(DG7="","",IF(DG7="-","【-】","【"&amp;SUBSTITUTE(TEXT(DG7,"#,##0.00"),"-","△")&amp;"】"))</f>
        <v>【89.82】</v>
      </c>
      <c r="DH6" s="36">
        <f>IF(DH7="",NA(),DH7)</f>
        <v>34.630000000000003</v>
      </c>
      <c r="DI6" s="36">
        <f t="shared" ref="DI6:DQ6" si="12">IF(DI7="",NA(),DI7)</f>
        <v>36.79</v>
      </c>
      <c r="DJ6" s="36">
        <f t="shared" si="12"/>
        <v>38.9</v>
      </c>
      <c r="DK6" s="36">
        <f t="shared" si="12"/>
        <v>40.18</v>
      </c>
      <c r="DL6" s="36">
        <f t="shared" si="12"/>
        <v>41.59</v>
      </c>
      <c r="DM6" s="36">
        <f t="shared" si="12"/>
        <v>48.49</v>
      </c>
      <c r="DN6" s="36">
        <f t="shared" si="12"/>
        <v>46.61</v>
      </c>
      <c r="DO6" s="36">
        <f t="shared" si="12"/>
        <v>48.87</v>
      </c>
      <c r="DP6" s="36">
        <f t="shared" si="12"/>
        <v>49.12</v>
      </c>
      <c r="DQ6" s="36">
        <f t="shared" si="12"/>
        <v>49.39</v>
      </c>
      <c r="DR6" s="35" t="str">
        <f>IF(DR7="","",IF(DR7="-","【-】","【"&amp;SUBSTITUTE(TEXT(DR7,"#,##0.00"),"-","△")&amp;"】"))</f>
        <v>【50.19】</v>
      </c>
      <c r="DS6" s="36">
        <f>IF(DS7="",NA(),DS7)</f>
        <v>1.69</v>
      </c>
      <c r="DT6" s="36">
        <f t="shared" ref="DT6:EB6" si="13">IF(DT7="",NA(),DT7)</f>
        <v>0.7</v>
      </c>
      <c r="DU6" s="36">
        <f t="shared" si="13"/>
        <v>0.48</v>
      </c>
      <c r="DV6" s="36">
        <f t="shared" si="13"/>
        <v>0.24</v>
      </c>
      <c r="DW6" s="36">
        <f t="shared" si="13"/>
        <v>0.19</v>
      </c>
      <c r="DX6" s="36">
        <f t="shared" si="13"/>
        <v>12.79</v>
      </c>
      <c r="DY6" s="36">
        <f t="shared" si="13"/>
        <v>10.84</v>
      </c>
      <c r="DZ6" s="36">
        <f t="shared" si="13"/>
        <v>14.85</v>
      </c>
      <c r="EA6" s="36">
        <f t="shared" si="13"/>
        <v>16.760000000000002</v>
      </c>
      <c r="EB6" s="36">
        <f t="shared" si="13"/>
        <v>18.57</v>
      </c>
      <c r="EC6" s="35" t="str">
        <f>IF(EC7="","",IF(EC7="-","【-】","【"&amp;SUBSTITUTE(TEXT(EC7,"#,##0.00"),"-","△")&amp;"】"))</f>
        <v>【20.63】</v>
      </c>
      <c r="ED6" s="36">
        <f>IF(ED7="",NA(),ED7)</f>
        <v>1.35</v>
      </c>
      <c r="EE6" s="36">
        <f t="shared" ref="EE6:EM6" si="14">IF(EE7="",NA(),EE7)</f>
        <v>0.61</v>
      </c>
      <c r="EF6" s="36">
        <f t="shared" si="14"/>
        <v>0.48</v>
      </c>
      <c r="EG6" s="36">
        <f t="shared" si="14"/>
        <v>0.97</v>
      </c>
      <c r="EH6" s="36">
        <f t="shared" si="14"/>
        <v>1.49</v>
      </c>
      <c r="EI6" s="36">
        <f t="shared" si="14"/>
        <v>0.71</v>
      </c>
      <c r="EJ6" s="36">
        <f t="shared" si="14"/>
        <v>0.39</v>
      </c>
      <c r="EK6" s="36">
        <f t="shared" si="14"/>
        <v>0.5</v>
      </c>
      <c r="EL6" s="36">
        <f t="shared" si="14"/>
        <v>0.42</v>
      </c>
      <c r="EM6" s="36">
        <f t="shared" si="14"/>
        <v>0.44</v>
      </c>
      <c r="EN6" s="35" t="str">
        <f>IF(EN7="","",IF(EN7="-","【-】","【"&amp;SUBSTITUTE(TEXT(EN7,"#,##0.00"),"-","△")&amp;"】"))</f>
        <v>【0.69】</v>
      </c>
    </row>
    <row r="7" spans="1:144" s="37" customFormat="1" x14ac:dyDescent="0.15">
      <c r="A7" s="29"/>
      <c r="B7" s="38">
        <v>2020</v>
      </c>
      <c r="C7" s="38">
        <v>364011</v>
      </c>
      <c r="D7" s="38">
        <v>46</v>
      </c>
      <c r="E7" s="38">
        <v>1</v>
      </c>
      <c r="F7" s="38">
        <v>0</v>
      </c>
      <c r="G7" s="38">
        <v>1</v>
      </c>
      <c r="H7" s="38" t="s">
        <v>93</v>
      </c>
      <c r="I7" s="38" t="s">
        <v>94</v>
      </c>
      <c r="J7" s="38" t="s">
        <v>95</v>
      </c>
      <c r="K7" s="38" t="s">
        <v>96</v>
      </c>
      <c r="L7" s="38" t="s">
        <v>97</v>
      </c>
      <c r="M7" s="38" t="s">
        <v>98</v>
      </c>
      <c r="N7" s="39" t="s">
        <v>99</v>
      </c>
      <c r="O7" s="39">
        <v>80.099999999999994</v>
      </c>
      <c r="P7" s="39">
        <v>100</v>
      </c>
      <c r="Q7" s="39">
        <v>2178</v>
      </c>
      <c r="R7" s="39">
        <v>14950</v>
      </c>
      <c r="S7" s="39">
        <v>14.24</v>
      </c>
      <c r="T7" s="39">
        <v>1049.8599999999999</v>
      </c>
      <c r="U7" s="39">
        <v>14859</v>
      </c>
      <c r="V7" s="39">
        <v>14.24</v>
      </c>
      <c r="W7" s="39">
        <v>1043.47</v>
      </c>
      <c r="X7" s="39">
        <v>124.18</v>
      </c>
      <c r="Y7" s="39">
        <v>105.97</v>
      </c>
      <c r="Z7" s="39">
        <v>109.95</v>
      </c>
      <c r="AA7" s="39">
        <v>114.24</v>
      </c>
      <c r="AB7" s="39">
        <v>106.05</v>
      </c>
      <c r="AC7" s="39">
        <v>111.71</v>
      </c>
      <c r="AD7" s="39">
        <v>110.02</v>
      </c>
      <c r="AE7" s="39">
        <v>108.87</v>
      </c>
      <c r="AF7" s="39">
        <v>108.46</v>
      </c>
      <c r="AG7" s="39">
        <v>109.02</v>
      </c>
      <c r="AH7" s="39">
        <v>110.27</v>
      </c>
      <c r="AI7" s="39">
        <v>0</v>
      </c>
      <c r="AJ7" s="39">
        <v>0</v>
      </c>
      <c r="AK7" s="39">
        <v>0</v>
      </c>
      <c r="AL7" s="39">
        <v>0</v>
      </c>
      <c r="AM7" s="39">
        <v>0</v>
      </c>
      <c r="AN7" s="39">
        <v>1.72</v>
      </c>
      <c r="AO7" s="39">
        <v>7.31</v>
      </c>
      <c r="AP7" s="39">
        <v>3.16</v>
      </c>
      <c r="AQ7" s="39">
        <v>11.94</v>
      </c>
      <c r="AR7" s="39">
        <v>11</v>
      </c>
      <c r="AS7" s="39">
        <v>1.1499999999999999</v>
      </c>
      <c r="AT7" s="39">
        <v>340.29</v>
      </c>
      <c r="AU7" s="39">
        <v>1567.26</v>
      </c>
      <c r="AV7" s="39">
        <v>2115.38</v>
      </c>
      <c r="AW7" s="39">
        <v>661.28</v>
      </c>
      <c r="AX7" s="39">
        <v>1535.83</v>
      </c>
      <c r="AY7" s="39">
        <v>384.34</v>
      </c>
      <c r="AZ7" s="39">
        <v>355.27</v>
      </c>
      <c r="BA7" s="39">
        <v>369.69</v>
      </c>
      <c r="BB7" s="39">
        <v>362.93</v>
      </c>
      <c r="BC7" s="39">
        <v>371.81</v>
      </c>
      <c r="BD7" s="39">
        <v>260.31</v>
      </c>
      <c r="BE7" s="39">
        <v>383.75</v>
      </c>
      <c r="BF7" s="39">
        <v>374.95</v>
      </c>
      <c r="BG7" s="39">
        <v>366.95</v>
      </c>
      <c r="BH7" s="39">
        <v>385.97</v>
      </c>
      <c r="BI7" s="39">
        <v>384.9</v>
      </c>
      <c r="BJ7" s="39">
        <v>380.58</v>
      </c>
      <c r="BK7" s="39">
        <v>458.27</v>
      </c>
      <c r="BL7" s="39">
        <v>402.99</v>
      </c>
      <c r="BM7" s="39">
        <v>439.05</v>
      </c>
      <c r="BN7" s="39">
        <v>465.85</v>
      </c>
      <c r="BO7" s="39">
        <v>275.67</v>
      </c>
      <c r="BP7" s="39">
        <v>127.74</v>
      </c>
      <c r="BQ7" s="39">
        <v>106.2</v>
      </c>
      <c r="BR7" s="39">
        <v>109.42</v>
      </c>
      <c r="BS7" s="39">
        <v>114.88</v>
      </c>
      <c r="BT7" s="39">
        <v>103.22</v>
      </c>
      <c r="BU7" s="39">
        <v>102.38</v>
      </c>
      <c r="BV7" s="39">
        <v>96.77</v>
      </c>
      <c r="BW7" s="39">
        <v>98.66</v>
      </c>
      <c r="BX7" s="39">
        <v>95.26</v>
      </c>
      <c r="BY7" s="39">
        <v>92.39</v>
      </c>
      <c r="BZ7" s="39">
        <v>100.05</v>
      </c>
      <c r="CA7" s="39">
        <v>100.25</v>
      </c>
      <c r="CB7" s="39">
        <v>121.2</v>
      </c>
      <c r="CC7" s="39">
        <v>118.29</v>
      </c>
      <c r="CD7" s="39">
        <v>113.16</v>
      </c>
      <c r="CE7" s="39">
        <v>125.25</v>
      </c>
      <c r="CF7" s="39">
        <v>168.67</v>
      </c>
      <c r="CG7" s="39">
        <v>187.18</v>
      </c>
      <c r="CH7" s="39">
        <v>178.59</v>
      </c>
      <c r="CI7" s="39">
        <v>192.82</v>
      </c>
      <c r="CJ7" s="39">
        <v>192.98</v>
      </c>
      <c r="CK7" s="39">
        <v>166.4</v>
      </c>
      <c r="CL7" s="39">
        <v>38.479999999999997</v>
      </c>
      <c r="CM7" s="39">
        <v>36.54</v>
      </c>
      <c r="CN7" s="39">
        <v>36.369999999999997</v>
      </c>
      <c r="CO7" s="39">
        <v>36.54</v>
      </c>
      <c r="CP7" s="39">
        <v>36.68</v>
      </c>
      <c r="CQ7" s="39">
        <v>54.92</v>
      </c>
      <c r="CR7" s="39">
        <v>55.88</v>
      </c>
      <c r="CS7" s="39">
        <v>55.03</v>
      </c>
      <c r="CT7" s="39">
        <v>54.05</v>
      </c>
      <c r="CU7" s="39">
        <v>54.43</v>
      </c>
      <c r="CV7" s="39">
        <v>60.69</v>
      </c>
      <c r="CW7" s="39">
        <v>88.06</v>
      </c>
      <c r="CX7" s="39">
        <v>92.15</v>
      </c>
      <c r="CY7" s="39">
        <v>91.67</v>
      </c>
      <c r="CZ7" s="39">
        <v>90.08</v>
      </c>
      <c r="DA7" s="39">
        <v>90</v>
      </c>
      <c r="DB7" s="39">
        <v>82.66</v>
      </c>
      <c r="DC7" s="39">
        <v>80.989999999999995</v>
      </c>
      <c r="DD7" s="39">
        <v>81.900000000000006</v>
      </c>
      <c r="DE7" s="39">
        <v>80.510000000000005</v>
      </c>
      <c r="DF7" s="39">
        <v>79.44</v>
      </c>
      <c r="DG7" s="39">
        <v>89.82</v>
      </c>
      <c r="DH7" s="39">
        <v>34.630000000000003</v>
      </c>
      <c r="DI7" s="39">
        <v>36.79</v>
      </c>
      <c r="DJ7" s="39">
        <v>38.9</v>
      </c>
      <c r="DK7" s="39">
        <v>40.18</v>
      </c>
      <c r="DL7" s="39">
        <v>41.59</v>
      </c>
      <c r="DM7" s="39">
        <v>48.49</v>
      </c>
      <c r="DN7" s="39">
        <v>46.61</v>
      </c>
      <c r="DO7" s="39">
        <v>48.87</v>
      </c>
      <c r="DP7" s="39">
        <v>49.12</v>
      </c>
      <c r="DQ7" s="39">
        <v>49.39</v>
      </c>
      <c r="DR7" s="39">
        <v>50.19</v>
      </c>
      <c r="DS7" s="39">
        <v>1.69</v>
      </c>
      <c r="DT7" s="39">
        <v>0.7</v>
      </c>
      <c r="DU7" s="39">
        <v>0.48</v>
      </c>
      <c r="DV7" s="39">
        <v>0.24</v>
      </c>
      <c r="DW7" s="39">
        <v>0.19</v>
      </c>
      <c r="DX7" s="39">
        <v>12.79</v>
      </c>
      <c r="DY7" s="39">
        <v>10.84</v>
      </c>
      <c r="DZ7" s="39">
        <v>14.85</v>
      </c>
      <c r="EA7" s="39">
        <v>16.760000000000002</v>
      </c>
      <c r="EB7" s="39">
        <v>18.57</v>
      </c>
      <c r="EC7" s="39">
        <v>20.63</v>
      </c>
      <c r="ED7" s="39">
        <v>1.35</v>
      </c>
      <c r="EE7" s="39">
        <v>0.61</v>
      </c>
      <c r="EF7" s="39">
        <v>0.48</v>
      </c>
      <c r="EG7" s="39">
        <v>0.97</v>
      </c>
      <c r="EH7" s="39">
        <v>1.49</v>
      </c>
      <c r="EI7" s="39">
        <v>0.71</v>
      </c>
      <c r="EJ7" s="39">
        <v>0.39</v>
      </c>
      <c r="EK7" s="39">
        <v>0.5</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宮本洋輔</cp:lastModifiedBy>
  <cp:lastPrinted>2022-02-03T23:37:53Z</cp:lastPrinted>
  <dcterms:created xsi:type="dcterms:W3CDTF">2021-12-03T06:56:27Z</dcterms:created>
  <dcterms:modified xsi:type="dcterms:W3CDTF">2022-02-04T05:22:15Z</dcterms:modified>
  <cp:category/>
</cp:coreProperties>
</file>