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yC64VpGGx+qc+/1dDwv5d4HqIp6E7gd/AM2mXh4FdzZsjZeAy3KyGMXQLMwhxk956TJYMoVAfno2GU9sq8ndoA==" workbookSaltValue="+cgm9YjAmpUOQnV+oFH/8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<sst xmlns="http://schemas.openxmlformats.org/spreadsheetml/2006/main" count="228" uniqueCount="114">
  <si>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</si>
  <si>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</si>
  <si>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</si>
  <si>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</si>
  <si>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</si>
  <si>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</si>
  <si>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</si>
  <si>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</si>
  <si>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</si>
  <si>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</si>
  <si>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</si>
  <si>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</si>
  <si>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</si>
  <si>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</si>
  <si>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</si>
  <si>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</si>
  <si>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</si>
  <si>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</si>
  <si>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</si>
  <si>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</si>
  <si>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</si>
  <si>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</si>
  <si>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</si>
  <si>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</si>
  <si>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</si>
  <si>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</si>
  <si>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</si>
  <si>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</si>
  <si>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</si>
  <si>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</si>
  <si>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</si>
  <si>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</si>
  <si>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</si>
  <si>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</si>
  <si>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</si>
  <si>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</si>
  <si>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</si>
  <si>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</si>
  <si>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</si>
  <si>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</si>
  <si>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</si>
  <si>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</si>
  <si>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</si>
  <si>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</si>
  <si>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</si>
  <si>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</si>
  <si>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</si>
  <si>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</si>
  <si>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</si>
  <si>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</si>
  <si>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</si>
  <si>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</si>
  <si>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</si>
  <si>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</si>
  <si>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</si>
  <si>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</si>
  <si>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</si>
  <si>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</si>
  <si>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</si>
  <si>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</si>
  <si>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</si>
  <si>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</si>
  <si>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</si>
  <si>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</si>
  <si>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</si>
  <si>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</si>
  <si>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</si>
  <si>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</si>
  <si>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</si>
  <si>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</si>
  <si>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</si>
  <si>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</si>
  <si>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</si>
  <si>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</si>
  <si>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</si>
  <si>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</si>
  <si>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</si>
  <si>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</si>
  <si>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</si>
  <si>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</si>
  <si>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</si>
  <si>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</si>
  <si>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</si>
  <si>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</si>
  <si>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</si>
  <si>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</si>
  <si>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</si>
  <si>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</si>
  <si>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</si>
  <si>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</si>
  <si>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</si>
  <si>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</si>
  <si>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</si>
  <si>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海陽町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</si>
  <si>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</si>
  <si>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</si>
  <si>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</si>
  <si>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</si>
  <si>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</si>
  <si>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</si>
  <si>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</si>
  <si>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</si>
  <si>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</si>
  <si>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</si>
  <si>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</si>
  <si>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</si>
  <si>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</si>
  <si>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</si>
  <si>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</si>
  <si>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</si>
  <si>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</si>
  <si>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平成８年度～平成１６年度にかけて石綿セメント管等老朽管の更新を行っている。
　道路の改修や公共下水道工事の施工に合わせ、水道管の更新を実施している状況ではあるが、重要幹線管路の耐震化に向けて早急に取り組んでいく必要がある。</t>
    <phoneticPr fontId="4"/>
  </si>
  <si>
    <t>　給水人口の減少や節水意識の向上等により、給水収益は減少傾向にある一方、安定した水の供給を図るため、施設の修繕・更新・耐震化は継続して実施していく必要がある。
　経営戦略に基づき、投資・財政計画を十分検討して、効率的な経営を図っていく。</t>
    <phoneticPr fontId="4"/>
  </si>
  <si>
    <t>　現状では経常収支比率や料金回収率などの各指標において、経営状況は健全であるといえるが、給水人口の減少や節水意識の向上等により、給水収益は減少傾向にある。
　令和２年度に簡易水道との会計統合を行い、水道料金の統一を行い給水収益は増加したが、管路の老朽化や重要幹線管路の耐震化等もあり、定期的に料金体系の見直しや施設統合なども視野に入れ、効率的な経営を図っていく。</t>
    <rPh sb="109" eb="111">
      <t>キュウスイ</t>
    </rPh>
    <rPh sb="111" eb="113">
      <t>シュウエキ</t>
    </rPh>
    <rPh sb="114" eb="116">
      <t>ゾウカ</t>
    </rPh>
    <rPh sb="120" eb="122">
      <t>カンロ</t>
    </rPh>
    <rPh sb="123" eb="126">
      <t>ロウキュウカ</t>
    </rPh>
    <rPh sb="127" eb="129">
      <t>ジュウヨウ</t>
    </rPh>
    <rPh sb="129" eb="131">
      <t>カンセン</t>
    </rPh>
    <rPh sb="131" eb="133">
      <t>カンロ</t>
    </rPh>
    <rPh sb="134" eb="137">
      <t>タイシンカ</t>
    </rPh>
    <rPh sb="137" eb="138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</si>
</sst>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0.32</c:v>
                </c:pt>
                <c:pt idx="1">
                  <c:v>0.7</c:v>
                </c:pt>
                <c:pt idx="2">
                  <c:v>0.06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5F-443B-9A13-DF1ED899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37760"/>
        <c:axId val="9285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0.44</c:v>
                </c:pt>
                <c:pt idx="2">
                  <c:v>0.52</c:v>
                </c:pt>
                <c:pt idx="3">
                  <c:v>0.47</c:v>
                </c:pt>
                <c:pt idx="4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5F-443B-9A13-DF1ED899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37760"/>
        <c:axId val="92852224"/>
      </c:lineChart>
      <c:dateAx>
        <c:axId val="92837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2852224"/>
        <c:crosses val="autoZero"/>
        <c:auto val="1"/>
        <c:lblOffset val="100"/>
        <c:baseTimeUnit val="years"/>
      </c:dateAx>
      <c:valAx>
        <c:axId val="9285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3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40.479999999999997</c:v>
                </c:pt>
                <c:pt idx="1">
                  <c:v>40.08</c:v>
                </c:pt>
                <c:pt idx="2">
                  <c:v>38.299999999999997</c:v>
                </c:pt>
                <c:pt idx="3">
                  <c:v>37.200000000000003</c:v>
                </c:pt>
                <c:pt idx="4">
                  <c:v>43.83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FB-4534-804B-8980BCA7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72736"/>
        <c:axId val="4637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50.24</c:v>
                </c:pt>
                <c:pt idx="2">
                  <c:v>50.29</c:v>
                </c:pt>
                <c:pt idx="3">
                  <c:v>49.64</c:v>
                </c:pt>
                <c:pt idx="4">
                  <c:v>49.38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FB-4534-804B-8980BCA7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2736"/>
        <c:axId val="46379008"/>
      </c:lineChart>
      <c:dateAx>
        <c:axId val="46372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379008"/>
        <c:crosses val="autoZero"/>
        <c:auto val="1"/>
        <c:lblOffset val="100"/>
        <c:baseTimeUnit val="years"/>
      </c:dateAx>
      <c:valAx>
        <c:axId val="4637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37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85.2</c:v>
                </c:pt>
                <c:pt idx="1">
                  <c:v>86.3</c:v>
                </c:pt>
                <c:pt idx="2">
                  <c:v>87.7</c:v>
                </c:pt>
                <c:pt idx="3">
                  <c:v>87.7</c:v>
                </c:pt>
                <c:pt idx="4">
                  <c:v>73.58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B3-484C-9846-DEA7F4745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10976"/>
        <c:axId val="4611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78.650000000000006</c:v>
                </c:pt>
                <c:pt idx="2">
                  <c:v>77.73</c:v>
                </c:pt>
                <c:pt idx="3">
                  <c:v>78.09</c:v>
                </c:pt>
                <c:pt idx="4">
                  <c:v>78.010000000000005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B3-484C-9846-DEA7F4745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0976"/>
        <c:axId val="46113152"/>
      </c:lineChart>
      <c:dateAx>
        <c:axId val="46110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113152"/>
        <c:crosses val="autoZero"/>
        <c:auto val="1"/>
        <c:lblOffset val="100"/>
        <c:baseTimeUnit val="years"/>
      </c:dateAx>
      <c:valAx>
        <c:axId val="4611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11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115.62</c:v>
                </c:pt>
                <c:pt idx="1">
                  <c:v>117.6</c:v>
                </c:pt>
                <c:pt idx="2">
                  <c:v>115.15</c:v>
                </c:pt>
                <c:pt idx="3">
                  <c:v>106.94</c:v>
                </c:pt>
                <c:pt idx="4">
                  <c:v>120.34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68-48B9-9DA3-43E7EC734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44608"/>
        <c:axId val="4465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104.47</c:v>
                </c:pt>
                <c:pt idx="2">
                  <c:v>103.81</c:v>
                </c:pt>
                <c:pt idx="3">
                  <c:v>104.35</c:v>
                </c:pt>
                <c:pt idx="4">
                  <c:v>105.34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68-48B9-9DA3-43E7EC734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4608"/>
        <c:axId val="44650880"/>
      </c:lineChart>
      <c:dateAx>
        <c:axId val="446446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650880"/>
        <c:crosses val="autoZero"/>
        <c:auto val="1"/>
        <c:lblOffset val="100"/>
        <c:baseTimeUnit val="years"/>
      </c:dateAx>
      <c:valAx>
        <c:axId val="44650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644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51.63</c:v>
                </c:pt>
                <c:pt idx="1">
                  <c:v>52.97</c:v>
                </c:pt>
                <c:pt idx="2">
                  <c:v>53.68</c:v>
                </c:pt>
                <c:pt idx="3">
                  <c:v>53.54</c:v>
                </c:pt>
                <c:pt idx="4">
                  <c:v>51.53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DB-4B3A-8A30-8F7571B5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81856"/>
        <c:axId val="5996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45.14</c:v>
                </c:pt>
                <c:pt idx="2">
                  <c:v>45.85</c:v>
                </c:pt>
                <c:pt idx="3">
                  <c:v>47.31</c:v>
                </c:pt>
                <c:pt idx="4">
                  <c:v>47.5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DB-4B3A-8A30-8F7571B5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81856"/>
        <c:axId val="59962112"/>
      </c:lineChart>
      <c:dateAx>
        <c:axId val="44681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962112"/>
        <c:crosses val="autoZero"/>
        <c:auto val="1"/>
        <c:lblOffset val="100"/>
        <c:baseTimeUnit val="years"/>
      </c:dateAx>
      <c:valAx>
        <c:axId val="5996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68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3D-468F-875C-10D777F59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64160"/>
        <c:axId val="4477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13.58</c:v>
                </c:pt>
                <c:pt idx="2">
                  <c:v>14.13</c:v>
                </c:pt>
                <c:pt idx="3">
                  <c:v>16.77</c:v>
                </c:pt>
                <c:pt idx="4">
                  <c:v>17.399999999999999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3D-468F-875C-10D777F59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64160"/>
        <c:axId val="44770432"/>
      </c:lineChart>
      <c:dateAx>
        <c:axId val="447641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70432"/>
        <c:crosses val="autoZero"/>
        <c:auto val="1"/>
        <c:lblOffset val="100"/>
        <c:baseTimeUnit val="years"/>
      </c:dateAx>
      <c:valAx>
        <c:axId val="4477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6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B0-49CB-A3E3-F4C0971F7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11776"/>
        <c:axId val="4481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16.399999999999999</c:v>
                </c:pt>
                <c:pt idx="2">
                  <c:v>25.66</c:v>
                </c:pt>
                <c:pt idx="3">
                  <c:v>21.69</c:v>
                </c:pt>
                <c:pt idx="4">
                  <c:v>24.04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B0-49CB-A3E3-F4C0971F7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1776"/>
        <c:axId val="44813696"/>
      </c:lineChart>
      <c:dateAx>
        <c:axId val="44811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813696"/>
        <c:crosses val="autoZero"/>
        <c:auto val="1"/>
        <c:lblOffset val="100"/>
        <c:baseTimeUnit val="years"/>
      </c:dateAx>
      <c:valAx>
        <c:axId val="44813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81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1784.4</c:v>
                </c:pt>
                <c:pt idx="1">
                  <c:v>1819.93</c:v>
                </c:pt>
                <c:pt idx="2">
                  <c:v>1625.75</c:v>
                </c:pt>
                <c:pt idx="3">
                  <c:v>1459.48</c:v>
                </c:pt>
                <c:pt idx="4">
                  <c:v>634.92999999999995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A4-4E1B-9811-31E8F3A35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53120"/>
        <c:axId val="4485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293.23</c:v>
                </c:pt>
                <c:pt idx="2">
                  <c:v>300.14</c:v>
                </c:pt>
                <c:pt idx="3">
                  <c:v>301.04000000000002</c:v>
                </c:pt>
                <c:pt idx="4">
                  <c:v>305.08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A4-4E1B-9811-31E8F3A35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53120"/>
        <c:axId val="44855296"/>
      </c:lineChart>
      <c:dateAx>
        <c:axId val="44853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855296"/>
        <c:crosses val="autoZero"/>
        <c:auto val="1"/>
        <c:lblOffset val="100"/>
        <c:baseTimeUnit val="years"/>
      </c:dateAx>
      <c:valAx>
        <c:axId val="44855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85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373.95</c:v>
                </c:pt>
                <c:pt idx="1">
                  <c:v>348.91</c:v>
                </c:pt>
                <c:pt idx="2">
                  <c:v>332.16</c:v>
                </c:pt>
                <c:pt idx="3">
                  <c:v>368.66</c:v>
                </c:pt>
                <c:pt idx="4">
                  <c:v>529.28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14-4F7C-911A-3700BB559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3040"/>
        <c:axId val="4595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542.29999999999995</c:v>
                </c:pt>
                <c:pt idx="2">
                  <c:v>566.65</c:v>
                </c:pt>
                <c:pt idx="3">
                  <c:v>551.62</c:v>
                </c:pt>
                <c:pt idx="4">
                  <c:v>585.59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14-4F7C-911A-3700BB559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3040"/>
        <c:axId val="45957504"/>
      </c:lineChart>
      <c:dateAx>
        <c:axId val="45943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57504"/>
        <c:crosses val="autoZero"/>
        <c:auto val="1"/>
        <c:lblOffset val="100"/>
        <c:baseTimeUnit val="years"/>
      </c:dateAx>
      <c:valAx>
        <c:axId val="45957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4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116.16</c:v>
                </c:pt>
                <c:pt idx="1">
                  <c:v>116.09</c:v>
                </c:pt>
                <c:pt idx="2">
                  <c:v>114.31</c:v>
                </c:pt>
                <c:pt idx="3">
                  <c:v>107.19</c:v>
                </c:pt>
                <c:pt idx="4">
                  <c:v>125.12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79-4859-9E61-A1074DF07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1040"/>
        <c:axId val="4599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87.51</c:v>
                </c:pt>
                <c:pt idx="2">
                  <c:v>84.77</c:v>
                </c:pt>
                <c:pt idx="3">
                  <c:v>87.11</c:v>
                </c:pt>
                <c:pt idx="4">
                  <c:v>82.78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79-4859-9E61-A1074DF07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91040"/>
        <c:axId val="45992960"/>
      </c:lineChart>
      <c:dateAx>
        <c:axId val="45991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992960"/>
        <c:crosses val="autoZero"/>
        <c:auto val="1"/>
        <c:lblOffset val="100"/>
        <c:baseTimeUnit val="years"/>
      </c:dateAx>
      <c:valAx>
        <c:axId val="4599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9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112.07</c:v>
                </c:pt>
                <c:pt idx="1">
                  <c:v>111.63</c:v>
                </c:pt>
                <c:pt idx="2">
                  <c:v>113.41</c:v>
                </c:pt>
                <c:pt idx="3">
                  <c:v>120.89</c:v>
                </c:pt>
                <c:pt idx="4">
                  <c:v>113.04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B0-4EF5-A004-374CB7A00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7776"/>
        <c:axId val="4634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218.42</c:v>
                </c:pt>
                <c:pt idx="2">
                  <c:v>227.27</c:v>
                </c:pt>
                <c:pt idx="3">
                  <c:v>223.98</c:v>
                </c:pt>
                <c:pt idx="4">
                  <c:v>225.09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B0-4EF5-A004-374CB7A00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7776"/>
        <c:axId val="46349696"/>
      </c:lineChart>
      <c:dateAx>
        <c:axId val="46347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349696"/>
        <c:crosses val="autoZero"/>
        <c:auto val="1"/>
        <c:lblOffset val="100"/>
        <c:baseTimeUnit val="years"/>
      </c:dateAx>
      <c:valAx>
        <c:axId val="4634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34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4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徳島県　海陽町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8975</v>
      </c>
      <c r="AM8" s="61"/>
      <c r="AN8" s="61"/>
      <c r="AO8" s="61"/>
      <c r="AP8" s="61"/>
      <c r="AQ8" s="61"/>
      <c r="AR8" s="61"/>
      <c r="AS8" s="61"/>
      <c r="AT8" s="52">
        <f>データ!$S$6</f>
        <v>327.67</v>
      </c>
      <c r="AU8" s="53"/>
      <c r="AV8" s="53"/>
      <c r="AW8" s="53"/>
      <c r="AX8" s="53"/>
      <c r="AY8" s="53"/>
      <c r="AZ8" s="53"/>
      <c r="BA8" s="53"/>
      <c r="BB8" s="54">
        <f>データ!$T$6</f>
        <v>27.39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69.86</v>
      </c>
      <c r="J10" s="53"/>
      <c r="K10" s="53"/>
      <c r="L10" s="53"/>
      <c r="M10" s="53"/>
      <c r="N10" s="53"/>
      <c r="O10" s="64"/>
      <c r="P10" s="54">
        <f>データ!$P$6</f>
        <v>87.7</v>
      </c>
      <c r="Q10" s="54"/>
      <c r="R10" s="54"/>
      <c r="S10" s="54"/>
      <c r="T10" s="54"/>
      <c r="U10" s="54"/>
      <c r="V10" s="54"/>
      <c r="W10" s="61">
        <f>データ!$Q$6</f>
        <v>2690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7816</v>
      </c>
      <c r="AM10" s="61"/>
      <c r="AN10" s="61"/>
      <c r="AO10" s="61"/>
      <c r="AP10" s="61"/>
      <c r="AQ10" s="61"/>
      <c r="AR10" s="61"/>
      <c r="AS10" s="61"/>
      <c r="AT10" s="52">
        <f>データ!$V$6</f>
        <v>17.12</v>
      </c>
      <c r="AU10" s="53"/>
      <c r="AV10" s="53"/>
      <c r="AW10" s="53"/>
      <c r="AX10" s="53"/>
      <c r="AY10" s="53"/>
      <c r="AZ10" s="53"/>
      <c r="BA10" s="53"/>
      <c r="BB10" s="54">
        <f>データ!$W$6</f>
        <v>456.54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113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y/l2bMdg8tpuwg6mCFpPWuWEvU0eMo4eg7LkEQmvb4coX21gzxcCvvhK22T0yq7MWzWx4HDX8w/UmFwmO4gUJA==" saltValue="4meSvjyLaaJx3HN9iWLz1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363880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徳島県　海陽町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69.86</v>
      </c>
      <c r="P6" s="35">
        <f t="shared" si="3"/>
        <v>87.7</v>
      </c>
      <c r="Q6" s="35">
        <f t="shared" si="3"/>
        <v>2690</v>
      </c>
      <c r="R6" s="35">
        <f t="shared" si="3"/>
        <v>8975</v>
      </c>
      <c r="S6" s="35">
        <f t="shared" si="3"/>
        <v>327.67</v>
      </c>
      <c r="T6" s="35">
        <f t="shared" si="3"/>
        <v>27.39</v>
      </c>
      <c r="U6" s="35">
        <f t="shared" si="3"/>
        <v>7816</v>
      </c>
      <c r="V6" s="35">
        <f t="shared" si="3"/>
        <v>17.12</v>
      </c>
      <c r="W6" s="35">
        <f t="shared" si="3"/>
        <v>456.54</v>
      </c>
      <c r="X6" s="36">
        <f>IF(X7="",NA(),X7)</f>
        <v>115.62</v>
      </c>
      <c r="Y6" s="36">
        <f t="shared" ref="Y6:AG6" si="4">IF(Y7="",NA(),Y7)</f>
        <v>117.6</v>
      </c>
      <c r="Z6" s="36">
        <f t="shared" si="4"/>
        <v>115.15</v>
      </c>
      <c r="AA6" s="36">
        <f t="shared" si="4"/>
        <v>106.94</v>
      </c>
      <c r="AB6" s="36">
        <f t="shared" si="4"/>
        <v>120.34</v>
      </c>
      <c r="AC6" s="36">
        <f t="shared" si="4"/>
        <v>107.95</v>
      </c>
      <c r="AD6" s="36">
        <f t="shared" si="4"/>
        <v>104.47</v>
      </c>
      <c r="AE6" s="36">
        <f t="shared" si="4"/>
        <v>103.81</v>
      </c>
      <c r="AF6" s="36">
        <f t="shared" si="4"/>
        <v>104.35</v>
      </c>
      <c r="AG6" s="36">
        <f t="shared" si="4"/>
        <v>105.34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12.44</v>
      </c>
      <c r="AO6" s="36">
        <f t="shared" si="5"/>
        <v>16.399999999999999</v>
      </c>
      <c r="AP6" s="36">
        <f t="shared" si="5"/>
        <v>25.66</v>
      </c>
      <c r="AQ6" s="36">
        <f t="shared" si="5"/>
        <v>21.69</v>
      </c>
      <c r="AR6" s="36">
        <f t="shared" si="5"/>
        <v>24.04</v>
      </c>
      <c r="AS6" s="35" t="str">
        <f>IF(AS7="","",IF(AS7="-","【-】","【"&amp;SUBSTITUTE(TEXT(AS7,"#,##0.00"),"-","△")&amp;"】"))</f>
        <v>【1.15】</v>
      </c>
      <c r="AT6" s="36">
        <f>IF(AT7="",NA(),AT7)</f>
        <v>1784.4</v>
      </c>
      <c r="AU6" s="36">
        <f t="shared" ref="AU6:BC6" si="6">IF(AU7="",NA(),AU7)</f>
        <v>1819.93</v>
      </c>
      <c r="AV6" s="36">
        <f t="shared" si="6"/>
        <v>1625.75</v>
      </c>
      <c r="AW6" s="36">
        <f t="shared" si="6"/>
        <v>1459.48</v>
      </c>
      <c r="AX6" s="36">
        <f t="shared" si="6"/>
        <v>634.92999999999995</v>
      </c>
      <c r="AY6" s="36">
        <f t="shared" si="6"/>
        <v>371.89</v>
      </c>
      <c r="AZ6" s="36">
        <f t="shared" si="6"/>
        <v>293.23</v>
      </c>
      <c r="BA6" s="36">
        <f t="shared" si="6"/>
        <v>300.14</v>
      </c>
      <c r="BB6" s="36">
        <f t="shared" si="6"/>
        <v>301.04000000000002</v>
      </c>
      <c r="BC6" s="36">
        <f t="shared" si="6"/>
        <v>305.08</v>
      </c>
      <c r="BD6" s="35" t="str">
        <f>IF(BD7="","",IF(BD7="-","【-】","【"&amp;SUBSTITUTE(TEXT(BD7,"#,##0.00"),"-","△")&amp;"】"))</f>
        <v>【260.31】</v>
      </c>
      <c r="BE6" s="36">
        <f>IF(BE7="",NA(),BE7)</f>
        <v>373.95</v>
      </c>
      <c r="BF6" s="36">
        <f t="shared" ref="BF6:BN6" si="7">IF(BF7="",NA(),BF7)</f>
        <v>348.91</v>
      </c>
      <c r="BG6" s="36">
        <f t="shared" si="7"/>
        <v>332.16</v>
      </c>
      <c r="BH6" s="36">
        <f t="shared" si="7"/>
        <v>368.66</v>
      </c>
      <c r="BI6" s="36">
        <f t="shared" si="7"/>
        <v>529.28</v>
      </c>
      <c r="BJ6" s="36">
        <f t="shared" si="7"/>
        <v>483.11</v>
      </c>
      <c r="BK6" s="36">
        <f t="shared" si="7"/>
        <v>542.29999999999995</v>
      </c>
      <c r="BL6" s="36">
        <f t="shared" si="7"/>
        <v>566.65</v>
      </c>
      <c r="BM6" s="36">
        <f t="shared" si="7"/>
        <v>551.62</v>
      </c>
      <c r="BN6" s="36">
        <f t="shared" si="7"/>
        <v>585.59</v>
      </c>
      <c r="BO6" s="35" t="str">
        <f>IF(BO7="","",IF(BO7="-","【-】","【"&amp;SUBSTITUTE(TEXT(BO7,"#,##0.00"),"-","△")&amp;"】"))</f>
        <v>【275.67】</v>
      </c>
      <c r="BP6" s="36">
        <f>IF(BP7="",NA(),BP7)</f>
        <v>116.16</v>
      </c>
      <c r="BQ6" s="36">
        <f t="shared" ref="BQ6:BY6" si="8">IF(BQ7="",NA(),BQ7)</f>
        <v>116.09</v>
      </c>
      <c r="BR6" s="36">
        <f t="shared" si="8"/>
        <v>114.31</v>
      </c>
      <c r="BS6" s="36">
        <f t="shared" si="8"/>
        <v>107.19</v>
      </c>
      <c r="BT6" s="36">
        <f t="shared" si="8"/>
        <v>125.12</v>
      </c>
      <c r="BU6" s="36">
        <f t="shared" si="8"/>
        <v>93.28</v>
      </c>
      <c r="BV6" s="36">
        <f t="shared" si="8"/>
        <v>87.51</v>
      </c>
      <c r="BW6" s="36">
        <f t="shared" si="8"/>
        <v>84.77</v>
      </c>
      <c r="BX6" s="36">
        <f t="shared" si="8"/>
        <v>87.11</v>
      </c>
      <c r="BY6" s="36">
        <f t="shared" si="8"/>
        <v>82.78</v>
      </c>
      <c r="BZ6" s="35" t="str">
        <f>IF(BZ7="","",IF(BZ7="-","【-】","【"&amp;SUBSTITUTE(TEXT(BZ7,"#,##0.00"),"-","△")&amp;"】"))</f>
        <v>【100.05】</v>
      </c>
      <c r="CA6" s="36">
        <f>IF(CA7="",NA(),CA7)</f>
        <v>112.07</v>
      </c>
      <c r="CB6" s="36">
        <f t="shared" ref="CB6:CJ6" si="9">IF(CB7="",NA(),CB7)</f>
        <v>111.63</v>
      </c>
      <c r="CC6" s="36">
        <f t="shared" si="9"/>
        <v>113.41</v>
      </c>
      <c r="CD6" s="36">
        <f t="shared" si="9"/>
        <v>120.89</v>
      </c>
      <c r="CE6" s="36">
        <f t="shared" si="9"/>
        <v>113.04</v>
      </c>
      <c r="CF6" s="36">
        <f t="shared" si="9"/>
        <v>208.29</v>
      </c>
      <c r="CG6" s="36">
        <f t="shared" si="9"/>
        <v>218.42</v>
      </c>
      <c r="CH6" s="36">
        <f t="shared" si="9"/>
        <v>227.27</v>
      </c>
      <c r="CI6" s="36">
        <f t="shared" si="9"/>
        <v>223.98</v>
      </c>
      <c r="CJ6" s="36">
        <f t="shared" si="9"/>
        <v>225.09</v>
      </c>
      <c r="CK6" s="35" t="str">
        <f>IF(CK7="","",IF(CK7="-","【-】","【"&amp;SUBSTITUTE(TEXT(CK7,"#,##0.00"),"-","△")&amp;"】"))</f>
        <v>【166.40】</v>
      </c>
      <c r="CL6" s="36">
        <f>IF(CL7="",NA(),CL7)</f>
        <v>40.479999999999997</v>
      </c>
      <c r="CM6" s="36">
        <f t="shared" ref="CM6:CU6" si="10">IF(CM7="",NA(),CM7)</f>
        <v>40.08</v>
      </c>
      <c r="CN6" s="36">
        <f t="shared" si="10"/>
        <v>38.299999999999997</v>
      </c>
      <c r="CO6" s="36">
        <f t="shared" si="10"/>
        <v>37.200000000000003</v>
      </c>
      <c r="CP6" s="36">
        <f t="shared" si="10"/>
        <v>43.83</v>
      </c>
      <c r="CQ6" s="36">
        <f t="shared" si="10"/>
        <v>49.32</v>
      </c>
      <c r="CR6" s="36">
        <f t="shared" si="10"/>
        <v>50.24</v>
      </c>
      <c r="CS6" s="36">
        <f t="shared" si="10"/>
        <v>50.29</v>
      </c>
      <c r="CT6" s="36">
        <f t="shared" si="10"/>
        <v>49.64</v>
      </c>
      <c r="CU6" s="36">
        <f t="shared" si="10"/>
        <v>49.38</v>
      </c>
      <c r="CV6" s="35" t="str">
        <f>IF(CV7="","",IF(CV7="-","【-】","【"&amp;SUBSTITUTE(TEXT(CV7,"#,##0.00"),"-","△")&amp;"】"))</f>
        <v>【60.69】</v>
      </c>
      <c r="CW6" s="36">
        <f>IF(CW7="",NA(),CW7)</f>
        <v>85.2</v>
      </c>
      <c r="CX6" s="36">
        <f t="shared" ref="CX6:DF6" si="11">IF(CX7="",NA(),CX7)</f>
        <v>86.3</v>
      </c>
      <c r="CY6" s="36">
        <f t="shared" si="11"/>
        <v>87.7</v>
      </c>
      <c r="CZ6" s="36">
        <f t="shared" si="11"/>
        <v>87.7</v>
      </c>
      <c r="DA6" s="36">
        <f t="shared" si="11"/>
        <v>73.58</v>
      </c>
      <c r="DB6" s="36">
        <f t="shared" si="11"/>
        <v>79.34</v>
      </c>
      <c r="DC6" s="36">
        <f t="shared" si="11"/>
        <v>78.650000000000006</v>
      </c>
      <c r="DD6" s="36">
        <f t="shared" si="11"/>
        <v>77.73</v>
      </c>
      <c r="DE6" s="36">
        <f t="shared" si="11"/>
        <v>78.09</v>
      </c>
      <c r="DF6" s="36">
        <f t="shared" si="11"/>
        <v>78.010000000000005</v>
      </c>
      <c r="DG6" s="35" t="str">
        <f>IF(DG7="","",IF(DG7="-","【-】","【"&amp;SUBSTITUTE(TEXT(DG7,"#,##0.00"),"-","△")&amp;"】"))</f>
        <v>【89.82】</v>
      </c>
      <c r="DH6" s="36">
        <f>IF(DH7="",NA(),DH7)</f>
        <v>51.63</v>
      </c>
      <c r="DI6" s="36">
        <f t="shared" ref="DI6:DQ6" si="12">IF(DI7="",NA(),DI7)</f>
        <v>52.97</v>
      </c>
      <c r="DJ6" s="36">
        <f t="shared" si="12"/>
        <v>53.68</v>
      </c>
      <c r="DK6" s="36">
        <f t="shared" si="12"/>
        <v>53.54</v>
      </c>
      <c r="DL6" s="36">
        <f t="shared" si="12"/>
        <v>51.53</v>
      </c>
      <c r="DM6" s="36">
        <f t="shared" si="12"/>
        <v>48.3</v>
      </c>
      <c r="DN6" s="36">
        <f t="shared" si="12"/>
        <v>45.14</v>
      </c>
      <c r="DO6" s="36">
        <f t="shared" si="12"/>
        <v>45.85</v>
      </c>
      <c r="DP6" s="36">
        <f t="shared" si="12"/>
        <v>47.31</v>
      </c>
      <c r="DQ6" s="36">
        <f t="shared" si="12"/>
        <v>47.5</v>
      </c>
      <c r="DR6" s="35" t="str">
        <f>IF(DR7="","",IF(DR7="-","【-】","【"&amp;SUBSTITUTE(TEXT(DR7,"#,##0.00"),"-","△")&amp;"】"))</f>
        <v>【50.19】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12.43</v>
      </c>
      <c r="DY6" s="36">
        <f t="shared" si="13"/>
        <v>13.58</v>
      </c>
      <c r="DZ6" s="36">
        <f t="shared" si="13"/>
        <v>14.13</v>
      </c>
      <c r="EA6" s="36">
        <f t="shared" si="13"/>
        <v>16.77</v>
      </c>
      <c r="EB6" s="36">
        <f t="shared" si="13"/>
        <v>17.399999999999999</v>
      </c>
      <c r="EC6" s="35" t="str">
        <f>IF(EC7="","",IF(EC7="-","【-】","【"&amp;SUBSTITUTE(TEXT(EC7,"#,##0.00"),"-","△")&amp;"】"))</f>
        <v>【20.63】</v>
      </c>
      <c r="ED6" s="36">
        <f>IF(ED7="",NA(),ED7)</f>
        <v>0.32</v>
      </c>
      <c r="EE6" s="36">
        <f t="shared" ref="EE6:EM6" si="14">IF(EE7="",NA(),EE7)</f>
        <v>0.7</v>
      </c>
      <c r="EF6" s="36">
        <f t="shared" si="14"/>
        <v>0.06</v>
      </c>
      <c r="EG6" s="35">
        <f t="shared" si="14"/>
        <v>0</v>
      </c>
      <c r="EH6" s="35">
        <f t="shared" si="14"/>
        <v>0</v>
      </c>
      <c r="EI6" s="36">
        <f t="shared" si="14"/>
        <v>0.46</v>
      </c>
      <c r="EJ6" s="36">
        <f t="shared" si="14"/>
        <v>0.44</v>
      </c>
      <c r="EK6" s="36">
        <f t="shared" si="14"/>
        <v>0.52</v>
      </c>
      <c r="EL6" s="36">
        <f t="shared" si="14"/>
        <v>0.47</v>
      </c>
      <c r="EM6" s="36">
        <f t="shared" si="14"/>
        <v>0.4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363880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69.86</v>
      </c>
      <c r="P7" s="39">
        <v>87.7</v>
      </c>
      <c r="Q7" s="39">
        <v>2690</v>
      </c>
      <c r="R7" s="39">
        <v>8975</v>
      </c>
      <c r="S7" s="39">
        <v>327.67</v>
      </c>
      <c r="T7" s="39">
        <v>27.39</v>
      </c>
      <c r="U7" s="39">
        <v>7816</v>
      </c>
      <c r="V7" s="39">
        <v>17.12</v>
      </c>
      <c r="W7" s="39">
        <v>456.54</v>
      </c>
      <c r="X7" s="39">
        <v>115.62</v>
      </c>
      <c r="Y7" s="39">
        <v>117.6</v>
      </c>
      <c r="Z7" s="39">
        <v>115.15</v>
      </c>
      <c r="AA7" s="39">
        <v>106.94</v>
      </c>
      <c r="AB7" s="39">
        <v>120.34</v>
      </c>
      <c r="AC7" s="39">
        <v>107.95</v>
      </c>
      <c r="AD7" s="39">
        <v>104.47</v>
      </c>
      <c r="AE7" s="39">
        <v>103.81</v>
      </c>
      <c r="AF7" s="39">
        <v>104.35</v>
      </c>
      <c r="AG7" s="39">
        <v>105.34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12.44</v>
      </c>
      <c r="AO7" s="39">
        <v>16.399999999999999</v>
      </c>
      <c r="AP7" s="39">
        <v>25.66</v>
      </c>
      <c r="AQ7" s="39">
        <v>21.69</v>
      </c>
      <c r="AR7" s="39">
        <v>24.04</v>
      </c>
      <c r="AS7" s="39">
        <v>1.1499999999999999</v>
      </c>
      <c r="AT7" s="39">
        <v>1784.4</v>
      </c>
      <c r="AU7" s="39">
        <v>1819.93</v>
      </c>
      <c r="AV7" s="39">
        <v>1625.75</v>
      </c>
      <c r="AW7" s="39">
        <v>1459.48</v>
      </c>
      <c r="AX7" s="39">
        <v>634.92999999999995</v>
      </c>
      <c r="AY7" s="39">
        <v>371.89</v>
      </c>
      <c r="AZ7" s="39">
        <v>293.23</v>
      </c>
      <c r="BA7" s="39">
        <v>300.14</v>
      </c>
      <c r="BB7" s="39">
        <v>301.04000000000002</v>
      </c>
      <c r="BC7" s="39">
        <v>305.08</v>
      </c>
      <c r="BD7" s="39">
        <v>260.31</v>
      </c>
      <c r="BE7" s="39">
        <v>373.95</v>
      </c>
      <c r="BF7" s="39">
        <v>348.91</v>
      </c>
      <c r="BG7" s="39">
        <v>332.16</v>
      </c>
      <c r="BH7" s="39">
        <v>368.66</v>
      </c>
      <c r="BI7" s="39">
        <v>529.28</v>
      </c>
      <c r="BJ7" s="39">
        <v>483.11</v>
      </c>
      <c r="BK7" s="39">
        <v>542.29999999999995</v>
      </c>
      <c r="BL7" s="39">
        <v>566.65</v>
      </c>
      <c r="BM7" s="39">
        <v>551.62</v>
      </c>
      <c r="BN7" s="39">
        <v>585.59</v>
      </c>
      <c r="BO7" s="39">
        <v>275.67</v>
      </c>
      <c r="BP7" s="39">
        <v>116.16</v>
      </c>
      <c r="BQ7" s="39">
        <v>116.09</v>
      </c>
      <c r="BR7" s="39">
        <v>114.31</v>
      </c>
      <c r="BS7" s="39">
        <v>107.19</v>
      </c>
      <c r="BT7" s="39">
        <v>125.12</v>
      </c>
      <c r="BU7" s="39">
        <v>93.28</v>
      </c>
      <c r="BV7" s="39">
        <v>87.51</v>
      </c>
      <c r="BW7" s="39">
        <v>84.77</v>
      </c>
      <c r="BX7" s="39">
        <v>87.11</v>
      </c>
      <c r="BY7" s="39">
        <v>82.78</v>
      </c>
      <c r="BZ7" s="39">
        <v>100.05</v>
      </c>
      <c r="CA7" s="39">
        <v>112.07</v>
      </c>
      <c r="CB7" s="39">
        <v>111.63</v>
      </c>
      <c r="CC7" s="39">
        <v>113.41</v>
      </c>
      <c r="CD7" s="39">
        <v>120.89</v>
      </c>
      <c r="CE7" s="39">
        <v>113.04</v>
      </c>
      <c r="CF7" s="39">
        <v>208.29</v>
      </c>
      <c r="CG7" s="39">
        <v>218.42</v>
      </c>
      <c r="CH7" s="39">
        <v>227.27</v>
      </c>
      <c r="CI7" s="39">
        <v>223.98</v>
      </c>
      <c r="CJ7" s="39">
        <v>225.09</v>
      </c>
      <c r="CK7" s="39">
        <v>166.4</v>
      </c>
      <c r="CL7" s="39">
        <v>40.479999999999997</v>
      </c>
      <c r="CM7" s="39">
        <v>40.08</v>
      </c>
      <c r="CN7" s="39">
        <v>38.299999999999997</v>
      </c>
      <c r="CO7" s="39">
        <v>37.200000000000003</v>
      </c>
      <c r="CP7" s="39">
        <v>43.83</v>
      </c>
      <c r="CQ7" s="39">
        <v>49.32</v>
      </c>
      <c r="CR7" s="39">
        <v>50.24</v>
      </c>
      <c r="CS7" s="39">
        <v>50.29</v>
      </c>
      <c r="CT7" s="39">
        <v>49.64</v>
      </c>
      <c r="CU7" s="39">
        <v>49.38</v>
      </c>
      <c r="CV7" s="39">
        <v>60.69</v>
      </c>
      <c r="CW7" s="39">
        <v>85.2</v>
      </c>
      <c r="CX7" s="39">
        <v>86.3</v>
      </c>
      <c r="CY7" s="39">
        <v>87.7</v>
      </c>
      <c r="CZ7" s="39">
        <v>87.7</v>
      </c>
      <c r="DA7" s="39">
        <v>73.58</v>
      </c>
      <c r="DB7" s="39">
        <v>79.34</v>
      </c>
      <c r="DC7" s="39">
        <v>78.650000000000006</v>
      </c>
      <c r="DD7" s="39">
        <v>77.73</v>
      </c>
      <c r="DE7" s="39">
        <v>78.09</v>
      </c>
      <c r="DF7" s="39">
        <v>78.010000000000005</v>
      </c>
      <c r="DG7" s="39">
        <v>89.82</v>
      </c>
      <c r="DH7" s="39">
        <v>51.63</v>
      </c>
      <c r="DI7" s="39">
        <v>52.97</v>
      </c>
      <c r="DJ7" s="39">
        <v>53.68</v>
      </c>
      <c r="DK7" s="39">
        <v>53.54</v>
      </c>
      <c r="DL7" s="39">
        <v>51.53</v>
      </c>
      <c r="DM7" s="39">
        <v>48.3</v>
      </c>
      <c r="DN7" s="39">
        <v>45.14</v>
      </c>
      <c r="DO7" s="39">
        <v>45.85</v>
      </c>
      <c r="DP7" s="39">
        <v>47.31</v>
      </c>
      <c r="DQ7" s="39">
        <v>47.5</v>
      </c>
      <c r="DR7" s="39">
        <v>50.19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12.43</v>
      </c>
      <c r="DY7" s="39">
        <v>13.58</v>
      </c>
      <c r="DZ7" s="39">
        <v>14.13</v>
      </c>
      <c r="EA7" s="39">
        <v>16.77</v>
      </c>
      <c r="EB7" s="39">
        <v>17.399999999999999</v>
      </c>
      <c r="EC7" s="39">
        <v>20.63</v>
      </c>
      <c r="ED7" s="39">
        <v>0.32</v>
      </c>
      <c r="EE7" s="39">
        <v>0.7</v>
      </c>
      <c r="EF7" s="39">
        <v>0.06</v>
      </c>
      <c r="EG7" s="39">
        <v>0</v>
      </c>
      <c r="EH7" s="39">
        <v>0</v>
      </c>
      <c r="EI7" s="39">
        <v>0.46</v>
      </c>
      <c r="EJ7" s="39">
        <v>0.44</v>
      </c>
      <c r="EK7" s="39">
        <v>0.52</v>
      </c>
      <c r="EL7" s="39">
        <v>0.47</v>
      </c>
      <c r="EM7" s="39">
        <v>0.4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dcterms:created xsi:type="dcterms:W3CDTF">2021-12-03T06:56:27Z</dcterms:created>
  <dcterms:modified xsi:type="dcterms:W3CDTF">2022-02-07T00:39:53Z</dcterms:modified>
  <cp:category/>
</cp:coreProperties>
</file>