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oXj5yOT0e+MFqdcZLtBQFu32+hODfZpU5n+iYCBDTfvCykYRzPkWjPXDMbGOMU1z6bfklGyisgIpnk33yCd9g==" workbookSaltValue="VyyjYLECMlgSbxlVKx9fF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<sst xmlns:r="http://schemas.openxmlformats.org/officeDocument/2006/relationships" xmlns="http://schemas.openxmlformats.org/spreadsheetml/2006/main" count="112" uniqueCount="112">
  <si>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⑦施設利用率(％)</t>
    <rPh sb="1" eb="3">
      <t>シセツ</t>
    </rPh>
    <rPh sb="3" eb="6">
      <t>リヨウリツ</t>
    </rPh>
    <phoneticPr fontId="1"/>
  </si>
  <si>
    <t>経営比較分析表（令和2年度決算）</t>
    <rPh sb="8" eb="10">
      <t>レイワ</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</si>
  <si>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</si>
  <si>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</si>
  <si>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</si>
  <si>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</si>
  <si>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</si>
  <si>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</si>
  <si>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</si>
  <si>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</si>
  <si>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</si>
  <si>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</si>
  <si>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</si>
  <si>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</si>
  <si>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</si>
  <si>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</si>
  <si>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</si>
  <si>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</si>
  <si>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</si>
  <si>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</si>
  <si>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</si>
  <si>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</si>
  <si>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</si>
  <si>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</si>
  <si>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</si>
  <si>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</si>
  <si>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</si>
  <si>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</si>
  <si>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</si>
  <si>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</si>
  <si>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</si>
  <si>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</si>
  <si>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</si>
  <si>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</si>
  <si>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</si>
  <si>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</si>
  <si>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</si>
  <si>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</si>
  <si>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</si>
  <si>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</si>
  <si>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</si>
  <si>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</si>
  <si>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</si>
  <si>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</si>
  <si>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</si>
  <si>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</si>
  <si>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</si>
  <si>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</si>
  <si>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</si>
  <si>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</si>
  <si>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</si>
  <si>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</si>
  <si>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</si>
  <si>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</si>
  <si>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</si>
  <si>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</si>
  <si>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</si>
  <si>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</si>
  <si>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</si>
  <si>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</si>
  <si>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</si>
  <si>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</si>
  <si>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</si>
  <si>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</si>
  <si>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</si>
  <si>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</si>
  <si>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</si>
  <si>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</si>
  <si>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</si>
  <si>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</si>
  <si>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</si>
  <si>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</si>
  <si>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</si>
  <si>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</si>
  <si>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</si>
  <si>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</si>
  <si>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</si>
  <si>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</si>
  <si>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</si>
  <si>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</si>
  <si>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</si>
  <si>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</si>
  <si>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</si>
  <si>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</si>
  <si>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</si>
  <si>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</si>
  <si>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</si>
  <si>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</si>
  <si>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</si>
  <si>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</si>
  <si>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</si>
  <si>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</si>
  <si>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</si>
  <si>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</si>
  <si>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</si>
  <si>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</si>
  <si>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</si>
  <si>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</si>
  <si>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</si>
  <si>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</si>
  <si>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</si>
  <si>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</si>
  <si>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</si>
  <si>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</si>
  <si>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</si>
  <si>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</si>
  <si>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</si>
  <si>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</si>
  <si>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</si>
  <si>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平成29年4月1日に、経営状況の厳しい美馬町、脇町、穴吹町の旧簡易水道を上水道へ統合したことで、各指標の悪化につながっている。また毎年管路の経年化率が上昇傾向にあり、そのことから必然と耐震・更新すべき管路が増え数字の悪化の要因となっている。
管路経年化率に関しては、簡易水道統合時に大幅に上昇している。またそれに伴い管路更新を行う必要があるが、管路更新率は減少傾向にある。
平成30年3月に策定した美馬市水道事業経営戦略に基づき、経営の健全化と計画的な設備投資を行っていく。</t>
  </si>
  <si>
    <t>①平均値を上回っており昨年より上昇している。
②昨年と同様に平均値を下回っている。旧簡易水道を加算した結果大幅に上昇している。
③②と同様に平均値を下回っているが、財源の都合上優先度の高い順に管路更新をしているので必ずしも前年を上回るものではない。
　今後老朽化した管路が増加することが予想されることから、計画的な更新・耐震化を行っていく必要がある。</t>
    <rPh sb="82" eb="84">
      <t>ザイゲン</t>
    </rPh>
    <rPh sb="85" eb="88">
      <t>ツゴウジョウ</t>
    </rPh>
    <rPh sb="88" eb="91">
      <t>ユウセンド</t>
    </rPh>
    <rPh sb="92" eb="93">
      <t>タカ</t>
    </rPh>
    <rPh sb="94" eb="95">
      <t>ジュン</t>
    </rPh>
    <rPh sb="96" eb="98">
      <t>カンロ</t>
    </rPh>
    <rPh sb="98" eb="100">
      <t>コウシン</t>
    </rPh>
    <rPh sb="107" eb="108">
      <t>カナラ</t>
    </rPh>
    <rPh sb="111" eb="113">
      <t>ゼンネン</t>
    </rPh>
    <rPh sb="114" eb="116">
      <t>ウワマワ</t>
    </rPh>
    <phoneticPr fontId="1"/>
  </si>
  <si>
    <t xml:space="preserve">①山間部中心の簡易水道を統合した結果、経常収支比率は毎年減少している。経常利益（100%以上）を維持しているものの、全国平均値を下回っている。
②累積欠損が生じておらず良好である。
③100%を上回っており資金の流動性は確保できている。
④企業債残高対給水収益比率に関しては例年ほぼ同じ比率で推移している。平均値を大きく上回っているが、経営戦略のシミュレーションでは企業債残高が減少していく見込みである。
⑤100%以上を維持できている。
⑥昨年値より下回っている。
⑦昨年度より平均値、当該値ともに下回っている。給水人口が減少している現状から施設老朽化による更新時には最適化を検討する必要がある。
⑧老朽管からの漏水が要因で平均値を下回っていると考えられる。
</t>
    <rPh sb="58" eb="60">
      <t>ゼンコク</t>
    </rPh>
    <rPh sb="73" eb="75">
      <t>ルイセキ</t>
    </rPh>
    <rPh sb="75" eb="77">
      <t>ケッソン</t>
    </rPh>
    <rPh sb="78" eb="79">
      <t>ショウ</t>
    </rPh>
    <rPh sb="235" eb="238">
      <t>サクネンド</t>
    </rPh>
    <rPh sb="244" eb="246">
      <t>トウガイ</t>
    </rPh>
    <rPh sb="246" eb="247">
      <t>アタイ</t>
    </rPh>
    <rPh sb="257" eb="259">
      <t>キュウスイ</t>
    </rPh>
    <rPh sb="259" eb="261">
      <t>ジンコウ</t>
    </rPh>
    <rPh sb="262" eb="264">
      <t>ゲンショウ</t>
    </rPh>
    <rPh sb="268" eb="270">
      <t>ゲンジョウ</t>
    </rPh>
    <rPh sb="272" eb="274">
      <t>シセツ</t>
    </rPh>
    <rPh sb="274" eb="277">
      <t>ロウキュウカ</t>
    </rPh>
    <rPh sb="280" eb="282">
      <t>コウシン</t>
    </rPh>
    <rPh sb="282" eb="283">
      <t>ジ</t>
    </rPh>
    <rPh sb="285" eb="288">
      <t>サイテキカ</t>
    </rPh>
    <rPh sb="289" eb="291">
      <t>ケントウ</t>
    </rPh>
    <rPh sb="293" eb="295">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</si>
</sst>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0.34</c:v>
                </c:pt>
                <c:pt idx="2">
                  <c:v>0.14000000000000001</c:v>
                </c:pt>
                <c:pt idx="3">
                  <c:v>0.48</c:v>
                </c:pt>
                <c:pt idx="4">
                  <c:v>0.4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0.71</c:v>
                </c:pt>
                <c:pt idx="1">
                  <c:v>0.54</c:v>
                </c:pt>
                <c:pt idx="2">
                  <c:v>0.5</c:v>
                </c:pt>
                <c:pt idx="3">
                  <c:v>0.52</c:v>
                </c:pt>
                <c:pt idx="4">
                  <c:v>0.53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122.14</c:v>
                </c:pt>
                <c:pt idx="1">
                  <c:v>108.72</c:v>
                </c:pt>
                <c:pt idx="2">
                  <c:v>106.86</c:v>
                </c:pt>
                <c:pt idx="3">
                  <c:v>108.57</c:v>
                </c:pt>
                <c:pt idx="4">
                  <c:v>109.68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111.71</c:v>
                </c:pt>
                <c:pt idx="1">
                  <c:v>110.05</c:v>
                </c:pt>
                <c:pt idx="2">
                  <c:v>108.87</c:v>
                </c:pt>
                <c:pt idx="3">
                  <c:v>108.61</c:v>
                </c:pt>
                <c:pt idx="4">
                  <c:v>108.35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48.11</c:v>
                </c:pt>
                <c:pt idx="1">
                  <c:v>47.91</c:v>
                </c:pt>
                <c:pt idx="2">
                  <c:v>49.39</c:v>
                </c:pt>
                <c:pt idx="3">
                  <c:v>50.97</c:v>
                </c:pt>
                <c:pt idx="4">
                  <c:v>52.48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48.49</c:v>
                </c:pt>
                <c:pt idx="1">
                  <c:v>48.05</c:v>
                </c:pt>
                <c:pt idx="2">
                  <c:v>48.87</c:v>
                </c:pt>
                <c:pt idx="3">
                  <c:v>49.92</c:v>
                </c:pt>
                <c:pt idx="4">
                  <c:v>50.63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1.96</c:v>
                </c:pt>
                <c:pt idx="1">
                  <c:v>12.69</c:v>
                </c:pt>
                <c:pt idx="2">
                  <c:v>14.82</c:v>
                </c:pt>
                <c:pt idx="3">
                  <c:v>15.33</c:v>
                </c:pt>
                <c:pt idx="4">
                  <c:v>17.100000000000001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12.79</c:v>
                </c:pt>
                <c:pt idx="1">
                  <c:v>13.39</c:v>
                </c:pt>
                <c:pt idx="2">
                  <c:v>14.85</c:v>
                </c:pt>
                <c:pt idx="3">
                  <c:v>16.88</c:v>
                </c:pt>
                <c:pt idx="4">
                  <c:v>18.28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1.72</c:v>
                </c:pt>
                <c:pt idx="1">
                  <c:v>2.64</c:v>
                </c:pt>
                <c:pt idx="2">
                  <c:v>3.16</c:v>
                </c:pt>
                <c:pt idx="3">
                  <c:v>3.59</c:v>
                </c:pt>
                <c:pt idx="4">
                  <c:v>3.98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349.13</c:v>
                </c:pt>
                <c:pt idx="1">
                  <c:v>222.1</c:v>
                </c:pt>
                <c:pt idx="2">
                  <c:v>211.21</c:v>
                </c:pt>
                <c:pt idx="3">
                  <c:v>223.22</c:v>
                </c:pt>
                <c:pt idx="4">
                  <c:v>225.68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384.34</c:v>
                </c:pt>
                <c:pt idx="1">
                  <c:v>359.47</c:v>
                </c:pt>
                <c:pt idx="2">
                  <c:v>369.69</c:v>
                </c:pt>
                <c:pt idx="3">
                  <c:v>379.08</c:v>
                </c:pt>
                <c:pt idx="4">
                  <c:v>367.55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538.46</c:v>
                </c:pt>
                <c:pt idx="1">
                  <c:v>591.61</c:v>
                </c:pt>
                <c:pt idx="2">
                  <c:v>577.67999999999995</c:v>
                </c:pt>
                <c:pt idx="3">
                  <c:v>551.84</c:v>
                </c:pt>
                <c:pt idx="4">
                  <c:v>512.28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380.58</c:v>
                </c:pt>
                <c:pt idx="1">
                  <c:v>401.79</c:v>
                </c:pt>
                <c:pt idx="2">
                  <c:v>402.99</c:v>
                </c:pt>
                <c:pt idx="3">
                  <c:v>398.98</c:v>
                </c:pt>
                <c:pt idx="4">
                  <c:v>418.68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121.43</c:v>
                </c:pt>
                <c:pt idx="1">
                  <c:v>106.18</c:v>
                </c:pt>
                <c:pt idx="2">
                  <c:v>104.26</c:v>
                </c:pt>
                <c:pt idx="3">
                  <c:v>106.11</c:v>
                </c:pt>
                <c:pt idx="4">
                  <c:v>107.63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102.38</c:v>
                </c:pt>
                <c:pt idx="1">
                  <c:v>100.12</c:v>
                </c:pt>
                <c:pt idx="2">
                  <c:v>98.66</c:v>
                </c:pt>
                <c:pt idx="3">
                  <c:v>98.64</c:v>
                </c:pt>
                <c:pt idx="4">
                  <c:v>94.78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146.22999999999999</c:v>
                </c:pt>
                <c:pt idx="1">
                  <c:v>167.97</c:v>
                </c:pt>
                <c:pt idx="2">
                  <c:v>171.57</c:v>
                </c:pt>
                <c:pt idx="3">
                  <c:v>168.7</c:v>
                </c:pt>
                <c:pt idx="4">
                  <c:v>165.93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168.67</c:v>
                </c:pt>
                <c:pt idx="1">
                  <c:v>174.97</c:v>
                </c:pt>
                <c:pt idx="2">
                  <c:v>178.59</c:v>
                </c:pt>
                <c:pt idx="3">
                  <c:v>178.92</c:v>
                </c:pt>
                <c:pt idx="4">
                  <c:v>181.3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53.01</c:v>
                </c:pt>
                <c:pt idx="1">
                  <c:v>57.26</c:v>
                </c:pt>
                <c:pt idx="2">
                  <c:v>54.68</c:v>
                </c:pt>
                <c:pt idx="3">
                  <c:v>54.9</c:v>
                </c:pt>
                <c:pt idx="4">
                  <c:v>53.59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54.92</c:v>
                </c:pt>
                <c:pt idx="1">
                  <c:v>55.63</c:v>
                </c:pt>
                <c:pt idx="2">
                  <c:v>55.03</c:v>
                </c:pt>
                <c:pt idx="3">
                  <c:v>55.14</c:v>
                </c:pt>
                <c:pt idx="4">
                  <c:v>55.89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71.62</c:v>
                </c:pt>
                <c:pt idx="1">
                  <c:v>67.58</c:v>
                </c:pt>
                <c:pt idx="2">
                  <c:v>68.77</c:v>
                </c:pt>
                <c:pt idx="3">
                  <c:v>67.48</c:v>
                </c:pt>
                <c:pt idx="4">
                  <c:v>69.88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122.14</v>
          </cell>
          <cell r="Y6">
            <v>108.72</v>
          </cell>
          <cell r="Z6">
            <v>106.86</v>
          </cell>
          <cell r="AA6">
            <v>108.57</v>
          </cell>
          <cell r="AB6">
            <v>109.68</v>
          </cell>
          <cell r="AC6">
            <v>111.71</v>
          </cell>
          <cell r="AD6">
            <v>110.05</v>
          </cell>
          <cell r="AE6">
            <v>108.87</v>
          </cell>
          <cell r="AF6">
            <v>108.61</v>
          </cell>
          <cell r="AG6">
            <v>108.35</v>
          </cell>
          <cell r="AI6">
            <v>0</v>
          </cell>
          <cell r="AJ6">
            <v>0</v>
          </cell>
          <cell r="AK6">
            <v>0</v>
          </cell>
          <cell r="AL6">
            <v>0</v>
          </cell>
          <cell r="AM6">
            <v>0</v>
          </cell>
          <cell r="AN6">
            <v>1.72</v>
          </cell>
          <cell r="AO6">
            <v>2.64</v>
          </cell>
          <cell r="AP6">
            <v>3.16</v>
          </cell>
          <cell r="AQ6">
            <v>3.59</v>
          </cell>
          <cell r="AR6">
            <v>3.98</v>
          </cell>
          <cell r="AT6">
            <v>349.13</v>
          </cell>
          <cell r="AU6">
            <v>222.1</v>
          </cell>
          <cell r="AV6">
            <v>211.21</v>
          </cell>
          <cell r="AW6">
            <v>223.22</v>
          </cell>
          <cell r="AX6">
            <v>225.68</v>
          </cell>
          <cell r="AY6">
            <v>384.34</v>
          </cell>
          <cell r="AZ6">
            <v>359.47</v>
          </cell>
          <cell r="BA6">
            <v>369.69</v>
          </cell>
          <cell r="BB6">
            <v>379.08</v>
          </cell>
          <cell r="BC6">
            <v>367.55</v>
          </cell>
          <cell r="BE6">
            <v>538.46</v>
          </cell>
          <cell r="BF6">
            <v>591.61</v>
          </cell>
          <cell r="BG6">
            <v>577.67999999999995</v>
          </cell>
          <cell r="BH6">
            <v>551.84</v>
          </cell>
          <cell r="BI6">
            <v>512.28</v>
          </cell>
          <cell r="BJ6">
            <v>380.58</v>
          </cell>
          <cell r="BK6">
            <v>401.79</v>
          </cell>
          <cell r="BL6">
            <v>402.99</v>
          </cell>
          <cell r="BM6">
            <v>398.98</v>
          </cell>
          <cell r="BN6">
            <v>418.68</v>
          </cell>
          <cell r="BP6">
            <v>121.43</v>
          </cell>
          <cell r="BQ6">
            <v>106.18</v>
          </cell>
          <cell r="BR6">
            <v>104.26</v>
          </cell>
          <cell r="BS6">
            <v>106.11</v>
          </cell>
          <cell r="BT6">
            <v>107.63</v>
          </cell>
          <cell r="BU6">
            <v>102.38</v>
          </cell>
          <cell r="BV6">
            <v>100.12</v>
          </cell>
          <cell r="BW6">
            <v>98.66</v>
          </cell>
          <cell r="BX6">
            <v>98.64</v>
          </cell>
          <cell r="BY6">
            <v>94.78</v>
          </cell>
          <cell r="CA6">
            <v>146.22999999999999</v>
          </cell>
          <cell r="CB6">
            <v>167.97</v>
          </cell>
          <cell r="CC6">
            <v>171.57</v>
          </cell>
          <cell r="CD6">
            <v>168.7</v>
          </cell>
          <cell r="CE6">
            <v>165.93</v>
          </cell>
          <cell r="CF6">
            <v>168.67</v>
          </cell>
          <cell r="CG6">
            <v>174.97</v>
          </cell>
          <cell r="CH6">
            <v>178.59</v>
          </cell>
          <cell r="CI6">
            <v>178.92</v>
          </cell>
          <cell r="CJ6">
            <v>181.3</v>
          </cell>
          <cell r="CL6">
            <v>53.01</v>
          </cell>
          <cell r="CM6">
            <v>57.26</v>
          </cell>
          <cell r="CN6">
            <v>54.68</v>
          </cell>
          <cell r="CO6">
            <v>54.9</v>
          </cell>
          <cell r="CP6">
            <v>53.59</v>
          </cell>
          <cell r="CQ6">
            <v>54.92</v>
          </cell>
          <cell r="CR6">
            <v>55.63</v>
          </cell>
          <cell r="CS6">
            <v>55.03</v>
          </cell>
          <cell r="CT6">
            <v>55.14</v>
          </cell>
          <cell r="CU6">
            <v>55.89</v>
          </cell>
          <cell r="CW6">
            <v>71.62</v>
          </cell>
          <cell r="CX6">
            <v>67.58</v>
          </cell>
          <cell r="CY6">
            <v>68.77</v>
          </cell>
          <cell r="CZ6">
            <v>67.48</v>
          </cell>
          <cell r="DA6">
            <v>69.88</v>
          </cell>
          <cell r="DB6">
            <v>82.66</v>
          </cell>
          <cell r="DC6">
            <v>82.04</v>
          </cell>
          <cell r="DD6">
            <v>81.900000000000006</v>
          </cell>
          <cell r="DE6">
            <v>81.39</v>
          </cell>
          <cell r="DF6">
            <v>81.27</v>
          </cell>
          <cell r="DH6">
            <v>48.11</v>
          </cell>
          <cell r="DI6">
            <v>47.91</v>
          </cell>
          <cell r="DJ6">
            <v>49.39</v>
          </cell>
          <cell r="DK6">
            <v>50.97</v>
          </cell>
          <cell r="DL6">
            <v>52.48</v>
          </cell>
          <cell r="DM6">
            <v>48.49</v>
          </cell>
          <cell r="DN6">
            <v>48.05</v>
          </cell>
          <cell r="DO6">
            <v>48.87</v>
          </cell>
          <cell r="DP6">
            <v>49.92</v>
          </cell>
          <cell r="DQ6">
            <v>50.63</v>
          </cell>
          <cell r="DS6">
            <v>1.96</v>
          </cell>
          <cell r="DT6">
            <v>12.69</v>
          </cell>
          <cell r="DU6">
            <v>14.82</v>
          </cell>
          <cell r="DV6">
            <v>15.33</v>
          </cell>
          <cell r="DW6">
            <v>17.100000000000001</v>
          </cell>
          <cell r="DX6">
            <v>12.79</v>
          </cell>
          <cell r="DY6">
            <v>13.39</v>
          </cell>
          <cell r="DZ6">
            <v>14.85</v>
          </cell>
          <cell r="EA6">
            <v>16.88</v>
          </cell>
          <cell r="EB6">
            <v>18.28</v>
          </cell>
          <cell r="ED6">
            <v>0.52</v>
          </cell>
          <cell r="EE6">
            <v>0.34</v>
          </cell>
          <cell r="EF6">
            <v>0.14000000000000001</v>
          </cell>
          <cell r="EG6">
            <v>0.48</v>
          </cell>
          <cell r="EH6">
            <v>0.4</v>
          </cell>
          <cell r="EI6">
            <v>0.71</v>
          </cell>
          <cell r="EJ6">
            <v>0.54</v>
          </cell>
          <cell r="EK6">
            <v>0.5</v>
          </cell>
          <cell r="EL6">
            <v>0.52</v>
          </cell>
          <cell r="EM6">
            <v>0.53</v>
          </cell>
        </row>
        <row r="7"/>
        <row r="8"/>
        <row r="9"/>
        <row r="10">
          <cell r="B10">
            <v>46753</v>
          </cell>
          <cell r="C10">
            <v>47119</v>
          </cell>
          <cell r="D10">
            <v>47484</v>
          </cell>
          <cell r="E10">
            <v>47849</v>
          </cell>
          <cell r="F10">
            <v>48215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3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美馬市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4"/>
      <c r="P7" s="27" t="s">
        <v>2</v>
      </c>
      <c r="Q7" s="27"/>
      <c r="R7" s="27"/>
      <c r="S7" s="27"/>
      <c r="T7" s="27"/>
      <c r="U7" s="27"/>
      <c r="V7" s="27"/>
      <c r="W7" s="27" t="s">
        <v>6</v>
      </c>
      <c r="X7" s="27"/>
      <c r="Y7" s="27"/>
      <c r="Z7" s="27"/>
      <c r="AA7" s="27"/>
      <c r="AB7" s="27"/>
      <c r="AC7" s="27"/>
      <c r="AD7" s="27" t="s">
        <v>15</v>
      </c>
      <c r="AE7" s="27"/>
      <c r="AF7" s="27"/>
      <c r="AG7" s="27"/>
      <c r="AH7" s="27"/>
      <c r="AI7" s="27"/>
      <c r="AJ7" s="27"/>
      <c r="AK7" s="18"/>
      <c r="AL7" s="27" t="s">
        <v>16</v>
      </c>
      <c r="AM7" s="27"/>
      <c r="AN7" s="27"/>
      <c r="AO7" s="27"/>
      <c r="AP7" s="27"/>
      <c r="AQ7" s="27"/>
      <c r="AR7" s="27"/>
      <c r="AS7" s="27"/>
      <c r="AT7" s="5" t="s">
        <v>13</v>
      </c>
      <c r="AU7" s="13"/>
      <c r="AV7" s="13"/>
      <c r="AW7" s="13"/>
      <c r="AX7" s="13"/>
      <c r="AY7" s="13"/>
      <c r="AZ7" s="13"/>
      <c r="BA7" s="13"/>
      <c r="BB7" s="27" t="s">
        <v>10</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28367</v>
      </c>
      <c r="AM8" s="31"/>
      <c r="AN8" s="31"/>
      <c r="AO8" s="31"/>
      <c r="AP8" s="31"/>
      <c r="AQ8" s="31"/>
      <c r="AR8" s="31"/>
      <c r="AS8" s="31"/>
      <c r="AT8" s="7">
        <f>データ!$S$6</f>
        <v>367.14</v>
      </c>
      <c r="AU8" s="15"/>
      <c r="AV8" s="15"/>
      <c r="AW8" s="15"/>
      <c r="AX8" s="15"/>
      <c r="AY8" s="15"/>
      <c r="AZ8" s="15"/>
      <c r="BA8" s="15"/>
      <c r="BB8" s="29">
        <f>データ!$T$6</f>
        <v>77.260000000000005</v>
      </c>
      <c r="BC8" s="29"/>
      <c r="BD8" s="29"/>
      <c r="BE8" s="29"/>
      <c r="BF8" s="29"/>
      <c r="BG8" s="29"/>
      <c r="BH8" s="29"/>
      <c r="BI8" s="29"/>
      <c r="BJ8" s="3"/>
      <c r="BK8" s="3"/>
      <c r="BL8" s="38" t="s">
        <v>20</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29</v>
      </c>
      <c r="X9" s="27"/>
      <c r="Y9" s="27"/>
      <c r="Z9" s="27"/>
      <c r="AA9" s="27"/>
      <c r="AB9" s="27"/>
      <c r="AC9" s="27"/>
      <c r="AD9" s="2"/>
      <c r="AE9" s="2"/>
      <c r="AF9" s="2"/>
      <c r="AG9" s="2"/>
      <c r="AH9" s="18"/>
      <c r="AI9" s="18"/>
      <c r="AJ9" s="18"/>
      <c r="AK9" s="18"/>
      <c r="AL9" s="27" t="s">
        <v>7</v>
      </c>
      <c r="AM9" s="27"/>
      <c r="AN9" s="27"/>
      <c r="AO9" s="27"/>
      <c r="AP9" s="27"/>
      <c r="AQ9" s="27"/>
      <c r="AR9" s="27"/>
      <c r="AS9" s="27"/>
      <c r="AT9" s="5" t="s">
        <v>28</v>
      </c>
      <c r="AU9" s="13"/>
      <c r="AV9" s="13"/>
      <c r="AW9" s="13"/>
      <c r="AX9" s="13"/>
      <c r="AY9" s="13"/>
      <c r="AZ9" s="13"/>
      <c r="BA9" s="13"/>
      <c r="BB9" s="27" t="s">
        <v>5</v>
      </c>
      <c r="BC9" s="27"/>
      <c r="BD9" s="27"/>
      <c r="BE9" s="27"/>
      <c r="BF9" s="27"/>
      <c r="BG9" s="27"/>
      <c r="BH9" s="27"/>
      <c r="BI9" s="27"/>
      <c r="BJ9" s="3"/>
      <c r="BK9" s="3"/>
      <c r="BL9" s="39" t="s">
        <v>33</v>
      </c>
      <c r="BM9" s="49"/>
      <c r="BN9" s="56" t="s">
        <v>12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55.48</v>
      </c>
      <c r="J10" s="15"/>
      <c r="K10" s="15"/>
      <c r="L10" s="15"/>
      <c r="M10" s="15"/>
      <c r="N10" s="15"/>
      <c r="O10" s="26"/>
      <c r="P10" s="29">
        <f>データ!$P$6</f>
        <v>94.27</v>
      </c>
      <c r="Q10" s="29"/>
      <c r="R10" s="29"/>
      <c r="S10" s="29"/>
      <c r="T10" s="29"/>
      <c r="U10" s="29"/>
      <c r="V10" s="29"/>
      <c r="W10" s="31">
        <f>データ!$Q$6</f>
        <v>3520</v>
      </c>
      <c r="X10" s="31"/>
      <c r="Y10" s="31"/>
      <c r="Z10" s="31"/>
      <c r="AA10" s="31"/>
      <c r="AB10" s="31"/>
      <c r="AC10" s="31"/>
      <c r="AD10" s="2"/>
      <c r="AE10" s="2"/>
      <c r="AF10" s="2"/>
      <c r="AG10" s="2"/>
      <c r="AH10" s="18"/>
      <c r="AI10" s="18"/>
      <c r="AJ10" s="18"/>
      <c r="AK10" s="18"/>
      <c r="AL10" s="31">
        <f>データ!$U$6</f>
        <v>26543</v>
      </c>
      <c r="AM10" s="31"/>
      <c r="AN10" s="31"/>
      <c r="AO10" s="31"/>
      <c r="AP10" s="31"/>
      <c r="AQ10" s="31"/>
      <c r="AR10" s="31"/>
      <c r="AS10" s="31"/>
      <c r="AT10" s="7">
        <f>データ!$V$6</f>
        <v>84.18</v>
      </c>
      <c r="AU10" s="15"/>
      <c r="AV10" s="15"/>
      <c r="AW10" s="15"/>
      <c r="AX10" s="15"/>
      <c r="AY10" s="15"/>
      <c r="AZ10" s="15"/>
      <c r="BA10" s="15"/>
      <c r="BB10" s="29">
        <f>データ!$W$6</f>
        <v>315.31</v>
      </c>
      <c r="BC10" s="29"/>
      <c r="BD10" s="29"/>
      <c r="BE10" s="29"/>
      <c r="BF10" s="29"/>
      <c r="BG10" s="29"/>
      <c r="BH10" s="29"/>
      <c r="BI10" s="29"/>
      <c r="BJ10" s="2"/>
      <c r="BK10" s="2"/>
      <c r="BL10" s="40" t="s">
        <v>18</v>
      </c>
      <c r="BM10" s="50"/>
      <c r="BN10" s="57" t="s">
        <v>34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14</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v>
      </c>
      <c r="C84" s="12"/>
      <c r="D84" s="12"/>
      <c r="E84" s="12" t="s">
        <v>44</v>
      </c>
      <c r="F84" s="12" t="s">
        <v>39</v>
      </c>
      <c r="G84" s="12" t="s">
        <v>46</v>
      </c>
      <c r="H84" s="12" t="s">
        <v>47</v>
      </c>
      <c r="I84" s="12" t="s">
        <v>49</v>
      </c>
      <c r="J84" s="12" t="s">
        <v>30</v>
      </c>
      <c r="K84" s="12" t="s">
        <v>50</v>
      </c>
      <c r="L84" s="12" t="s">
        <v>51</v>
      </c>
      <c r="M84" s="12" t="s">
        <v>52</v>
      </c>
      <c r="N84" s="12" t="s">
        <v>45</v>
      </c>
      <c r="O84" s="12" t="s">
        <v>37</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tNdCj1RwZeBtReaAGofy6hESIhL8SRHbKrrJv68YsAyuoGLl6/eGnB5WmNT0Ebrs5gVFhipNtmFgBR9eU0e+YQ==" saltValue="X3tOfe5vs/mmpqz9/qkRk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53</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54</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56</v>
      </c>
      <c r="B3" s="72" t="s">
        <v>57</v>
      </c>
      <c r="C3" s="72" t="s">
        <v>41</v>
      </c>
      <c r="D3" s="72" t="s">
        <v>23</v>
      </c>
      <c r="E3" s="72" t="s">
        <v>32</v>
      </c>
      <c r="F3" s="72" t="s">
        <v>48</v>
      </c>
      <c r="G3" s="72" t="s">
        <v>58</v>
      </c>
      <c r="H3" s="80" t="s">
        <v>11</v>
      </c>
      <c r="I3" s="83"/>
      <c r="J3" s="83"/>
      <c r="K3" s="83"/>
      <c r="L3" s="83"/>
      <c r="M3" s="83"/>
      <c r="N3" s="83"/>
      <c r="O3" s="83"/>
      <c r="P3" s="83"/>
      <c r="Q3" s="83"/>
      <c r="R3" s="83"/>
      <c r="S3" s="83"/>
      <c r="T3" s="83"/>
      <c r="U3" s="83"/>
      <c r="V3" s="83"/>
      <c r="W3" s="87"/>
      <c r="X3" s="89" t="s">
        <v>59</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55</v>
      </c>
      <c r="B4" s="73"/>
      <c r="C4" s="73"/>
      <c r="D4" s="73"/>
      <c r="E4" s="73"/>
      <c r="F4" s="73"/>
      <c r="G4" s="73"/>
      <c r="H4" s="81"/>
      <c r="I4" s="84"/>
      <c r="J4" s="84"/>
      <c r="K4" s="84"/>
      <c r="L4" s="84"/>
      <c r="M4" s="84"/>
      <c r="N4" s="84"/>
      <c r="O4" s="84"/>
      <c r="P4" s="84"/>
      <c r="Q4" s="84"/>
      <c r="R4" s="84"/>
      <c r="S4" s="84"/>
      <c r="T4" s="84"/>
      <c r="U4" s="84"/>
      <c r="V4" s="84"/>
      <c r="W4" s="88"/>
      <c r="X4" s="90" t="s">
        <v>17</v>
      </c>
      <c r="Y4" s="90"/>
      <c r="Z4" s="90"/>
      <c r="AA4" s="90"/>
      <c r="AB4" s="90"/>
      <c r="AC4" s="90"/>
      <c r="AD4" s="90"/>
      <c r="AE4" s="90"/>
      <c r="AF4" s="90"/>
      <c r="AG4" s="90"/>
      <c r="AH4" s="90"/>
      <c r="AI4" s="90" t="s">
        <v>31</v>
      </c>
      <c r="AJ4" s="90"/>
      <c r="AK4" s="90"/>
      <c r="AL4" s="90"/>
      <c r="AM4" s="90"/>
      <c r="AN4" s="90"/>
      <c r="AO4" s="90"/>
      <c r="AP4" s="90"/>
      <c r="AQ4" s="90"/>
      <c r="AR4" s="90"/>
      <c r="AS4" s="90"/>
      <c r="AT4" s="90" t="s">
        <v>60</v>
      </c>
      <c r="AU4" s="90"/>
      <c r="AV4" s="90"/>
      <c r="AW4" s="90"/>
      <c r="AX4" s="90"/>
      <c r="AY4" s="90"/>
      <c r="AZ4" s="90"/>
      <c r="BA4" s="90"/>
      <c r="BB4" s="90"/>
      <c r="BC4" s="90"/>
      <c r="BD4" s="90"/>
      <c r="BE4" s="90" t="s">
        <v>38</v>
      </c>
      <c r="BF4" s="90"/>
      <c r="BG4" s="90"/>
      <c r="BH4" s="90"/>
      <c r="BI4" s="90"/>
      <c r="BJ4" s="90"/>
      <c r="BK4" s="90"/>
      <c r="BL4" s="90"/>
      <c r="BM4" s="90"/>
      <c r="BN4" s="90"/>
      <c r="BO4" s="90"/>
      <c r="BP4" s="90" t="s">
        <v>61</v>
      </c>
      <c r="BQ4" s="90"/>
      <c r="BR4" s="90"/>
      <c r="BS4" s="90"/>
      <c r="BT4" s="90"/>
      <c r="BU4" s="90"/>
      <c r="BV4" s="90"/>
      <c r="BW4" s="90"/>
      <c r="BX4" s="90"/>
      <c r="BY4" s="90"/>
      <c r="BZ4" s="90"/>
      <c r="CA4" s="90" t="s">
        <v>62</v>
      </c>
      <c r="CB4" s="90"/>
      <c r="CC4" s="90"/>
      <c r="CD4" s="90"/>
      <c r="CE4" s="90"/>
      <c r="CF4" s="90"/>
      <c r="CG4" s="90"/>
      <c r="CH4" s="90"/>
      <c r="CI4" s="90"/>
      <c r="CJ4" s="90"/>
      <c r="CK4" s="90"/>
      <c r="CL4" s="90" t="s">
        <v>0</v>
      </c>
      <c r="CM4" s="90"/>
      <c r="CN4" s="90"/>
      <c r="CO4" s="90"/>
      <c r="CP4" s="90"/>
      <c r="CQ4" s="90"/>
      <c r="CR4" s="90"/>
      <c r="CS4" s="90"/>
      <c r="CT4" s="90"/>
      <c r="CU4" s="90"/>
      <c r="CV4" s="90"/>
      <c r="CW4" s="90" t="s">
        <v>63</v>
      </c>
      <c r="CX4" s="90"/>
      <c r="CY4" s="90"/>
      <c r="CZ4" s="90"/>
      <c r="DA4" s="90"/>
      <c r="DB4" s="90"/>
      <c r="DC4" s="90"/>
      <c r="DD4" s="90"/>
      <c r="DE4" s="90"/>
      <c r="DF4" s="90"/>
      <c r="DG4" s="90"/>
      <c r="DH4" s="90" t="s">
        <v>35</v>
      </c>
      <c r="DI4" s="90"/>
      <c r="DJ4" s="90"/>
      <c r="DK4" s="90"/>
      <c r="DL4" s="90"/>
      <c r="DM4" s="90"/>
      <c r="DN4" s="90"/>
      <c r="DO4" s="90"/>
      <c r="DP4" s="90"/>
      <c r="DQ4" s="90"/>
      <c r="DR4" s="90"/>
      <c r="DS4" s="90" t="s">
        <v>26</v>
      </c>
      <c r="DT4" s="90"/>
      <c r="DU4" s="90"/>
      <c r="DV4" s="90"/>
      <c r="DW4" s="90"/>
      <c r="DX4" s="90"/>
      <c r="DY4" s="90"/>
      <c r="DZ4" s="90"/>
      <c r="EA4" s="90"/>
      <c r="EB4" s="90"/>
      <c r="EC4" s="90"/>
      <c r="ED4" s="90" t="s">
        <v>65</v>
      </c>
      <c r="EE4" s="90"/>
      <c r="EF4" s="90"/>
      <c r="EG4" s="90"/>
      <c r="EH4" s="90"/>
      <c r="EI4" s="90"/>
      <c r="EJ4" s="90"/>
      <c r="EK4" s="90"/>
      <c r="EL4" s="90"/>
      <c r="EM4" s="90"/>
      <c r="EN4" s="90"/>
    </row>
    <row r="5" spans="1:144">
      <c r="A5" s="70" t="s">
        <v>66</v>
      </c>
      <c r="B5" s="74"/>
      <c r="C5" s="74"/>
      <c r="D5" s="74"/>
      <c r="E5" s="74"/>
      <c r="F5" s="74"/>
      <c r="G5" s="74"/>
      <c r="H5" s="82" t="s">
        <v>64</v>
      </c>
      <c r="I5" s="82" t="s">
        <v>67</v>
      </c>
      <c r="J5" s="82" t="s">
        <v>68</v>
      </c>
      <c r="K5" s="82" t="s">
        <v>69</v>
      </c>
      <c r="L5" s="82" t="s">
        <v>70</v>
      </c>
      <c r="M5" s="82" t="s">
        <v>15</v>
      </c>
      <c r="N5" s="82" t="s">
        <v>71</v>
      </c>
      <c r="O5" s="82" t="s">
        <v>72</v>
      </c>
      <c r="P5" s="82" t="s">
        <v>73</v>
      </c>
      <c r="Q5" s="82" t="s">
        <v>74</v>
      </c>
      <c r="R5" s="82" t="s">
        <v>75</v>
      </c>
      <c r="S5" s="82" t="s">
        <v>76</v>
      </c>
      <c r="T5" s="82" t="s">
        <v>77</v>
      </c>
      <c r="U5" s="82" t="s">
        <v>78</v>
      </c>
      <c r="V5" s="82" t="s">
        <v>79</v>
      </c>
      <c r="W5" s="82" t="s">
        <v>80</v>
      </c>
      <c r="X5" s="82" t="s">
        <v>81</v>
      </c>
      <c r="Y5" s="82" t="s">
        <v>82</v>
      </c>
      <c r="Z5" s="82" t="s">
        <v>83</v>
      </c>
      <c r="AA5" s="82" t="s">
        <v>84</v>
      </c>
      <c r="AB5" s="82" t="s">
        <v>85</v>
      </c>
      <c r="AC5" s="82" t="s">
        <v>86</v>
      </c>
      <c r="AD5" s="82" t="s">
        <v>87</v>
      </c>
      <c r="AE5" s="82" t="s">
        <v>88</v>
      </c>
      <c r="AF5" s="82" t="s">
        <v>89</v>
      </c>
      <c r="AG5" s="82" t="s">
        <v>90</v>
      </c>
      <c r="AH5" s="82" t="s">
        <v>4</v>
      </c>
      <c r="AI5" s="82" t="s">
        <v>81</v>
      </c>
      <c r="AJ5" s="82" t="s">
        <v>82</v>
      </c>
      <c r="AK5" s="82" t="s">
        <v>83</v>
      </c>
      <c r="AL5" s="82" t="s">
        <v>84</v>
      </c>
      <c r="AM5" s="82" t="s">
        <v>85</v>
      </c>
      <c r="AN5" s="82" t="s">
        <v>86</v>
      </c>
      <c r="AO5" s="82" t="s">
        <v>87</v>
      </c>
      <c r="AP5" s="82" t="s">
        <v>88</v>
      </c>
      <c r="AQ5" s="82" t="s">
        <v>89</v>
      </c>
      <c r="AR5" s="82" t="s">
        <v>90</v>
      </c>
      <c r="AS5" s="82" t="s">
        <v>91</v>
      </c>
      <c r="AT5" s="82" t="s">
        <v>81</v>
      </c>
      <c r="AU5" s="82" t="s">
        <v>82</v>
      </c>
      <c r="AV5" s="82" t="s">
        <v>83</v>
      </c>
      <c r="AW5" s="82" t="s">
        <v>84</v>
      </c>
      <c r="AX5" s="82" t="s">
        <v>85</v>
      </c>
      <c r="AY5" s="82" t="s">
        <v>86</v>
      </c>
      <c r="AZ5" s="82" t="s">
        <v>87</v>
      </c>
      <c r="BA5" s="82" t="s">
        <v>88</v>
      </c>
      <c r="BB5" s="82" t="s">
        <v>89</v>
      </c>
      <c r="BC5" s="82" t="s">
        <v>90</v>
      </c>
      <c r="BD5" s="82" t="s">
        <v>91</v>
      </c>
      <c r="BE5" s="82" t="s">
        <v>81</v>
      </c>
      <c r="BF5" s="82" t="s">
        <v>82</v>
      </c>
      <c r="BG5" s="82" t="s">
        <v>83</v>
      </c>
      <c r="BH5" s="82" t="s">
        <v>84</v>
      </c>
      <c r="BI5" s="82" t="s">
        <v>85</v>
      </c>
      <c r="BJ5" s="82" t="s">
        <v>86</v>
      </c>
      <c r="BK5" s="82" t="s">
        <v>87</v>
      </c>
      <c r="BL5" s="82" t="s">
        <v>88</v>
      </c>
      <c r="BM5" s="82" t="s">
        <v>89</v>
      </c>
      <c r="BN5" s="82" t="s">
        <v>90</v>
      </c>
      <c r="BO5" s="82" t="s">
        <v>91</v>
      </c>
      <c r="BP5" s="82" t="s">
        <v>81</v>
      </c>
      <c r="BQ5" s="82" t="s">
        <v>82</v>
      </c>
      <c r="BR5" s="82" t="s">
        <v>83</v>
      </c>
      <c r="BS5" s="82" t="s">
        <v>84</v>
      </c>
      <c r="BT5" s="82" t="s">
        <v>85</v>
      </c>
      <c r="BU5" s="82" t="s">
        <v>86</v>
      </c>
      <c r="BV5" s="82" t="s">
        <v>87</v>
      </c>
      <c r="BW5" s="82" t="s">
        <v>88</v>
      </c>
      <c r="BX5" s="82" t="s">
        <v>89</v>
      </c>
      <c r="BY5" s="82" t="s">
        <v>90</v>
      </c>
      <c r="BZ5" s="82" t="s">
        <v>91</v>
      </c>
      <c r="CA5" s="82" t="s">
        <v>81</v>
      </c>
      <c r="CB5" s="82" t="s">
        <v>82</v>
      </c>
      <c r="CC5" s="82" t="s">
        <v>83</v>
      </c>
      <c r="CD5" s="82" t="s">
        <v>84</v>
      </c>
      <c r="CE5" s="82" t="s">
        <v>85</v>
      </c>
      <c r="CF5" s="82" t="s">
        <v>86</v>
      </c>
      <c r="CG5" s="82" t="s">
        <v>87</v>
      </c>
      <c r="CH5" s="82" t="s">
        <v>88</v>
      </c>
      <c r="CI5" s="82" t="s">
        <v>89</v>
      </c>
      <c r="CJ5" s="82" t="s">
        <v>90</v>
      </c>
      <c r="CK5" s="82" t="s">
        <v>91</v>
      </c>
      <c r="CL5" s="82" t="s">
        <v>81</v>
      </c>
      <c r="CM5" s="82" t="s">
        <v>82</v>
      </c>
      <c r="CN5" s="82" t="s">
        <v>83</v>
      </c>
      <c r="CO5" s="82" t="s">
        <v>84</v>
      </c>
      <c r="CP5" s="82" t="s">
        <v>85</v>
      </c>
      <c r="CQ5" s="82" t="s">
        <v>86</v>
      </c>
      <c r="CR5" s="82" t="s">
        <v>87</v>
      </c>
      <c r="CS5" s="82" t="s">
        <v>88</v>
      </c>
      <c r="CT5" s="82" t="s">
        <v>89</v>
      </c>
      <c r="CU5" s="82" t="s">
        <v>90</v>
      </c>
      <c r="CV5" s="82" t="s">
        <v>91</v>
      </c>
      <c r="CW5" s="82" t="s">
        <v>81</v>
      </c>
      <c r="CX5" s="82" t="s">
        <v>82</v>
      </c>
      <c r="CY5" s="82" t="s">
        <v>83</v>
      </c>
      <c r="CZ5" s="82" t="s">
        <v>84</v>
      </c>
      <c r="DA5" s="82" t="s">
        <v>85</v>
      </c>
      <c r="DB5" s="82" t="s">
        <v>86</v>
      </c>
      <c r="DC5" s="82" t="s">
        <v>87</v>
      </c>
      <c r="DD5" s="82" t="s">
        <v>88</v>
      </c>
      <c r="DE5" s="82" t="s">
        <v>89</v>
      </c>
      <c r="DF5" s="82" t="s">
        <v>90</v>
      </c>
      <c r="DG5" s="82" t="s">
        <v>91</v>
      </c>
      <c r="DH5" s="82" t="s">
        <v>81</v>
      </c>
      <c r="DI5" s="82" t="s">
        <v>82</v>
      </c>
      <c r="DJ5" s="82" t="s">
        <v>83</v>
      </c>
      <c r="DK5" s="82" t="s">
        <v>84</v>
      </c>
      <c r="DL5" s="82" t="s">
        <v>85</v>
      </c>
      <c r="DM5" s="82" t="s">
        <v>86</v>
      </c>
      <c r="DN5" s="82" t="s">
        <v>87</v>
      </c>
      <c r="DO5" s="82" t="s">
        <v>88</v>
      </c>
      <c r="DP5" s="82" t="s">
        <v>89</v>
      </c>
      <c r="DQ5" s="82" t="s">
        <v>90</v>
      </c>
      <c r="DR5" s="82" t="s">
        <v>91</v>
      </c>
      <c r="DS5" s="82" t="s">
        <v>81</v>
      </c>
      <c r="DT5" s="82" t="s">
        <v>82</v>
      </c>
      <c r="DU5" s="82" t="s">
        <v>83</v>
      </c>
      <c r="DV5" s="82" t="s">
        <v>84</v>
      </c>
      <c r="DW5" s="82" t="s">
        <v>85</v>
      </c>
      <c r="DX5" s="82" t="s">
        <v>86</v>
      </c>
      <c r="DY5" s="82" t="s">
        <v>87</v>
      </c>
      <c r="DZ5" s="82" t="s">
        <v>88</v>
      </c>
      <c r="EA5" s="82" t="s">
        <v>89</v>
      </c>
      <c r="EB5" s="82" t="s">
        <v>90</v>
      </c>
      <c r="EC5" s="82" t="s">
        <v>91</v>
      </c>
      <c r="ED5" s="82" t="s">
        <v>81</v>
      </c>
      <c r="EE5" s="82" t="s">
        <v>82</v>
      </c>
      <c r="EF5" s="82" t="s">
        <v>83</v>
      </c>
      <c r="EG5" s="82" t="s">
        <v>84</v>
      </c>
      <c r="EH5" s="82" t="s">
        <v>85</v>
      </c>
      <c r="EI5" s="82" t="s">
        <v>86</v>
      </c>
      <c r="EJ5" s="82" t="s">
        <v>87</v>
      </c>
      <c r="EK5" s="82" t="s">
        <v>88</v>
      </c>
      <c r="EL5" s="82" t="s">
        <v>89</v>
      </c>
      <c r="EM5" s="82" t="s">
        <v>90</v>
      </c>
      <c r="EN5" s="82" t="s">
        <v>91</v>
      </c>
    </row>
    <row r="6" spans="1:144" s="69" customFormat="1">
      <c r="A6" s="70" t="s">
        <v>92</v>
      </c>
      <c r="B6" s="75">
        <f t="shared" ref="B6:W6" si="1">B7</f>
        <v>2020</v>
      </c>
      <c r="C6" s="75">
        <f t="shared" si="1"/>
        <v>362077</v>
      </c>
      <c r="D6" s="75">
        <f t="shared" si="1"/>
        <v>46</v>
      </c>
      <c r="E6" s="75">
        <f t="shared" si="1"/>
        <v>1</v>
      </c>
      <c r="F6" s="75">
        <f t="shared" si="1"/>
        <v>0</v>
      </c>
      <c r="G6" s="75">
        <f t="shared" si="1"/>
        <v>1</v>
      </c>
      <c r="H6" s="75" t="str">
        <f t="shared" si="1"/>
        <v>徳島県　美馬市</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55.48</v>
      </c>
      <c r="P6" s="85">
        <f t="shared" si="1"/>
        <v>94.27</v>
      </c>
      <c r="Q6" s="85">
        <f t="shared" si="1"/>
        <v>3520</v>
      </c>
      <c r="R6" s="85">
        <f t="shared" si="1"/>
        <v>28367</v>
      </c>
      <c r="S6" s="85">
        <f t="shared" si="1"/>
        <v>367.14</v>
      </c>
      <c r="T6" s="85">
        <f t="shared" si="1"/>
        <v>77.260000000000005</v>
      </c>
      <c r="U6" s="85">
        <f t="shared" si="1"/>
        <v>26543</v>
      </c>
      <c r="V6" s="85">
        <f t="shared" si="1"/>
        <v>84.18</v>
      </c>
      <c r="W6" s="85">
        <f t="shared" si="1"/>
        <v>315.31</v>
      </c>
      <c r="X6" s="91">
        <f t="shared" ref="X6:AG6" si="2">IF(X7="",NA(),X7)</f>
        <v>122.14</v>
      </c>
      <c r="Y6" s="91">
        <f t="shared" si="2"/>
        <v>108.72</v>
      </c>
      <c r="Z6" s="91">
        <f t="shared" si="2"/>
        <v>106.86</v>
      </c>
      <c r="AA6" s="91">
        <f t="shared" si="2"/>
        <v>108.57</v>
      </c>
      <c r="AB6" s="91">
        <f t="shared" si="2"/>
        <v>109.68</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349.13</v>
      </c>
      <c r="AU6" s="91">
        <f t="shared" si="4"/>
        <v>222.1</v>
      </c>
      <c r="AV6" s="91">
        <f t="shared" si="4"/>
        <v>211.21</v>
      </c>
      <c r="AW6" s="91">
        <f t="shared" si="4"/>
        <v>223.22</v>
      </c>
      <c r="AX6" s="91">
        <f t="shared" si="4"/>
        <v>225.68</v>
      </c>
      <c r="AY6" s="91">
        <f t="shared" si="4"/>
        <v>384.34</v>
      </c>
      <c r="AZ6" s="91">
        <f t="shared" si="4"/>
        <v>359.47</v>
      </c>
      <c r="BA6" s="91">
        <f t="shared" si="4"/>
        <v>369.69</v>
      </c>
      <c r="BB6" s="91">
        <f t="shared" si="4"/>
        <v>379.08</v>
      </c>
      <c r="BC6" s="91">
        <f t="shared" si="4"/>
        <v>367.55</v>
      </c>
      <c r="BD6" s="85" t="str">
        <f>IF(BD7="","",IF(BD7="-","【-】","【"&amp;SUBSTITUTE(TEXT(BD7,"#,##0.00"),"-","△")&amp;"】"))</f>
        <v>【260.31】</v>
      </c>
      <c r="BE6" s="91">
        <f t="shared" ref="BE6:BN6" si="5">IF(BE7="",NA(),BE7)</f>
        <v>538.46</v>
      </c>
      <c r="BF6" s="91">
        <f t="shared" si="5"/>
        <v>591.61</v>
      </c>
      <c r="BG6" s="91">
        <f t="shared" si="5"/>
        <v>577.67999999999995</v>
      </c>
      <c r="BH6" s="91">
        <f t="shared" si="5"/>
        <v>551.84</v>
      </c>
      <c r="BI6" s="91">
        <f t="shared" si="5"/>
        <v>512.28</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121.43</v>
      </c>
      <c r="BQ6" s="91">
        <f t="shared" si="6"/>
        <v>106.18</v>
      </c>
      <c r="BR6" s="91">
        <f t="shared" si="6"/>
        <v>104.26</v>
      </c>
      <c r="BS6" s="91">
        <f t="shared" si="6"/>
        <v>106.11</v>
      </c>
      <c r="BT6" s="91">
        <f t="shared" si="6"/>
        <v>107.63</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146.22999999999999</v>
      </c>
      <c r="CB6" s="91">
        <f t="shared" si="7"/>
        <v>167.97</v>
      </c>
      <c r="CC6" s="91">
        <f t="shared" si="7"/>
        <v>171.57</v>
      </c>
      <c r="CD6" s="91">
        <f t="shared" si="7"/>
        <v>168.7</v>
      </c>
      <c r="CE6" s="91">
        <f t="shared" si="7"/>
        <v>165.93</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53.01</v>
      </c>
      <c r="CM6" s="91">
        <f t="shared" si="8"/>
        <v>57.26</v>
      </c>
      <c r="CN6" s="91">
        <f t="shared" si="8"/>
        <v>54.68</v>
      </c>
      <c r="CO6" s="91">
        <f t="shared" si="8"/>
        <v>54.9</v>
      </c>
      <c r="CP6" s="91">
        <f t="shared" si="8"/>
        <v>53.59</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71.62</v>
      </c>
      <c r="CX6" s="91">
        <f t="shared" si="9"/>
        <v>67.58</v>
      </c>
      <c r="CY6" s="91">
        <f t="shared" si="9"/>
        <v>68.77</v>
      </c>
      <c r="CZ6" s="91">
        <f t="shared" si="9"/>
        <v>67.48</v>
      </c>
      <c r="DA6" s="91">
        <f t="shared" si="9"/>
        <v>69.88</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48.11</v>
      </c>
      <c r="DI6" s="91">
        <f t="shared" si="10"/>
        <v>47.91</v>
      </c>
      <c r="DJ6" s="91">
        <f t="shared" si="10"/>
        <v>49.39</v>
      </c>
      <c r="DK6" s="91">
        <f t="shared" si="10"/>
        <v>50.97</v>
      </c>
      <c r="DL6" s="91">
        <f t="shared" si="10"/>
        <v>52.48</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1.96</v>
      </c>
      <c r="DT6" s="91">
        <f t="shared" si="11"/>
        <v>12.69</v>
      </c>
      <c r="DU6" s="91">
        <f t="shared" si="11"/>
        <v>14.82</v>
      </c>
      <c r="DV6" s="91">
        <f t="shared" si="11"/>
        <v>15.33</v>
      </c>
      <c r="DW6" s="91">
        <f t="shared" si="11"/>
        <v>17.100000000000001</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0.52</v>
      </c>
      <c r="EE6" s="91">
        <f t="shared" si="12"/>
        <v>0.34</v>
      </c>
      <c r="EF6" s="91">
        <f t="shared" si="12"/>
        <v>0.14000000000000001</v>
      </c>
      <c r="EG6" s="91">
        <f t="shared" si="12"/>
        <v>0.48</v>
      </c>
      <c r="EH6" s="91">
        <f t="shared" si="12"/>
        <v>0.4</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362077</v>
      </c>
      <c r="D7" s="76">
        <v>46</v>
      </c>
      <c r="E7" s="76">
        <v>1</v>
      </c>
      <c r="F7" s="76">
        <v>0</v>
      </c>
      <c r="G7" s="76">
        <v>1</v>
      </c>
      <c r="H7" s="76" t="s">
        <v>93</v>
      </c>
      <c r="I7" s="76" t="s">
        <v>94</v>
      </c>
      <c r="J7" s="76" t="s">
        <v>95</v>
      </c>
      <c r="K7" s="76" t="s">
        <v>96</v>
      </c>
      <c r="L7" s="76" t="s">
        <v>97</v>
      </c>
      <c r="M7" s="76" t="s">
        <v>98</v>
      </c>
      <c r="N7" s="86" t="s">
        <v>100</v>
      </c>
      <c r="O7" s="86">
        <v>55.48</v>
      </c>
      <c r="P7" s="86">
        <v>94.27</v>
      </c>
      <c r="Q7" s="86">
        <v>3520</v>
      </c>
      <c r="R7" s="86">
        <v>28367</v>
      </c>
      <c r="S7" s="86">
        <v>367.14</v>
      </c>
      <c r="T7" s="86">
        <v>77.260000000000005</v>
      </c>
      <c r="U7" s="86">
        <v>26543</v>
      </c>
      <c r="V7" s="86">
        <v>84.18</v>
      </c>
      <c r="W7" s="86">
        <v>315.31</v>
      </c>
      <c r="X7" s="86">
        <v>122.14</v>
      </c>
      <c r="Y7" s="86">
        <v>108.72</v>
      </c>
      <c r="Z7" s="86">
        <v>106.86</v>
      </c>
      <c r="AA7" s="86">
        <v>108.57</v>
      </c>
      <c r="AB7" s="86">
        <v>109.68</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349.13</v>
      </c>
      <c r="AU7" s="86">
        <v>222.1</v>
      </c>
      <c r="AV7" s="86">
        <v>211.21</v>
      </c>
      <c r="AW7" s="86">
        <v>223.22</v>
      </c>
      <c r="AX7" s="86">
        <v>225.68</v>
      </c>
      <c r="AY7" s="86">
        <v>384.34</v>
      </c>
      <c r="AZ7" s="86">
        <v>359.47</v>
      </c>
      <c r="BA7" s="86">
        <v>369.69</v>
      </c>
      <c r="BB7" s="86">
        <v>379.08</v>
      </c>
      <c r="BC7" s="86">
        <v>367.55</v>
      </c>
      <c r="BD7" s="86">
        <v>260.31</v>
      </c>
      <c r="BE7" s="86">
        <v>538.46</v>
      </c>
      <c r="BF7" s="86">
        <v>591.61</v>
      </c>
      <c r="BG7" s="86">
        <v>577.67999999999995</v>
      </c>
      <c r="BH7" s="86">
        <v>551.84</v>
      </c>
      <c r="BI7" s="86">
        <v>512.28</v>
      </c>
      <c r="BJ7" s="86">
        <v>380.58</v>
      </c>
      <c r="BK7" s="86">
        <v>401.79</v>
      </c>
      <c r="BL7" s="86">
        <v>402.99</v>
      </c>
      <c r="BM7" s="86">
        <v>398.98</v>
      </c>
      <c r="BN7" s="86">
        <v>418.68</v>
      </c>
      <c r="BO7" s="86">
        <v>275.67</v>
      </c>
      <c r="BP7" s="86">
        <v>121.43</v>
      </c>
      <c r="BQ7" s="86">
        <v>106.18</v>
      </c>
      <c r="BR7" s="86">
        <v>104.26</v>
      </c>
      <c r="BS7" s="86">
        <v>106.11</v>
      </c>
      <c r="BT7" s="86">
        <v>107.63</v>
      </c>
      <c r="BU7" s="86">
        <v>102.38</v>
      </c>
      <c r="BV7" s="86">
        <v>100.12</v>
      </c>
      <c r="BW7" s="86">
        <v>98.66</v>
      </c>
      <c r="BX7" s="86">
        <v>98.64</v>
      </c>
      <c r="BY7" s="86">
        <v>94.78</v>
      </c>
      <c r="BZ7" s="86">
        <v>100.05</v>
      </c>
      <c r="CA7" s="86">
        <v>146.22999999999999</v>
      </c>
      <c r="CB7" s="86">
        <v>167.97</v>
      </c>
      <c r="CC7" s="86">
        <v>171.57</v>
      </c>
      <c r="CD7" s="86">
        <v>168.7</v>
      </c>
      <c r="CE7" s="86">
        <v>165.93</v>
      </c>
      <c r="CF7" s="86">
        <v>168.67</v>
      </c>
      <c r="CG7" s="86">
        <v>174.97</v>
      </c>
      <c r="CH7" s="86">
        <v>178.59</v>
      </c>
      <c r="CI7" s="86">
        <v>178.92</v>
      </c>
      <c r="CJ7" s="86">
        <v>181.3</v>
      </c>
      <c r="CK7" s="86">
        <v>166.4</v>
      </c>
      <c r="CL7" s="86">
        <v>53.01</v>
      </c>
      <c r="CM7" s="86">
        <v>57.26</v>
      </c>
      <c r="CN7" s="86">
        <v>54.68</v>
      </c>
      <c r="CO7" s="86">
        <v>54.9</v>
      </c>
      <c r="CP7" s="86">
        <v>53.59</v>
      </c>
      <c r="CQ7" s="86">
        <v>54.92</v>
      </c>
      <c r="CR7" s="86">
        <v>55.63</v>
      </c>
      <c r="CS7" s="86">
        <v>55.03</v>
      </c>
      <c r="CT7" s="86">
        <v>55.14</v>
      </c>
      <c r="CU7" s="86">
        <v>55.89</v>
      </c>
      <c r="CV7" s="86">
        <v>60.69</v>
      </c>
      <c r="CW7" s="86">
        <v>71.62</v>
      </c>
      <c r="CX7" s="86">
        <v>67.58</v>
      </c>
      <c r="CY7" s="86">
        <v>68.77</v>
      </c>
      <c r="CZ7" s="86">
        <v>67.48</v>
      </c>
      <c r="DA7" s="86">
        <v>69.88</v>
      </c>
      <c r="DB7" s="86">
        <v>82.66</v>
      </c>
      <c r="DC7" s="86">
        <v>82.04</v>
      </c>
      <c r="DD7" s="86">
        <v>81.900000000000006</v>
      </c>
      <c r="DE7" s="86">
        <v>81.39</v>
      </c>
      <c r="DF7" s="86">
        <v>81.27</v>
      </c>
      <c r="DG7" s="86">
        <v>89.82</v>
      </c>
      <c r="DH7" s="86">
        <v>48.11</v>
      </c>
      <c r="DI7" s="86">
        <v>47.91</v>
      </c>
      <c r="DJ7" s="86">
        <v>49.39</v>
      </c>
      <c r="DK7" s="86">
        <v>50.97</v>
      </c>
      <c r="DL7" s="86">
        <v>52.48</v>
      </c>
      <c r="DM7" s="86">
        <v>48.49</v>
      </c>
      <c r="DN7" s="86">
        <v>48.05</v>
      </c>
      <c r="DO7" s="86">
        <v>48.87</v>
      </c>
      <c r="DP7" s="86">
        <v>49.92</v>
      </c>
      <c r="DQ7" s="86">
        <v>50.63</v>
      </c>
      <c r="DR7" s="86">
        <v>50.19</v>
      </c>
      <c r="DS7" s="86">
        <v>1.96</v>
      </c>
      <c r="DT7" s="86">
        <v>12.69</v>
      </c>
      <c r="DU7" s="86">
        <v>14.82</v>
      </c>
      <c r="DV7" s="86">
        <v>15.33</v>
      </c>
      <c r="DW7" s="86">
        <v>17.100000000000001</v>
      </c>
      <c r="DX7" s="86">
        <v>12.79</v>
      </c>
      <c r="DY7" s="86">
        <v>13.39</v>
      </c>
      <c r="DZ7" s="86">
        <v>14.85</v>
      </c>
      <c r="EA7" s="86">
        <v>16.88</v>
      </c>
      <c r="EB7" s="86">
        <v>18.28</v>
      </c>
      <c r="EC7" s="86">
        <v>20.63</v>
      </c>
      <c r="ED7" s="86">
        <v>0.52</v>
      </c>
      <c r="EE7" s="86">
        <v>0.34</v>
      </c>
      <c r="EF7" s="86">
        <v>0.14000000000000001</v>
      </c>
      <c r="EG7" s="86">
        <v>0.48</v>
      </c>
      <c r="EH7" s="86">
        <v>0.4</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57</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99</v>
      </c>
    </row>
    <row r="12" spans="1:144">
      <c r="B12">
        <v>1</v>
      </c>
      <c r="C12">
        <v>1</v>
      </c>
      <c r="D12">
        <v>1</v>
      </c>
      <c r="E12">
        <v>1</v>
      </c>
      <c r="F12">
        <v>2</v>
      </c>
      <c r="G12" t="s">
        <v>106</v>
      </c>
    </row>
    <row r="13" spans="1:144">
      <c r="B13" t="s">
        <v>107</v>
      </c>
      <c r="C13" t="s">
        <v>107</v>
      </c>
      <c r="D13" t="s">
        <v>107</v>
      </c>
      <c r="E13" t="s">
        <v>9</v>
      </c>
      <c r="F13" t="s">
        <v>9</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2021-12-03T06:56:21Z</dcterms:created>
  <dcterms:modified xsi:type="dcterms:W3CDTF">2022-01-12T07:05:39Z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2022-01-12T07:05:39Z</vt:filetime>
  </property>
</Properties>
</file>