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mQ+LOBsaKRf5ItnfxClqCAaJb7btVh+V2jDLwtOJt3jBPS8uGRkBAvmXvUe+kocXSv3sdjpOD6sg46i3JDm8Hw==" workbookSaltValue="ZDQLUJe5zudB4UIu2FVZ5g=="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<sst xmlns:r="http://schemas.openxmlformats.org/officeDocument/2006/relationships" xmlns="http://schemas.openxmlformats.org/spreadsheetml/2006/main" count="112" uniqueCount="112">
  <si>
    <t>⑦施設利用率(％)</t>
    <rPh sb="1" eb="3">
      <t>シセツ</t>
    </rPh>
    <rPh sb="3" eb="6">
      <t>リヨウリツ</t>
    </rPh>
    <phoneticPr fontId="1"/>
  </si>
  <si>
    <t>経営比較分析表（令和2年度決算）</t>
    <rPh sb="8" eb="10">
      <t>レイワ</t>
    </rPh>
    <rPh sb="12" eb="13">
      <t>ド</t>
    </rPh>
    <phoneticPr fontId="1"/>
  </si>
  <si>
    <t>事業名</t>
  </si>
  <si>
    <t>業務名</t>
    <rPh sb="2" eb="3">
      <t>メイ</t>
    </rPh>
    <phoneticPr fontId="1"/>
  </si>
  <si>
    <t>全国平均</t>
    <rPh sb="0" eb="2">
      <t>ゼンコク</t>
    </rPh>
    <rPh sb="2" eb="4">
      <t>ヘイキン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</si>
  <si>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</si>
  <si>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類似団体区分</t>
    <rPh sb="4" eb="6">
      <t>クブン</t>
    </rPh>
    <phoneticPr fontId="1"/>
  </si>
  <si>
    <t>現在給水人口(人)</t>
  </si>
  <si>
    <t>業種名</t>
    <rPh sb="2" eb="3">
      <t>メイ</t>
    </rPh>
    <phoneticPr fontId="1"/>
  </si>
  <si>
    <t>"R"dd</t>
  </si>
  <si>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</si>
  <si>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</si>
  <si>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</si>
  <si>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</si>
  <si>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</si>
  <si>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</si>
  <si>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</si>
  <si>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①経常収支比率(％)</t>
  </si>
  <si>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</si>
  <si>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</si>
  <si>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</si>
  <si>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</si>
  <si>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</si>
  <si>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</si>
  <si>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</si>
  <si>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普及率(％)</t>
  </si>
  <si>
    <t>②管路経年化率(％)</t>
    <rPh sb="1" eb="3">
      <t>カンロ</t>
    </rPh>
    <rPh sb="3" eb="6">
      <t>ケイネンカ</t>
    </rPh>
    <rPh sb="6" eb="7">
      <t>リツ</t>
    </rPh>
    <phoneticPr fontId="1"/>
  </si>
  <si>
    <t>1. 経営の健全性・効率性</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</si>
  <si>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</si>
  <si>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r>
      <t>1か月20ｍ</t>
    </r>
    <r>
      <rPr>
        <b/>
        <vertAlign val="superscript"/>
        <sz val="12"/>
        <color theme="1"/>
        <rFont val="ＭＳ ゴシック"/>
      </rPr>
      <t>3</t>
    </r>
    <r>
      <rPr>
        <b/>
        <sz val="11"/>
        <color theme="1"/>
        <rFont val="ＭＳ ゴシック"/>
      </rPr>
      <t>当たり家庭料金(円)</t>
    </r>
  </si>
  <si>
    <t>1⑥</t>
  </si>
  <si>
    <t>②累積欠損金比率(％)</t>
  </si>
  <si>
    <t>業種CD</t>
    <rPh sb="0" eb="2">
      <t>ギョウシュ</t>
    </rPh>
    <phoneticPr fontId="1"/>
  </si>
  <si>
    <t>－</t>
  </si>
  <si>
    <t>令和2年度全国平均</t>
    <rPh sb="0" eb="2">
      <t>レイワ</t>
    </rPh>
    <rPh sb="3" eb="5">
      <t>ネンド</t>
    </rPh>
    <phoneticPr fontId="1"/>
  </si>
  <si>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</si>
  <si>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</si>
  <si>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</si>
  <si>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</si>
  <si>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1②</t>
  </si>
  <si>
    <t>2. 老朽化の状況について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</si>
  <si>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</si>
  <si>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</si>
  <si>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</si>
  <si>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</si>
  <si>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</si>
  <si>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</si>
  <si>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</si>
  <si>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</si>
  <si>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</si>
  <si>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</si>
  <si>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</si>
  <si>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</si>
  <si>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水道事業(法適用)</t>
    <rPh sb="0" eb="2">
      <t>スイドウ</t>
    </rPh>
    <rPh sb="2" eb="4">
      <t>ジギョウ</t>
    </rPh>
    <rPh sb="5" eb="6">
      <t>ホウ</t>
    </rPh>
    <rPh sb="6" eb="8">
      <t>テキヨウ</t>
    </rPh>
    <phoneticPr fontId="1"/>
  </si>
  <si>
    <t>項番</t>
    <rPh sb="0" eb="2">
      <t>コウバン</t>
    </rPh>
    <phoneticPr fontId="1"/>
  </si>
  <si>
    <t>中項目</t>
    <rPh sb="0" eb="1">
      <t>チュウ</t>
    </rPh>
    <rPh sb="1" eb="3">
      <t>コウモク</t>
    </rPh>
    <phoneticPr fontId="1"/>
  </si>
  <si>
    <t>大項目</t>
    <rPh sb="0" eb="3">
      <t>ダイコウモク</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</si>
  <si>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</si>
  <si>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</si>
  <si>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</si>
  <si>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</si>
  <si>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</si>
  <si>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</si>
  <si>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⑧有収率(％)</t>
  </si>
  <si>
    <t>都道府県名</t>
    <rPh sb="0" eb="4">
      <t>トドウフケン</t>
    </rPh>
    <rPh sb="4" eb="5">
      <t>メイ</t>
    </rPh>
    <phoneticPr fontId="1"/>
  </si>
  <si>
    <t>③管路更新率(％)</t>
    <rPh sb="1" eb="3">
      <t>カンロ</t>
    </rPh>
    <rPh sb="3" eb="5">
      <t>コウシン</t>
    </rPh>
    <rPh sb="5" eb="6">
      <t>リツ</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</si>
  <si>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</si>
  <si>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</si>
  <si>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</si>
  <si>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</si>
  <si>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</si>
  <si>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</si>
  <si>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</si>
  <si>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</si>
  <si>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</si>
  <si>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</si>
  <si>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</si>
  <si>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</si>
  <si>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</si>
  <si>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</si>
  <si>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</si>
  <si>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</si>
  <si>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</si>
  <si>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</si>
  <si>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</si>
  <si>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</si>
  <si>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</si>
  <si>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</si>
  <si>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</si>
  <si>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</si>
  <si>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</si>
  <si>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</si>
  <si>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</si>
  <si>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徳島県　吉野川市</t>
  </si>
  <si>
    <t>法適用</t>
  </si>
  <si>
    <t>水道事業</t>
  </si>
  <si>
    <t>末端給水事業</t>
  </si>
  <si>
    <t>A5</t>
  </si>
  <si>
    <t>非設置</t>
  </si>
  <si>
    <t>←年数補正</t>
    <rPh sb="1" eb="3">
      <t>ネンスウ</t>
    </rPh>
    <rPh sb="3" eb="5">
      <t>ホセイ</t>
    </rPh>
    <phoneticPr fontId="1"/>
  </si>
  <si>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</si>
  <si>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</si>
  <si>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</si>
  <si>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</si>
  <si>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</si>
  <si>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</si>
  <si>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</si>
  <si>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"H"yy</t>
  </si>
  <si>
    <t>←書式設定</t>
    <rPh sb="1" eb="3">
      <t>ショシキ</t>
    </rPh>
    <rPh sb="3" eb="5">
      <t>セッテイ</t>
    </rPh>
    <phoneticPr fontId="1"/>
  </si>
  <si>
    <t xml:space="preserve">①経常収支比率は１００％以上で単年度収支は黒字であるが、平成２９年度以降、平均値を下回ったが徐々に値を上げている。これは、基幹管路の耐震化に多額の企業債を借入したことによる企業債利息の増加や、平成２９年度に簡易水道を水道事業に経営統合したことによる維持管理費の増加が原因と考えている。③流動比率は１００％以上なので、１年以内に現金化できる資産で、１年以内に支払わなければならない負債を賄えている。④企業債残高対給水収益比率が類団平均値を上回っている。今後も管路耐震化工事は行ってくので、多額の企業債が必要となる。⑤料金回収率も平成２９年度から下がってきており、平成３０年度以降１００％を下回っている。⑥給水原価は類似団体平均値を下回っているものの、平成２９年度から増加傾向である。⑦施設利用率及び⑧有収率は、類団平均値よりも低い。有収率を上げるために老朽管更新や漏水調査の実施等で対策を講じ、わずかであるが効果が出ている。
</t>
    <rPh sb="46" eb="48">
      <t>ジョジョ</t>
    </rPh>
    <rPh sb="49" eb="50">
      <t>アタイ</t>
    </rPh>
    <rPh sb="51" eb="52">
      <t>ア</t>
    </rPh>
    <rPh sb="225" eb="227">
      <t>コンゴ</t>
    </rPh>
    <rPh sb="228" eb="230">
      <t>カンロ</t>
    </rPh>
    <rPh sb="233" eb="235">
      <t>コウジ</t>
    </rPh>
    <rPh sb="236" eb="237">
      <t>オコナ</t>
    </rPh>
    <rPh sb="388" eb="389">
      <t>トウ</t>
    </rPh>
    <rPh sb="403" eb="405">
      <t>コウカ</t>
    </rPh>
    <rPh sb="406" eb="407">
      <t>デ</t>
    </rPh>
    <phoneticPr fontId="1"/>
  </si>
  <si>
    <t>①有形固定資産減価償却率は類団平均値よりも低く、法定耐用年数に近い資産が少ないことが分かる。②管路経年化率は昨年度同様、耐用年数を経過した管路を多く保有している。③管路更新率は、簡易水道を水道事業に統合した平成２９年度に半減し、以降低い数値で推移している。今後も、老朽管更新及び基幹管路の耐震化について計画的な実施を継続して行っていく必要がある。</t>
    <rPh sb="54" eb="57">
      <t>サクネンド</t>
    </rPh>
    <rPh sb="57" eb="59">
      <t>ドウヨウ</t>
    </rPh>
    <rPh sb="128" eb="130">
      <t>コンゴ</t>
    </rPh>
    <rPh sb="132" eb="134">
      <t>ロウキュウ</t>
    </rPh>
    <rPh sb="134" eb="135">
      <t>カン</t>
    </rPh>
    <rPh sb="135" eb="137">
      <t>コウシン</t>
    </rPh>
    <rPh sb="137" eb="138">
      <t>オヨ</t>
    </rPh>
    <rPh sb="139" eb="141">
      <t>キカン</t>
    </rPh>
    <rPh sb="141" eb="143">
      <t>カンロ</t>
    </rPh>
    <rPh sb="144" eb="147">
      <t>タイシンカ</t>
    </rPh>
    <rPh sb="158" eb="160">
      <t>ケイゾク</t>
    </rPh>
    <rPh sb="162" eb="163">
      <t>オコナ</t>
    </rPh>
    <rPh sb="167" eb="169">
      <t>ヒツヨウ</t>
    </rPh>
    <phoneticPr fontId="1"/>
  </si>
  <si>
    <t>公営企業を取り巻く環境は、人口減少社会においての料金収入の減少。また、高度経済成長期に整備された施設の更新が進んでいない故の施設の老朽化、また、基幹管路の耐震化・改修需要の拡大等により厳しさを増している。本市は、令和元年度に「吉野川市水道経営戦略」を策定した。将来にわたり水道サービス水準の推進向上を図り、安定した経営基盤の確保に努める。しかし、遅くとも令和６年度には赤字団体に転落するという、極めて厳しい「中期財政見通し」を明らかにした本市では、「特別会計・公営事業の自立・自走」を実現するため、更なる費用削減や料金体系の見直しを図ることが必要となってきている。</t>
    <rPh sb="60" eb="61">
      <t>ユエ</t>
    </rPh>
    <rPh sb="72" eb="74">
      <t>キカン</t>
    </rPh>
    <rPh sb="74" eb="76">
      <t>カンロ</t>
    </rPh>
    <rPh sb="77" eb="80">
      <t>タイシンカ</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</si>
</sst>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1.19</c:v>
                </c:pt>
                <c:pt idx="1">
                  <c:v>0.51</c:v>
                </c:pt>
                <c:pt idx="2">
                  <c:v>0.36</c:v>
                </c:pt>
                <c:pt idx="3">
                  <c:v>0.56000000000000005</c:v>
                </c:pt>
                <c:pt idx="4">
                  <c:v>0.4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0.61</c:v>
                </c:pt>
                <c:pt idx="1">
                  <c:v>0.51</c:v>
                </c:pt>
                <c:pt idx="2">
                  <c:v>0.57999999999999996</c:v>
                </c:pt>
                <c:pt idx="3">
                  <c:v>0.54</c:v>
                </c:pt>
                <c:pt idx="4">
                  <c:v>0.56999999999999995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124.71</c:v>
                </c:pt>
                <c:pt idx="1">
                  <c:v>108.84</c:v>
                </c:pt>
                <c:pt idx="2">
                  <c:v>105.32</c:v>
                </c:pt>
                <c:pt idx="3">
                  <c:v>105.64</c:v>
                </c:pt>
                <c:pt idx="4">
                  <c:v>110.2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110.95</c:v>
                </c:pt>
                <c:pt idx="1">
                  <c:v>110.68</c:v>
                </c:pt>
                <c:pt idx="2">
                  <c:v>110.66</c:v>
                </c:pt>
                <c:pt idx="3">
                  <c:v>109.01</c:v>
                </c:pt>
                <c:pt idx="4">
                  <c:v>108.83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37.71</c:v>
                </c:pt>
                <c:pt idx="1">
                  <c:v>39.86</c:v>
                </c:pt>
                <c:pt idx="2">
                  <c:v>41.11</c:v>
                </c:pt>
                <c:pt idx="3">
                  <c:v>41.57</c:v>
                </c:pt>
                <c:pt idx="4">
                  <c:v>42.16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46.9</c:v>
                </c:pt>
                <c:pt idx="1">
                  <c:v>47.28</c:v>
                </c:pt>
                <c:pt idx="2">
                  <c:v>47.66</c:v>
                </c:pt>
                <c:pt idx="3">
                  <c:v>48.17</c:v>
                </c:pt>
                <c:pt idx="4">
                  <c:v>48.83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24.32</c:v>
                </c:pt>
                <c:pt idx="1">
                  <c:v>22.53</c:v>
                </c:pt>
                <c:pt idx="2">
                  <c:v>22.43</c:v>
                </c:pt>
                <c:pt idx="3">
                  <c:v>27.96</c:v>
                </c:pt>
                <c:pt idx="4">
                  <c:v>27.93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12.03</c:v>
                </c:pt>
                <c:pt idx="1">
                  <c:v>12.19</c:v>
                </c:pt>
                <c:pt idx="2">
                  <c:v>15.1</c:v>
                </c:pt>
                <c:pt idx="3">
                  <c:v>17.12</c:v>
                </c:pt>
                <c:pt idx="4">
                  <c:v>18.18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3.91</c:v>
                </c:pt>
                <c:pt idx="1">
                  <c:v>3.56</c:v>
                </c:pt>
                <c:pt idx="2">
                  <c:v>2.74</c:v>
                </c:pt>
                <c:pt idx="3">
                  <c:v>3.7</c:v>
                </c:pt>
                <c:pt idx="4">
                  <c:v>4.34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275.44</c:v>
                </c:pt>
                <c:pt idx="1">
                  <c:v>379.67</c:v>
                </c:pt>
                <c:pt idx="2">
                  <c:v>435.06</c:v>
                </c:pt>
                <c:pt idx="3">
                  <c:v>437.49</c:v>
                </c:pt>
                <c:pt idx="4">
                  <c:v>403.76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377.63</c:v>
                </c:pt>
                <c:pt idx="1">
                  <c:v>357.34</c:v>
                </c:pt>
                <c:pt idx="2">
                  <c:v>366.03</c:v>
                </c:pt>
                <c:pt idx="3">
                  <c:v>365.18</c:v>
                </c:pt>
                <c:pt idx="4">
                  <c:v>327.77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488.75</c:v>
                </c:pt>
                <c:pt idx="1">
                  <c:v>569.57000000000005</c:v>
                </c:pt>
                <c:pt idx="2">
                  <c:v>603.65</c:v>
                </c:pt>
                <c:pt idx="3">
                  <c:v>665.9</c:v>
                </c:pt>
                <c:pt idx="4">
                  <c:v>705.74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364.71</c:v>
                </c:pt>
                <c:pt idx="1">
                  <c:v>373.69</c:v>
                </c:pt>
                <c:pt idx="2">
                  <c:v>370.12</c:v>
                </c:pt>
                <c:pt idx="3">
                  <c:v>371.65</c:v>
                </c:pt>
                <c:pt idx="4">
                  <c:v>397.1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115.37</c:v>
                </c:pt>
                <c:pt idx="1">
                  <c:v>101.18</c:v>
                </c:pt>
                <c:pt idx="2">
                  <c:v>97.22</c:v>
                </c:pt>
                <c:pt idx="3">
                  <c:v>96.35</c:v>
                </c:pt>
                <c:pt idx="4">
                  <c:v>97.85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100.65</c:v>
                </c:pt>
                <c:pt idx="1">
                  <c:v>99.87</c:v>
                </c:pt>
                <c:pt idx="2">
                  <c:v>100.42</c:v>
                </c:pt>
                <c:pt idx="3">
                  <c:v>98.77</c:v>
                </c:pt>
                <c:pt idx="4">
                  <c:v>95.79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113.4</c:v>
                </c:pt>
                <c:pt idx="1">
                  <c:v>128.94999999999999</c:v>
                </c:pt>
                <c:pt idx="2">
                  <c:v>134.91999999999999</c:v>
                </c:pt>
                <c:pt idx="3">
                  <c:v>138.78</c:v>
                </c:pt>
                <c:pt idx="4">
                  <c:v>133.11000000000001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170.19</c:v>
                </c:pt>
                <c:pt idx="1">
                  <c:v>171.81</c:v>
                </c:pt>
                <c:pt idx="2">
                  <c:v>171.67</c:v>
                </c:pt>
                <c:pt idx="3">
                  <c:v>173.67</c:v>
                </c:pt>
                <c:pt idx="4">
                  <c:v>171.13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46.6</c:v>
                </c:pt>
                <c:pt idx="1">
                  <c:v>47.93</c:v>
                </c:pt>
                <c:pt idx="2">
                  <c:v>48.56</c:v>
                </c:pt>
                <c:pt idx="3">
                  <c:v>48.36</c:v>
                </c:pt>
                <c:pt idx="4">
                  <c:v>49.18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59.01</c:v>
                </c:pt>
                <c:pt idx="1">
                  <c:v>60.03</c:v>
                </c:pt>
                <c:pt idx="2">
                  <c:v>59.74</c:v>
                </c:pt>
                <c:pt idx="3">
                  <c:v>59.67</c:v>
                </c:pt>
                <c:pt idx="4">
                  <c:v>60.12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71.81</c:v>
                </c:pt>
                <c:pt idx="1">
                  <c:v>70.63</c:v>
                </c:pt>
                <c:pt idx="2">
                  <c:v>68.03</c:v>
                </c:pt>
                <c:pt idx="3">
                  <c:v>66.349999999999994</c:v>
                </c:pt>
                <c:pt idx="4">
                  <c:v>68.78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85.37</c:v>
                </c:pt>
                <c:pt idx="1">
                  <c:v>84.81</c:v>
                </c:pt>
                <c:pt idx="2">
                  <c:v>84.8</c:v>
                </c:pt>
                <c:pt idx="3">
                  <c:v>84.6</c:v>
                </c:pt>
                <c:pt idx="4">
                  <c:v>84.24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【260.31】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【275.67】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【166.40】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【100.05】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【20.63】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【0.69】</a:t>
          </a:fld>
          <a:endParaRPr kumimoji="1" lang="ja-JP" altLang="en-US" sz="900">
            <a:latin typeface="ＭＳ ゴシック"/>
            <a:ea typeface="ＭＳ ゴシック"/>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100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row r="6">
          <cell r="X6">
            <v>124.71</v>
          </cell>
          <cell r="Y6">
            <v>108.84</v>
          </cell>
          <cell r="Z6">
            <v>105.32</v>
          </cell>
          <cell r="AA6">
            <v>105.64</v>
          </cell>
          <cell r="AB6">
            <v>110.2</v>
          </cell>
          <cell r="AC6">
            <v>110.95</v>
          </cell>
          <cell r="AD6">
            <v>110.68</v>
          </cell>
          <cell r="AE6">
            <v>110.66</v>
          </cell>
          <cell r="AF6">
            <v>109.01</v>
          </cell>
          <cell r="AG6">
            <v>108.83</v>
          </cell>
          <cell r="AI6">
            <v>0</v>
          </cell>
          <cell r="AJ6">
            <v>0</v>
          </cell>
          <cell r="AK6">
            <v>0</v>
          </cell>
          <cell r="AL6">
            <v>0</v>
          </cell>
          <cell r="AM6">
            <v>0</v>
          </cell>
          <cell r="AN6">
            <v>3.91</v>
          </cell>
          <cell r="AO6">
            <v>3.56</v>
          </cell>
          <cell r="AP6">
            <v>2.74</v>
          </cell>
          <cell r="AQ6">
            <v>3.7</v>
          </cell>
          <cell r="AR6">
            <v>4.34</v>
          </cell>
          <cell r="AT6">
            <v>275.44</v>
          </cell>
          <cell r="AU6">
            <v>379.67</v>
          </cell>
          <cell r="AV6">
            <v>435.06</v>
          </cell>
          <cell r="AW6">
            <v>437.49</v>
          </cell>
          <cell r="AX6">
            <v>403.76</v>
          </cell>
          <cell r="AY6">
            <v>377.63</v>
          </cell>
          <cell r="AZ6">
            <v>357.34</v>
          </cell>
          <cell r="BA6">
            <v>366.03</v>
          </cell>
          <cell r="BB6">
            <v>365.18</v>
          </cell>
          <cell r="BC6">
            <v>327.77</v>
          </cell>
          <cell r="BE6">
            <v>488.75</v>
          </cell>
          <cell r="BF6">
            <v>569.57000000000005</v>
          </cell>
          <cell r="BG6">
            <v>603.65</v>
          </cell>
          <cell r="BH6">
            <v>665.9</v>
          </cell>
          <cell r="BI6">
            <v>705.74</v>
          </cell>
          <cell r="BJ6">
            <v>364.71</v>
          </cell>
          <cell r="BK6">
            <v>373.69</v>
          </cell>
          <cell r="BL6">
            <v>370.12</v>
          </cell>
          <cell r="BM6">
            <v>371.65</v>
          </cell>
          <cell r="BN6">
            <v>397.1</v>
          </cell>
          <cell r="BP6">
            <v>115.37</v>
          </cell>
          <cell r="BQ6">
            <v>101.18</v>
          </cell>
          <cell r="BR6">
            <v>97.22</v>
          </cell>
          <cell r="BS6">
            <v>96.35</v>
          </cell>
          <cell r="BT6">
            <v>97.85</v>
          </cell>
          <cell r="BU6">
            <v>100.65</v>
          </cell>
          <cell r="BV6">
            <v>99.87</v>
          </cell>
          <cell r="BW6">
            <v>100.42</v>
          </cell>
          <cell r="BX6">
            <v>98.77</v>
          </cell>
          <cell r="BY6">
            <v>95.79</v>
          </cell>
          <cell r="CA6">
            <v>113.4</v>
          </cell>
          <cell r="CB6">
            <v>128.94999999999999</v>
          </cell>
          <cell r="CC6">
            <v>134.91999999999999</v>
          </cell>
          <cell r="CD6">
            <v>138.78</v>
          </cell>
          <cell r="CE6">
            <v>133.11000000000001</v>
          </cell>
          <cell r="CF6">
            <v>170.19</v>
          </cell>
          <cell r="CG6">
            <v>171.81</v>
          </cell>
          <cell r="CH6">
            <v>171.67</v>
          </cell>
          <cell r="CI6">
            <v>173.67</v>
          </cell>
          <cell r="CJ6">
            <v>171.13</v>
          </cell>
          <cell r="CL6">
            <v>46.6</v>
          </cell>
          <cell r="CM6">
            <v>47.93</v>
          </cell>
          <cell r="CN6">
            <v>48.56</v>
          </cell>
          <cell r="CO6">
            <v>48.36</v>
          </cell>
          <cell r="CP6">
            <v>49.18</v>
          </cell>
          <cell r="CQ6">
            <v>59.01</v>
          </cell>
          <cell r="CR6">
            <v>60.03</v>
          </cell>
          <cell r="CS6">
            <v>59.74</v>
          </cell>
          <cell r="CT6">
            <v>59.67</v>
          </cell>
          <cell r="CU6">
            <v>60.12</v>
          </cell>
          <cell r="CW6">
            <v>71.81</v>
          </cell>
          <cell r="CX6">
            <v>70.63</v>
          </cell>
          <cell r="CY6">
            <v>68.03</v>
          </cell>
          <cell r="CZ6">
            <v>66.349999999999994</v>
          </cell>
          <cell r="DA6">
            <v>68.78</v>
          </cell>
          <cell r="DB6">
            <v>85.37</v>
          </cell>
          <cell r="DC6">
            <v>84.81</v>
          </cell>
          <cell r="DD6">
            <v>84.8</v>
          </cell>
          <cell r="DE6">
            <v>84.6</v>
          </cell>
          <cell r="DF6">
            <v>84.24</v>
          </cell>
          <cell r="DH6">
            <v>37.71</v>
          </cell>
          <cell r="DI6">
            <v>39.86</v>
          </cell>
          <cell r="DJ6">
            <v>41.11</v>
          </cell>
          <cell r="DK6">
            <v>41.57</v>
          </cell>
          <cell r="DL6">
            <v>42.16</v>
          </cell>
          <cell r="DM6">
            <v>46.9</v>
          </cell>
          <cell r="DN6">
            <v>47.28</v>
          </cell>
          <cell r="DO6">
            <v>47.66</v>
          </cell>
          <cell r="DP6">
            <v>48.17</v>
          </cell>
          <cell r="DQ6">
            <v>48.83</v>
          </cell>
          <cell r="DS6">
            <v>24.32</v>
          </cell>
          <cell r="DT6">
            <v>22.53</v>
          </cell>
          <cell r="DU6">
            <v>22.43</v>
          </cell>
          <cell r="DV6">
            <v>27.96</v>
          </cell>
          <cell r="DW6">
            <v>27.93</v>
          </cell>
          <cell r="DX6">
            <v>12.03</v>
          </cell>
          <cell r="DY6">
            <v>12.19</v>
          </cell>
          <cell r="DZ6">
            <v>15.1</v>
          </cell>
          <cell r="EA6">
            <v>17.12</v>
          </cell>
          <cell r="EB6">
            <v>18.18</v>
          </cell>
          <cell r="ED6">
            <v>1.19</v>
          </cell>
          <cell r="EE6">
            <v>0.51</v>
          </cell>
          <cell r="EF6">
            <v>0.36</v>
          </cell>
          <cell r="EG6">
            <v>0.56000000000000005</v>
          </cell>
          <cell r="EH6">
            <v>0.4</v>
          </cell>
          <cell r="EI6">
            <v>0.61</v>
          </cell>
          <cell r="EJ6">
            <v>0.51</v>
          </cell>
          <cell r="EK6">
            <v>0.57999999999999996</v>
          </cell>
          <cell r="EL6">
            <v>0.54</v>
          </cell>
          <cell r="EM6">
            <v>0.56999999999999995</v>
          </cell>
        </row>
        <row r="7"/>
        <row r="8"/>
        <row r="9"/>
        <row r="10">
          <cell r="B10">
            <v>46753</v>
          </cell>
          <cell r="C10">
            <v>47119</v>
          </cell>
          <cell r="D10">
            <v>47484</v>
          </cell>
          <cell r="E10">
            <v>47849</v>
          </cell>
          <cell r="F10">
            <v>48215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AJ1"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徳島県　吉野川市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13"/>
      <c r="D7" s="13"/>
      <c r="E7" s="13"/>
      <c r="F7" s="13"/>
      <c r="G7" s="13"/>
      <c r="H7" s="13"/>
      <c r="I7" s="5" t="s">
        <v>8</v>
      </c>
      <c r="J7" s="13"/>
      <c r="K7" s="13"/>
      <c r="L7" s="13"/>
      <c r="M7" s="13"/>
      <c r="N7" s="13"/>
      <c r="O7" s="24"/>
      <c r="P7" s="27" t="s">
        <v>2</v>
      </c>
      <c r="Q7" s="27"/>
      <c r="R7" s="27"/>
      <c r="S7" s="27"/>
      <c r="T7" s="27"/>
      <c r="U7" s="27"/>
      <c r="V7" s="27"/>
      <c r="W7" s="27" t="s">
        <v>6</v>
      </c>
      <c r="X7" s="27"/>
      <c r="Y7" s="27"/>
      <c r="Z7" s="27"/>
      <c r="AA7" s="27"/>
      <c r="AB7" s="27"/>
      <c r="AC7" s="27"/>
      <c r="AD7" s="27" t="s">
        <v>15</v>
      </c>
      <c r="AE7" s="27"/>
      <c r="AF7" s="27"/>
      <c r="AG7" s="27"/>
      <c r="AH7" s="27"/>
      <c r="AI7" s="27"/>
      <c r="AJ7" s="27"/>
      <c r="AK7" s="18"/>
      <c r="AL7" s="27" t="s">
        <v>16</v>
      </c>
      <c r="AM7" s="27"/>
      <c r="AN7" s="27"/>
      <c r="AO7" s="27"/>
      <c r="AP7" s="27"/>
      <c r="AQ7" s="27"/>
      <c r="AR7" s="27"/>
      <c r="AS7" s="27"/>
      <c r="AT7" s="5" t="s">
        <v>13</v>
      </c>
      <c r="AU7" s="13"/>
      <c r="AV7" s="13"/>
      <c r="AW7" s="13"/>
      <c r="AX7" s="13"/>
      <c r="AY7" s="13"/>
      <c r="AZ7" s="13"/>
      <c r="BA7" s="13"/>
      <c r="BB7" s="27" t="s">
        <v>10</v>
      </c>
      <c r="BC7" s="27"/>
      <c r="BD7" s="27"/>
      <c r="BE7" s="27"/>
      <c r="BF7" s="27"/>
      <c r="BG7" s="27"/>
      <c r="BH7" s="27"/>
      <c r="BI7" s="27"/>
      <c r="BJ7" s="3"/>
      <c r="BK7" s="3"/>
      <c r="BL7" s="37" t="s">
        <v>19</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A5</v>
      </c>
      <c r="X8" s="28"/>
      <c r="Y8" s="28"/>
      <c r="Z8" s="28"/>
      <c r="AA8" s="28"/>
      <c r="AB8" s="28"/>
      <c r="AC8" s="28"/>
      <c r="AD8" s="28" t="str">
        <f>データ!$M$6</f>
        <v>非設置</v>
      </c>
      <c r="AE8" s="28"/>
      <c r="AF8" s="28"/>
      <c r="AG8" s="28"/>
      <c r="AH8" s="28"/>
      <c r="AI8" s="28"/>
      <c r="AJ8" s="28"/>
      <c r="AK8" s="18"/>
      <c r="AL8" s="31">
        <f>データ!$R$6</f>
        <v>40184</v>
      </c>
      <c r="AM8" s="31"/>
      <c r="AN8" s="31"/>
      <c r="AO8" s="31"/>
      <c r="AP8" s="31"/>
      <c r="AQ8" s="31"/>
      <c r="AR8" s="31"/>
      <c r="AS8" s="31"/>
      <c r="AT8" s="7">
        <f>データ!$S$6</f>
        <v>144.13999999999999</v>
      </c>
      <c r="AU8" s="15"/>
      <c r="AV8" s="15"/>
      <c r="AW8" s="15"/>
      <c r="AX8" s="15"/>
      <c r="AY8" s="15"/>
      <c r="AZ8" s="15"/>
      <c r="BA8" s="15"/>
      <c r="BB8" s="29">
        <f>データ!$T$6</f>
        <v>278.77999999999997</v>
      </c>
      <c r="BC8" s="29"/>
      <c r="BD8" s="29"/>
      <c r="BE8" s="29"/>
      <c r="BF8" s="29"/>
      <c r="BG8" s="29"/>
      <c r="BH8" s="29"/>
      <c r="BI8" s="29"/>
      <c r="BJ8" s="3"/>
      <c r="BK8" s="3"/>
      <c r="BL8" s="38" t="s">
        <v>20</v>
      </c>
      <c r="BM8" s="48"/>
      <c r="BN8" s="55" t="s">
        <v>21</v>
      </c>
      <c r="BO8" s="58"/>
      <c r="BP8" s="58"/>
      <c r="BQ8" s="58"/>
      <c r="BR8" s="58"/>
      <c r="BS8" s="58"/>
      <c r="BT8" s="58"/>
      <c r="BU8" s="58"/>
      <c r="BV8" s="58"/>
      <c r="BW8" s="58"/>
      <c r="BX8" s="58"/>
      <c r="BY8" s="62"/>
    </row>
    <row r="9" spans="1:78" ht="18.75" customHeight="1">
      <c r="A9" s="2"/>
      <c r="B9" s="5" t="s">
        <v>22</v>
      </c>
      <c r="C9" s="13"/>
      <c r="D9" s="13"/>
      <c r="E9" s="13"/>
      <c r="F9" s="13"/>
      <c r="G9" s="13"/>
      <c r="H9" s="13"/>
      <c r="I9" s="5" t="s">
        <v>24</v>
      </c>
      <c r="J9" s="13"/>
      <c r="K9" s="13"/>
      <c r="L9" s="13"/>
      <c r="M9" s="13"/>
      <c r="N9" s="13"/>
      <c r="O9" s="24"/>
      <c r="P9" s="27" t="s">
        <v>25</v>
      </c>
      <c r="Q9" s="27"/>
      <c r="R9" s="27"/>
      <c r="S9" s="27"/>
      <c r="T9" s="27"/>
      <c r="U9" s="27"/>
      <c r="V9" s="27"/>
      <c r="W9" s="27" t="s">
        <v>29</v>
      </c>
      <c r="X9" s="27"/>
      <c r="Y9" s="27"/>
      <c r="Z9" s="27"/>
      <c r="AA9" s="27"/>
      <c r="AB9" s="27"/>
      <c r="AC9" s="27"/>
      <c r="AD9" s="2"/>
      <c r="AE9" s="2"/>
      <c r="AF9" s="2"/>
      <c r="AG9" s="2"/>
      <c r="AH9" s="18"/>
      <c r="AI9" s="18"/>
      <c r="AJ9" s="18"/>
      <c r="AK9" s="18"/>
      <c r="AL9" s="27" t="s">
        <v>7</v>
      </c>
      <c r="AM9" s="27"/>
      <c r="AN9" s="27"/>
      <c r="AO9" s="27"/>
      <c r="AP9" s="27"/>
      <c r="AQ9" s="27"/>
      <c r="AR9" s="27"/>
      <c r="AS9" s="27"/>
      <c r="AT9" s="5" t="s">
        <v>28</v>
      </c>
      <c r="AU9" s="13"/>
      <c r="AV9" s="13"/>
      <c r="AW9" s="13"/>
      <c r="AX9" s="13"/>
      <c r="AY9" s="13"/>
      <c r="AZ9" s="13"/>
      <c r="BA9" s="13"/>
      <c r="BB9" s="27" t="s">
        <v>5</v>
      </c>
      <c r="BC9" s="27"/>
      <c r="BD9" s="27"/>
      <c r="BE9" s="27"/>
      <c r="BF9" s="27"/>
      <c r="BG9" s="27"/>
      <c r="BH9" s="27"/>
      <c r="BI9" s="27"/>
      <c r="BJ9" s="3"/>
      <c r="BK9" s="3"/>
      <c r="BL9" s="39" t="s">
        <v>33</v>
      </c>
      <c r="BM9" s="49"/>
      <c r="BN9" s="56" t="s">
        <v>12</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58.02</v>
      </c>
      <c r="J10" s="15"/>
      <c r="K10" s="15"/>
      <c r="L10" s="15"/>
      <c r="M10" s="15"/>
      <c r="N10" s="15"/>
      <c r="O10" s="26"/>
      <c r="P10" s="29">
        <f>データ!$P$6</f>
        <v>98.6</v>
      </c>
      <c r="Q10" s="29"/>
      <c r="R10" s="29"/>
      <c r="S10" s="29"/>
      <c r="T10" s="29"/>
      <c r="U10" s="29"/>
      <c r="V10" s="29"/>
      <c r="W10" s="31">
        <f>データ!$Q$6</f>
        <v>2500</v>
      </c>
      <c r="X10" s="31"/>
      <c r="Y10" s="31"/>
      <c r="Z10" s="31"/>
      <c r="AA10" s="31"/>
      <c r="AB10" s="31"/>
      <c r="AC10" s="31"/>
      <c r="AD10" s="2"/>
      <c r="AE10" s="2"/>
      <c r="AF10" s="2"/>
      <c r="AG10" s="2"/>
      <c r="AH10" s="18"/>
      <c r="AI10" s="18"/>
      <c r="AJ10" s="18"/>
      <c r="AK10" s="18"/>
      <c r="AL10" s="31">
        <f>データ!$U$6</f>
        <v>39353</v>
      </c>
      <c r="AM10" s="31"/>
      <c r="AN10" s="31"/>
      <c r="AO10" s="31"/>
      <c r="AP10" s="31"/>
      <c r="AQ10" s="31"/>
      <c r="AR10" s="31"/>
      <c r="AS10" s="31"/>
      <c r="AT10" s="7">
        <f>データ!$V$6</f>
        <v>70.94</v>
      </c>
      <c r="AU10" s="15"/>
      <c r="AV10" s="15"/>
      <c r="AW10" s="15"/>
      <c r="AX10" s="15"/>
      <c r="AY10" s="15"/>
      <c r="AZ10" s="15"/>
      <c r="BA10" s="15"/>
      <c r="BB10" s="29">
        <f>データ!$W$6</f>
        <v>554.74</v>
      </c>
      <c r="BC10" s="29"/>
      <c r="BD10" s="29"/>
      <c r="BE10" s="29"/>
      <c r="BF10" s="29"/>
      <c r="BG10" s="29"/>
      <c r="BH10" s="29"/>
      <c r="BI10" s="29"/>
      <c r="BJ10" s="2"/>
      <c r="BK10" s="2"/>
      <c r="BL10" s="40" t="s">
        <v>18</v>
      </c>
      <c r="BM10" s="50"/>
      <c r="BN10" s="57" t="s">
        <v>34</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14</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27</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36</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109</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40</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110</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42</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43</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111</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v>
      </c>
      <c r="C84" s="12"/>
      <c r="D84" s="12"/>
      <c r="E84" s="12" t="s">
        <v>44</v>
      </c>
      <c r="F84" s="12" t="s">
        <v>39</v>
      </c>
      <c r="G84" s="12" t="s">
        <v>46</v>
      </c>
      <c r="H84" s="12" t="s">
        <v>47</v>
      </c>
      <c r="I84" s="12" t="s">
        <v>49</v>
      </c>
      <c r="J84" s="12" t="s">
        <v>30</v>
      </c>
      <c r="K84" s="12" t="s">
        <v>50</v>
      </c>
      <c r="L84" s="12" t="s">
        <v>51</v>
      </c>
      <c r="M84" s="12" t="s">
        <v>52</v>
      </c>
      <c r="N84" s="12" t="s">
        <v>45</v>
      </c>
      <c r="O84" s="12" t="s">
        <v>37</v>
      </c>
    </row>
    <row r="85" spans="1:78" hidden="1">
      <c r="B85" s="12"/>
      <c r="C85" s="12"/>
      <c r="D85" s="12"/>
      <c r="E85" s="12" t="str">
        <f>データ!AH6</f>
        <v>【110.27】</v>
      </c>
      <c r="F85" s="12" t="str">
        <f>データ!AS6</f>
        <v>【1.15】</v>
      </c>
      <c r="G85" s="12" t="str">
        <f>データ!BD6</f>
        <v>【260.31】</v>
      </c>
      <c r="H85" s="12" t="str">
        <f>データ!BO6</f>
        <v>【275.67】</v>
      </c>
      <c r="I85" s="12" t="str">
        <f>データ!BZ6</f>
        <v>【100.05】</v>
      </c>
      <c r="J85" s="12" t="str">
        <f>データ!CK6</f>
        <v>【166.40】</v>
      </c>
      <c r="K85" s="12" t="str">
        <f>データ!CV6</f>
        <v>【60.69】</v>
      </c>
      <c r="L85" s="12" t="str">
        <f>データ!DG6</f>
        <v>【89.82】</v>
      </c>
      <c r="M85" s="12" t="str">
        <f>データ!DR6</f>
        <v>【50.19】</v>
      </c>
      <c r="N85" s="12" t="str">
        <f>データ!EC6</f>
        <v>【20.63】</v>
      </c>
      <c r="O85" s="12" t="str">
        <f>データ!EN6</f>
        <v>【0.69】</v>
      </c>
    </row>
  </sheetData>
  <sheetProtection algorithmName="SHA-512" hashValue="gvMYDaScu80JqLTqL6BuLkOqz5eqmvbGs+bGY38oOt52afmsGzzNwXb/+7PSU1RkU6YMUe6xqypCVEsBufIF1w==" saltValue="CNLnft0XfNpErIF6cdnO6w=="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3"/>
  <sheetViews>
    <sheetView showGridLines="0" workbookViewId="0"/>
  </sheetViews>
  <sheetFormatPr defaultRowHeight="13.5"/>
  <cols>
    <col min="2" max="144" width="11.875" customWidth="1"/>
  </cols>
  <sheetData>
    <row r="1" spans="1:144">
      <c r="A1" t="s">
        <v>53</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54</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56</v>
      </c>
      <c r="B3" s="72" t="s">
        <v>57</v>
      </c>
      <c r="C3" s="72" t="s">
        <v>41</v>
      </c>
      <c r="D3" s="72" t="s">
        <v>23</v>
      </c>
      <c r="E3" s="72" t="s">
        <v>32</v>
      </c>
      <c r="F3" s="72" t="s">
        <v>48</v>
      </c>
      <c r="G3" s="72" t="s">
        <v>58</v>
      </c>
      <c r="H3" s="80" t="s">
        <v>11</v>
      </c>
      <c r="I3" s="83"/>
      <c r="J3" s="83"/>
      <c r="K3" s="83"/>
      <c r="L3" s="83"/>
      <c r="M3" s="83"/>
      <c r="N3" s="83"/>
      <c r="O3" s="83"/>
      <c r="P3" s="83"/>
      <c r="Q3" s="83"/>
      <c r="R3" s="83"/>
      <c r="S3" s="83"/>
      <c r="T3" s="83"/>
      <c r="U3" s="83"/>
      <c r="V3" s="83"/>
      <c r="W3" s="87"/>
      <c r="X3" s="89" t="s">
        <v>59</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42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70" t="s">
        <v>55</v>
      </c>
      <c r="B4" s="73"/>
      <c r="C4" s="73"/>
      <c r="D4" s="73"/>
      <c r="E4" s="73"/>
      <c r="F4" s="73"/>
      <c r="G4" s="73"/>
      <c r="H4" s="81"/>
      <c r="I4" s="84"/>
      <c r="J4" s="84"/>
      <c r="K4" s="84"/>
      <c r="L4" s="84"/>
      <c r="M4" s="84"/>
      <c r="N4" s="84"/>
      <c r="O4" s="84"/>
      <c r="P4" s="84"/>
      <c r="Q4" s="84"/>
      <c r="R4" s="84"/>
      <c r="S4" s="84"/>
      <c r="T4" s="84"/>
      <c r="U4" s="84"/>
      <c r="V4" s="84"/>
      <c r="W4" s="88"/>
      <c r="X4" s="90" t="s">
        <v>17</v>
      </c>
      <c r="Y4" s="90"/>
      <c r="Z4" s="90"/>
      <c r="AA4" s="90"/>
      <c r="AB4" s="90"/>
      <c r="AC4" s="90"/>
      <c r="AD4" s="90"/>
      <c r="AE4" s="90"/>
      <c r="AF4" s="90"/>
      <c r="AG4" s="90"/>
      <c r="AH4" s="90"/>
      <c r="AI4" s="90" t="s">
        <v>31</v>
      </c>
      <c r="AJ4" s="90"/>
      <c r="AK4" s="90"/>
      <c r="AL4" s="90"/>
      <c r="AM4" s="90"/>
      <c r="AN4" s="90"/>
      <c r="AO4" s="90"/>
      <c r="AP4" s="90"/>
      <c r="AQ4" s="90"/>
      <c r="AR4" s="90"/>
      <c r="AS4" s="90"/>
      <c r="AT4" s="90" t="s">
        <v>60</v>
      </c>
      <c r="AU4" s="90"/>
      <c r="AV4" s="90"/>
      <c r="AW4" s="90"/>
      <c r="AX4" s="90"/>
      <c r="AY4" s="90"/>
      <c r="AZ4" s="90"/>
      <c r="BA4" s="90"/>
      <c r="BB4" s="90"/>
      <c r="BC4" s="90"/>
      <c r="BD4" s="90"/>
      <c r="BE4" s="90" t="s">
        <v>38</v>
      </c>
      <c r="BF4" s="90"/>
      <c r="BG4" s="90"/>
      <c r="BH4" s="90"/>
      <c r="BI4" s="90"/>
      <c r="BJ4" s="90"/>
      <c r="BK4" s="90"/>
      <c r="BL4" s="90"/>
      <c r="BM4" s="90"/>
      <c r="BN4" s="90"/>
      <c r="BO4" s="90"/>
      <c r="BP4" s="90" t="s">
        <v>61</v>
      </c>
      <c r="BQ4" s="90"/>
      <c r="BR4" s="90"/>
      <c r="BS4" s="90"/>
      <c r="BT4" s="90"/>
      <c r="BU4" s="90"/>
      <c r="BV4" s="90"/>
      <c r="BW4" s="90"/>
      <c r="BX4" s="90"/>
      <c r="BY4" s="90"/>
      <c r="BZ4" s="90"/>
      <c r="CA4" s="90" t="s">
        <v>62</v>
      </c>
      <c r="CB4" s="90"/>
      <c r="CC4" s="90"/>
      <c r="CD4" s="90"/>
      <c r="CE4" s="90"/>
      <c r="CF4" s="90"/>
      <c r="CG4" s="90"/>
      <c r="CH4" s="90"/>
      <c r="CI4" s="90"/>
      <c r="CJ4" s="90"/>
      <c r="CK4" s="90"/>
      <c r="CL4" s="90" t="s">
        <v>0</v>
      </c>
      <c r="CM4" s="90"/>
      <c r="CN4" s="90"/>
      <c r="CO4" s="90"/>
      <c r="CP4" s="90"/>
      <c r="CQ4" s="90"/>
      <c r="CR4" s="90"/>
      <c r="CS4" s="90"/>
      <c r="CT4" s="90"/>
      <c r="CU4" s="90"/>
      <c r="CV4" s="90"/>
      <c r="CW4" s="90" t="s">
        <v>63</v>
      </c>
      <c r="CX4" s="90"/>
      <c r="CY4" s="90"/>
      <c r="CZ4" s="90"/>
      <c r="DA4" s="90"/>
      <c r="DB4" s="90"/>
      <c r="DC4" s="90"/>
      <c r="DD4" s="90"/>
      <c r="DE4" s="90"/>
      <c r="DF4" s="90"/>
      <c r="DG4" s="90"/>
      <c r="DH4" s="90" t="s">
        <v>35</v>
      </c>
      <c r="DI4" s="90"/>
      <c r="DJ4" s="90"/>
      <c r="DK4" s="90"/>
      <c r="DL4" s="90"/>
      <c r="DM4" s="90"/>
      <c r="DN4" s="90"/>
      <c r="DO4" s="90"/>
      <c r="DP4" s="90"/>
      <c r="DQ4" s="90"/>
      <c r="DR4" s="90"/>
      <c r="DS4" s="90" t="s">
        <v>26</v>
      </c>
      <c r="DT4" s="90"/>
      <c r="DU4" s="90"/>
      <c r="DV4" s="90"/>
      <c r="DW4" s="90"/>
      <c r="DX4" s="90"/>
      <c r="DY4" s="90"/>
      <c r="DZ4" s="90"/>
      <c r="EA4" s="90"/>
      <c r="EB4" s="90"/>
      <c r="EC4" s="90"/>
      <c r="ED4" s="90" t="s">
        <v>65</v>
      </c>
      <c r="EE4" s="90"/>
      <c r="EF4" s="90"/>
      <c r="EG4" s="90"/>
      <c r="EH4" s="90"/>
      <c r="EI4" s="90"/>
      <c r="EJ4" s="90"/>
      <c r="EK4" s="90"/>
      <c r="EL4" s="90"/>
      <c r="EM4" s="90"/>
      <c r="EN4" s="90"/>
    </row>
    <row r="5" spans="1:144">
      <c r="A5" s="70" t="s">
        <v>66</v>
      </c>
      <c r="B5" s="74"/>
      <c r="C5" s="74"/>
      <c r="D5" s="74"/>
      <c r="E5" s="74"/>
      <c r="F5" s="74"/>
      <c r="G5" s="74"/>
      <c r="H5" s="82" t="s">
        <v>64</v>
      </c>
      <c r="I5" s="82" t="s">
        <v>67</v>
      </c>
      <c r="J5" s="82" t="s">
        <v>68</v>
      </c>
      <c r="K5" s="82" t="s">
        <v>69</v>
      </c>
      <c r="L5" s="82" t="s">
        <v>70</v>
      </c>
      <c r="M5" s="82" t="s">
        <v>15</v>
      </c>
      <c r="N5" s="82" t="s">
        <v>71</v>
      </c>
      <c r="O5" s="82" t="s">
        <v>72</v>
      </c>
      <c r="P5" s="82" t="s">
        <v>73</v>
      </c>
      <c r="Q5" s="82" t="s">
        <v>74</v>
      </c>
      <c r="R5" s="82" t="s">
        <v>75</v>
      </c>
      <c r="S5" s="82" t="s">
        <v>76</v>
      </c>
      <c r="T5" s="82" t="s">
        <v>77</v>
      </c>
      <c r="U5" s="82" t="s">
        <v>78</v>
      </c>
      <c r="V5" s="82" t="s">
        <v>79</v>
      </c>
      <c r="W5" s="82" t="s">
        <v>80</v>
      </c>
      <c r="X5" s="82" t="s">
        <v>81</v>
      </c>
      <c r="Y5" s="82" t="s">
        <v>82</v>
      </c>
      <c r="Z5" s="82" t="s">
        <v>83</v>
      </c>
      <c r="AA5" s="82" t="s">
        <v>84</v>
      </c>
      <c r="AB5" s="82" t="s">
        <v>85</v>
      </c>
      <c r="AC5" s="82" t="s">
        <v>86</v>
      </c>
      <c r="AD5" s="82" t="s">
        <v>87</v>
      </c>
      <c r="AE5" s="82" t="s">
        <v>88</v>
      </c>
      <c r="AF5" s="82" t="s">
        <v>89</v>
      </c>
      <c r="AG5" s="82" t="s">
        <v>90</v>
      </c>
      <c r="AH5" s="82" t="s">
        <v>4</v>
      </c>
      <c r="AI5" s="82" t="s">
        <v>81</v>
      </c>
      <c r="AJ5" s="82" t="s">
        <v>82</v>
      </c>
      <c r="AK5" s="82" t="s">
        <v>83</v>
      </c>
      <c r="AL5" s="82" t="s">
        <v>84</v>
      </c>
      <c r="AM5" s="82" t="s">
        <v>85</v>
      </c>
      <c r="AN5" s="82" t="s">
        <v>86</v>
      </c>
      <c r="AO5" s="82" t="s">
        <v>87</v>
      </c>
      <c r="AP5" s="82" t="s">
        <v>88</v>
      </c>
      <c r="AQ5" s="82" t="s">
        <v>89</v>
      </c>
      <c r="AR5" s="82" t="s">
        <v>90</v>
      </c>
      <c r="AS5" s="82" t="s">
        <v>91</v>
      </c>
      <c r="AT5" s="82" t="s">
        <v>81</v>
      </c>
      <c r="AU5" s="82" t="s">
        <v>82</v>
      </c>
      <c r="AV5" s="82" t="s">
        <v>83</v>
      </c>
      <c r="AW5" s="82" t="s">
        <v>84</v>
      </c>
      <c r="AX5" s="82" t="s">
        <v>85</v>
      </c>
      <c r="AY5" s="82" t="s">
        <v>86</v>
      </c>
      <c r="AZ5" s="82" t="s">
        <v>87</v>
      </c>
      <c r="BA5" s="82" t="s">
        <v>88</v>
      </c>
      <c r="BB5" s="82" t="s">
        <v>89</v>
      </c>
      <c r="BC5" s="82" t="s">
        <v>90</v>
      </c>
      <c r="BD5" s="82" t="s">
        <v>91</v>
      </c>
      <c r="BE5" s="82" t="s">
        <v>81</v>
      </c>
      <c r="BF5" s="82" t="s">
        <v>82</v>
      </c>
      <c r="BG5" s="82" t="s">
        <v>83</v>
      </c>
      <c r="BH5" s="82" t="s">
        <v>84</v>
      </c>
      <c r="BI5" s="82" t="s">
        <v>85</v>
      </c>
      <c r="BJ5" s="82" t="s">
        <v>86</v>
      </c>
      <c r="BK5" s="82" t="s">
        <v>87</v>
      </c>
      <c r="BL5" s="82" t="s">
        <v>88</v>
      </c>
      <c r="BM5" s="82" t="s">
        <v>89</v>
      </c>
      <c r="BN5" s="82" t="s">
        <v>90</v>
      </c>
      <c r="BO5" s="82" t="s">
        <v>91</v>
      </c>
      <c r="BP5" s="82" t="s">
        <v>81</v>
      </c>
      <c r="BQ5" s="82" t="s">
        <v>82</v>
      </c>
      <c r="BR5" s="82" t="s">
        <v>83</v>
      </c>
      <c r="BS5" s="82" t="s">
        <v>84</v>
      </c>
      <c r="BT5" s="82" t="s">
        <v>85</v>
      </c>
      <c r="BU5" s="82" t="s">
        <v>86</v>
      </c>
      <c r="BV5" s="82" t="s">
        <v>87</v>
      </c>
      <c r="BW5" s="82" t="s">
        <v>88</v>
      </c>
      <c r="BX5" s="82" t="s">
        <v>89</v>
      </c>
      <c r="BY5" s="82" t="s">
        <v>90</v>
      </c>
      <c r="BZ5" s="82" t="s">
        <v>91</v>
      </c>
      <c r="CA5" s="82" t="s">
        <v>81</v>
      </c>
      <c r="CB5" s="82" t="s">
        <v>82</v>
      </c>
      <c r="CC5" s="82" t="s">
        <v>83</v>
      </c>
      <c r="CD5" s="82" t="s">
        <v>84</v>
      </c>
      <c r="CE5" s="82" t="s">
        <v>85</v>
      </c>
      <c r="CF5" s="82" t="s">
        <v>86</v>
      </c>
      <c r="CG5" s="82" t="s">
        <v>87</v>
      </c>
      <c r="CH5" s="82" t="s">
        <v>88</v>
      </c>
      <c r="CI5" s="82" t="s">
        <v>89</v>
      </c>
      <c r="CJ5" s="82" t="s">
        <v>90</v>
      </c>
      <c r="CK5" s="82" t="s">
        <v>91</v>
      </c>
      <c r="CL5" s="82" t="s">
        <v>81</v>
      </c>
      <c r="CM5" s="82" t="s">
        <v>82</v>
      </c>
      <c r="CN5" s="82" t="s">
        <v>83</v>
      </c>
      <c r="CO5" s="82" t="s">
        <v>84</v>
      </c>
      <c r="CP5" s="82" t="s">
        <v>85</v>
      </c>
      <c r="CQ5" s="82" t="s">
        <v>86</v>
      </c>
      <c r="CR5" s="82" t="s">
        <v>87</v>
      </c>
      <c r="CS5" s="82" t="s">
        <v>88</v>
      </c>
      <c r="CT5" s="82" t="s">
        <v>89</v>
      </c>
      <c r="CU5" s="82" t="s">
        <v>90</v>
      </c>
      <c r="CV5" s="82" t="s">
        <v>91</v>
      </c>
      <c r="CW5" s="82" t="s">
        <v>81</v>
      </c>
      <c r="CX5" s="82" t="s">
        <v>82</v>
      </c>
      <c r="CY5" s="82" t="s">
        <v>83</v>
      </c>
      <c r="CZ5" s="82" t="s">
        <v>84</v>
      </c>
      <c r="DA5" s="82" t="s">
        <v>85</v>
      </c>
      <c r="DB5" s="82" t="s">
        <v>86</v>
      </c>
      <c r="DC5" s="82" t="s">
        <v>87</v>
      </c>
      <c r="DD5" s="82" t="s">
        <v>88</v>
      </c>
      <c r="DE5" s="82" t="s">
        <v>89</v>
      </c>
      <c r="DF5" s="82" t="s">
        <v>90</v>
      </c>
      <c r="DG5" s="82" t="s">
        <v>91</v>
      </c>
      <c r="DH5" s="82" t="s">
        <v>81</v>
      </c>
      <c r="DI5" s="82" t="s">
        <v>82</v>
      </c>
      <c r="DJ5" s="82" t="s">
        <v>83</v>
      </c>
      <c r="DK5" s="82" t="s">
        <v>84</v>
      </c>
      <c r="DL5" s="82" t="s">
        <v>85</v>
      </c>
      <c r="DM5" s="82" t="s">
        <v>86</v>
      </c>
      <c r="DN5" s="82" t="s">
        <v>87</v>
      </c>
      <c r="DO5" s="82" t="s">
        <v>88</v>
      </c>
      <c r="DP5" s="82" t="s">
        <v>89</v>
      </c>
      <c r="DQ5" s="82" t="s">
        <v>90</v>
      </c>
      <c r="DR5" s="82" t="s">
        <v>91</v>
      </c>
      <c r="DS5" s="82" t="s">
        <v>81</v>
      </c>
      <c r="DT5" s="82" t="s">
        <v>82</v>
      </c>
      <c r="DU5" s="82" t="s">
        <v>83</v>
      </c>
      <c r="DV5" s="82" t="s">
        <v>84</v>
      </c>
      <c r="DW5" s="82" t="s">
        <v>85</v>
      </c>
      <c r="DX5" s="82" t="s">
        <v>86</v>
      </c>
      <c r="DY5" s="82" t="s">
        <v>87</v>
      </c>
      <c r="DZ5" s="82" t="s">
        <v>88</v>
      </c>
      <c r="EA5" s="82" t="s">
        <v>89</v>
      </c>
      <c r="EB5" s="82" t="s">
        <v>90</v>
      </c>
      <c r="EC5" s="82" t="s">
        <v>91</v>
      </c>
      <c r="ED5" s="82" t="s">
        <v>81</v>
      </c>
      <c r="EE5" s="82" t="s">
        <v>82</v>
      </c>
      <c r="EF5" s="82" t="s">
        <v>83</v>
      </c>
      <c r="EG5" s="82" t="s">
        <v>84</v>
      </c>
      <c r="EH5" s="82" t="s">
        <v>85</v>
      </c>
      <c r="EI5" s="82" t="s">
        <v>86</v>
      </c>
      <c r="EJ5" s="82" t="s">
        <v>87</v>
      </c>
      <c r="EK5" s="82" t="s">
        <v>88</v>
      </c>
      <c r="EL5" s="82" t="s">
        <v>89</v>
      </c>
      <c r="EM5" s="82" t="s">
        <v>90</v>
      </c>
      <c r="EN5" s="82" t="s">
        <v>91</v>
      </c>
    </row>
    <row r="6" spans="1:144" s="69" customFormat="1">
      <c r="A6" s="70" t="s">
        <v>92</v>
      </c>
      <c r="B6" s="75">
        <f t="shared" ref="B6:W6" si="1">B7</f>
        <v>2020</v>
      </c>
      <c r="C6" s="75">
        <f t="shared" si="1"/>
        <v>362051</v>
      </c>
      <c r="D6" s="75">
        <f t="shared" si="1"/>
        <v>46</v>
      </c>
      <c r="E6" s="75">
        <f t="shared" si="1"/>
        <v>1</v>
      </c>
      <c r="F6" s="75">
        <f t="shared" si="1"/>
        <v>0</v>
      </c>
      <c r="G6" s="75">
        <f t="shared" si="1"/>
        <v>1</v>
      </c>
      <c r="H6" s="75" t="str">
        <f t="shared" si="1"/>
        <v>徳島県　吉野川市</v>
      </c>
      <c r="I6" s="75" t="str">
        <f t="shared" si="1"/>
        <v>法適用</v>
      </c>
      <c r="J6" s="75" t="str">
        <f t="shared" si="1"/>
        <v>水道事業</v>
      </c>
      <c r="K6" s="75" t="str">
        <f t="shared" si="1"/>
        <v>末端給水事業</v>
      </c>
      <c r="L6" s="75" t="str">
        <f t="shared" si="1"/>
        <v>A5</v>
      </c>
      <c r="M6" s="75" t="str">
        <f t="shared" si="1"/>
        <v>非設置</v>
      </c>
      <c r="N6" s="85" t="str">
        <f t="shared" si="1"/>
        <v>-</v>
      </c>
      <c r="O6" s="85">
        <f t="shared" si="1"/>
        <v>58.02</v>
      </c>
      <c r="P6" s="85">
        <f t="shared" si="1"/>
        <v>98.6</v>
      </c>
      <c r="Q6" s="85">
        <f t="shared" si="1"/>
        <v>2500</v>
      </c>
      <c r="R6" s="85">
        <f t="shared" si="1"/>
        <v>40184</v>
      </c>
      <c r="S6" s="85">
        <f t="shared" si="1"/>
        <v>144.13999999999999</v>
      </c>
      <c r="T6" s="85">
        <f t="shared" si="1"/>
        <v>278.77999999999997</v>
      </c>
      <c r="U6" s="85">
        <f t="shared" si="1"/>
        <v>39353</v>
      </c>
      <c r="V6" s="85">
        <f t="shared" si="1"/>
        <v>70.94</v>
      </c>
      <c r="W6" s="85">
        <f t="shared" si="1"/>
        <v>554.74</v>
      </c>
      <c r="X6" s="91">
        <f t="shared" ref="X6:AG6" si="2">IF(X7="",NA(),X7)</f>
        <v>124.71</v>
      </c>
      <c r="Y6" s="91">
        <f t="shared" si="2"/>
        <v>108.84</v>
      </c>
      <c r="Z6" s="91">
        <f t="shared" si="2"/>
        <v>105.32</v>
      </c>
      <c r="AA6" s="91">
        <f t="shared" si="2"/>
        <v>105.64</v>
      </c>
      <c r="AB6" s="91">
        <f t="shared" si="2"/>
        <v>110.2</v>
      </c>
      <c r="AC6" s="91">
        <f t="shared" si="2"/>
        <v>110.95</v>
      </c>
      <c r="AD6" s="91">
        <f t="shared" si="2"/>
        <v>110.68</v>
      </c>
      <c r="AE6" s="91">
        <f t="shared" si="2"/>
        <v>110.66</v>
      </c>
      <c r="AF6" s="91">
        <f t="shared" si="2"/>
        <v>109.01</v>
      </c>
      <c r="AG6" s="91">
        <f t="shared" si="2"/>
        <v>108.83</v>
      </c>
      <c r="AH6" s="85" t="str">
        <f>IF(AH7="","",IF(AH7="-","【-】","【"&amp;SUBSTITUTE(TEXT(AH7,"#,##0.00"),"-","△")&amp;"】"))</f>
        <v>【110.27】</v>
      </c>
      <c r="AI6" s="85">
        <f t="shared" ref="AI6:AR6" si="3">IF(AI7="",NA(),AI7)</f>
        <v>0</v>
      </c>
      <c r="AJ6" s="85">
        <f t="shared" si="3"/>
        <v>0</v>
      </c>
      <c r="AK6" s="85">
        <f t="shared" si="3"/>
        <v>0</v>
      </c>
      <c r="AL6" s="85">
        <f t="shared" si="3"/>
        <v>0</v>
      </c>
      <c r="AM6" s="85">
        <f t="shared" si="3"/>
        <v>0</v>
      </c>
      <c r="AN6" s="91">
        <f t="shared" si="3"/>
        <v>3.91</v>
      </c>
      <c r="AO6" s="91">
        <f t="shared" si="3"/>
        <v>3.56</v>
      </c>
      <c r="AP6" s="91">
        <f t="shared" si="3"/>
        <v>2.74</v>
      </c>
      <c r="AQ6" s="91">
        <f t="shared" si="3"/>
        <v>3.7</v>
      </c>
      <c r="AR6" s="91">
        <f t="shared" si="3"/>
        <v>4.34</v>
      </c>
      <c r="AS6" s="85" t="str">
        <f>IF(AS7="","",IF(AS7="-","【-】","【"&amp;SUBSTITUTE(TEXT(AS7,"#,##0.00"),"-","△")&amp;"】"))</f>
        <v>【1.15】</v>
      </c>
      <c r="AT6" s="91">
        <f t="shared" ref="AT6:BC6" si="4">IF(AT7="",NA(),AT7)</f>
        <v>275.44</v>
      </c>
      <c r="AU6" s="91">
        <f t="shared" si="4"/>
        <v>379.67</v>
      </c>
      <c r="AV6" s="91">
        <f t="shared" si="4"/>
        <v>435.06</v>
      </c>
      <c r="AW6" s="91">
        <f t="shared" si="4"/>
        <v>437.49</v>
      </c>
      <c r="AX6" s="91">
        <f t="shared" si="4"/>
        <v>403.76</v>
      </c>
      <c r="AY6" s="91">
        <f t="shared" si="4"/>
        <v>377.63</v>
      </c>
      <c r="AZ6" s="91">
        <f t="shared" si="4"/>
        <v>357.34</v>
      </c>
      <c r="BA6" s="91">
        <f t="shared" si="4"/>
        <v>366.03</v>
      </c>
      <c r="BB6" s="91">
        <f t="shared" si="4"/>
        <v>365.18</v>
      </c>
      <c r="BC6" s="91">
        <f t="shared" si="4"/>
        <v>327.77</v>
      </c>
      <c r="BD6" s="85" t="str">
        <f>IF(BD7="","",IF(BD7="-","【-】","【"&amp;SUBSTITUTE(TEXT(BD7,"#,##0.00"),"-","△")&amp;"】"))</f>
        <v>【260.31】</v>
      </c>
      <c r="BE6" s="91">
        <f t="shared" ref="BE6:BN6" si="5">IF(BE7="",NA(),BE7)</f>
        <v>488.75</v>
      </c>
      <c r="BF6" s="91">
        <f t="shared" si="5"/>
        <v>569.57000000000005</v>
      </c>
      <c r="BG6" s="91">
        <f t="shared" si="5"/>
        <v>603.65</v>
      </c>
      <c r="BH6" s="91">
        <f t="shared" si="5"/>
        <v>665.9</v>
      </c>
      <c r="BI6" s="91">
        <f t="shared" si="5"/>
        <v>705.74</v>
      </c>
      <c r="BJ6" s="91">
        <f t="shared" si="5"/>
        <v>364.71</v>
      </c>
      <c r="BK6" s="91">
        <f t="shared" si="5"/>
        <v>373.69</v>
      </c>
      <c r="BL6" s="91">
        <f t="shared" si="5"/>
        <v>370.12</v>
      </c>
      <c r="BM6" s="91">
        <f t="shared" si="5"/>
        <v>371.65</v>
      </c>
      <c r="BN6" s="91">
        <f t="shared" si="5"/>
        <v>397.1</v>
      </c>
      <c r="BO6" s="85" t="str">
        <f>IF(BO7="","",IF(BO7="-","【-】","【"&amp;SUBSTITUTE(TEXT(BO7,"#,##0.00"),"-","△")&amp;"】"))</f>
        <v>【275.67】</v>
      </c>
      <c r="BP6" s="91">
        <f t="shared" ref="BP6:BY6" si="6">IF(BP7="",NA(),BP7)</f>
        <v>115.37</v>
      </c>
      <c r="BQ6" s="91">
        <f t="shared" si="6"/>
        <v>101.18</v>
      </c>
      <c r="BR6" s="91">
        <f t="shared" si="6"/>
        <v>97.22</v>
      </c>
      <c r="BS6" s="91">
        <f t="shared" si="6"/>
        <v>96.35</v>
      </c>
      <c r="BT6" s="91">
        <f t="shared" si="6"/>
        <v>97.85</v>
      </c>
      <c r="BU6" s="91">
        <f t="shared" si="6"/>
        <v>100.65</v>
      </c>
      <c r="BV6" s="91">
        <f t="shared" si="6"/>
        <v>99.87</v>
      </c>
      <c r="BW6" s="91">
        <f t="shared" si="6"/>
        <v>100.42</v>
      </c>
      <c r="BX6" s="91">
        <f t="shared" si="6"/>
        <v>98.77</v>
      </c>
      <c r="BY6" s="91">
        <f t="shared" si="6"/>
        <v>95.79</v>
      </c>
      <c r="BZ6" s="85" t="str">
        <f>IF(BZ7="","",IF(BZ7="-","【-】","【"&amp;SUBSTITUTE(TEXT(BZ7,"#,##0.00"),"-","△")&amp;"】"))</f>
        <v>【100.05】</v>
      </c>
      <c r="CA6" s="91">
        <f t="shared" ref="CA6:CJ6" si="7">IF(CA7="",NA(),CA7)</f>
        <v>113.4</v>
      </c>
      <c r="CB6" s="91">
        <f t="shared" si="7"/>
        <v>128.94999999999999</v>
      </c>
      <c r="CC6" s="91">
        <f t="shared" si="7"/>
        <v>134.91999999999999</v>
      </c>
      <c r="CD6" s="91">
        <f t="shared" si="7"/>
        <v>138.78</v>
      </c>
      <c r="CE6" s="91">
        <f t="shared" si="7"/>
        <v>133.11000000000001</v>
      </c>
      <c r="CF6" s="91">
        <f t="shared" si="7"/>
        <v>170.19</v>
      </c>
      <c r="CG6" s="91">
        <f t="shared" si="7"/>
        <v>171.81</v>
      </c>
      <c r="CH6" s="91">
        <f t="shared" si="7"/>
        <v>171.67</v>
      </c>
      <c r="CI6" s="91">
        <f t="shared" si="7"/>
        <v>173.67</v>
      </c>
      <c r="CJ6" s="91">
        <f t="shared" si="7"/>
        <v>171.13</v>
      </c>
      <c r="CK6" s="85" t="str">
        <f>IF(CK7="","",IF(CK7="-","【-】","【"&amp;SUBSTITUTE(TEXT(CK7,"#,##0.00"),"-","△")&amp;"】"))</f>
        <v>【166.40】</v>
      </c>
      <c r="CL6" s="91">
        <f t="shared" ref="CL6:CU6" si="8">IF(CL7="",NA(),CL7)</f>
        <v>46.6</v>
      </c>
      <c r="CM6" s="91">
        <f t="shared" si="8"/>
        <v>47.93</v>
      </c>
      <c r="CN6" s="91">
        <f t="shared" si="8"/>
        <v>48.56</v>
      </c>
      <c r="CO6" s="91">
        <f t="shared" si="8"/>
        <v>48.36</v>
      </c>
      <c r="CP6" s="91">
        <f t="shared" si="8"/>
        <v>49.18</v>
      </c>
      <c r="CQ6" s="91">
        <f t="shared" si="8"/>
        <v>59.01</v>
      </c>
      <c r="CR6" s="91">
        <f t="shared" si="8"/>
        <v>60.03</v>
      </c>
      <c r="CS6" s="91">
        <f t="shared" si="8"/>
        <v>59.74</v>
      </c>
      <c r="CT6" s="91">
        <f t="shared" si="8"/>
        <v>59.67</v>
      </c>
      <c r="CU6" s="91">
        <f t="shared" si="8"/>
        <v>60.12</v>
      </c>
      <c r="CV6" s="85" t="str">
        <f>IF(CV7="","",IF(CV7="-","【-】","【"&amp;SUBSTITUTE(TEXT(CV7,"#,##0.00"),"-","△")&amp;"】"))</f>
        <v>【60.69】</v>
      </c>
      <c r="CW6" s="91">
        <f t="shared" ref="CW6:DF6" si="9">IF(CW7="",NA(),CW7)</f>
        <v>71.81</v>
      </c>
      <c r="CX6" s="91">
        <f t="shared" si="9"/>
        <v>70.63</v>
      </c>
      <c r="CY6" s="91">
        <f t="shared" si="9"/>
        <v>68.03</v>
      </c>
      <c r="CZ6" s="91">
        <f t="shared" si="9"/>
        <v>66.349999999999994</v>
      </c>
      <c r="DA6" s="91">
        <f t="shared" si="9"/>
        <v>68.78</v>
      </c>
      <c r="DB6" s="91">
        <f t="shared" si="9"/>
        <v>85.37</v>
      </c>
      <c r="DC6" s="91">
        <f t="shared" si="9"/>
        <v>84.81</v>
      </c>
      <c r="DD6" s="91">
        <f t="shared" si="9"/>
        <v>84.8</v>
      </c>
      <c r="DE6" s="91">
        <f t="shared" si="9"/>
        <v>84.6</v>
      </c>
      <c r="DF6" s="91">
        <f t="shared" si="9"/>
        <v>84.24</v>
      </c>
      <c r="DG6" s="85" t="str">
        <f>IF(DG7="","",IF(DG7="-","【-】","【"&amp;SUBSTITUTE(TEXT(DG7,"#,##0.00"),"-","△")&amp;"】"))</f>
        <v>【89.82】</v>
      </c>
      <c r="DH6" s="91">
        <f t="shared" ref="DH6:DQ6" si="10">IF(DH7="",NA(),DH7)</f>
        <v>37.71</v>
      </c>
      <c r="DI6" s="91">
        <f t="shared" si="10"/>
        <v>39.86</v>
      </c>
      <c r="DJ6" s="91">
        <f t="shared" si="10"/>
        <v>41.11</v>
      </c>
      <c r="DK6" s="91">
        <f t="shared" si="10"/>
        <v>41.57</v>
      </c>
      <c r="DL6" s="91">
        <f t="shared" si="10"/>
        <v>42.16</v>
      </c>
      <c r="DM6" s="91">
        <f t="shared" si="10"/>
        <v>46.9</v>
      </c>
      <c r="DN6" s="91">
        <f t="shared" si="10"/>
        <v>47.28</v>
      </c>
      <c r="DO6" s="91">
        <f t="shared" si="10"/>
        <v>47.66</v>
      </c>
      <c r="DP6" s="91">
        <f t="shared" si="10"/>
        <v>48.17</v>
      </c>
      <c r="DQ6" s="91">
        <f t="shared" si="10"/>
        <v>48.83</v>
      </c>
      <c r="DR6" s="85" t="str">
        <f>IF(DR7="","",IF(DR7="-","【-】","【"&amp;SUBSTITUTE(TEXT(DR7,"#,##0.00"),"-","△")&amp;"】"))</f>
        <v>【50.19】</v>
      </c>
      <c r="DS6" s="91">
        <f t="shared" ref="DS6:EB6" si="11">IF(DS7="",NA(),DS7)</f>
        <v>24.32</v>
      </c>
      <c r="DT6" s="91">
        <f t="shared" si="11"/>
        <v>22.53</v>
      </c>
      <c r="DU6" s="91">
        <f t="shared" si="11"/>
        <v>22.43</v>
      </c>
      <c r="DV6" s="91">
        <f t="shared" si="11"/>
        <v>27.96</v>
      </c>
      <c r="DW6" s="91">
        <f t="shared" si="11"/>
        <v>27.93</v>
      </c>
      <c r="DX6" s="91">
        <f t="shared" si="11"/>
        <v>12.03</v>
      </c>
      <c r="DY6" s="91">
        <f t="shared" si="11"/>
        <v>12.19</v>
      </c>
      <c r="DZ6" s="91">
        <f t="shared" si="11"/>
        <v>15.1</v>
      </c>
      <c r="EA6" s="91">
        <f t="shared" si="11"/>
        <v>17.12</v>
      </c>
      <c r="EB6" s="91">
        <f t="shared" si="11"/>
        <v>18.18</v>
      </c>
      <c r="EC6" s="85" t="str">
        <f>IF(EC7="","",IF(EC7="-","【-】","【"&amp;SUBSTITUTE(TEXT(EC7,"#,##0.00"),"-","△")&amp;"】"))</f>
        <v>【20.63】</v>
      </c>
      <c r="ED6" s="91">
        <f t="shared" ref="ED6:EM6" si="12">IF(ED7="",NA(),ED7)</f>
        <v>1.19</v>
      </c>
      <c r="EE6" s="91">
        <f t="shared" si="12"/>
        <v>0.51</v>
      </c>
      <c r="EF6" s="91">
        <f t="shared" si="12"/>
        <v>0.36</v>
      </c>
      <c r="EG6" s="91">
        <f t="shared" si="12"/>
        <v>0.56000000000000005</v>
      </c>
      <c r="EH6" s="91">
        <f t="shared" si="12"/>
        <v>0.4</v>
      </c>
      <c r="EI6" s="91">
        <f t="shared" si="12"/>
        <v>0.61</v>
      </c>
      <c r="EJ6" s="91">
        <f t="shared" si="12"/>
        <v>0.51</v>
      </c>
      <c r="EK6" s="91">
        <f t="shared" si="12"/>
        <v>0.57999999999999996</v>
      </c>
      <c r="EL6" s="91">
        <f t="shared" si="12"/>
        <v>0.54</v>
      </c>
      <c r="EM6" s="91">
        <f t="shared" si="12"/>
        <v>0.56999999999999995</v>
      </c>
      <c r="EN6" s="85" t="str">
        <f>IF(EN7="","",IF(EN7="-","【-】","【"&amp;SUBSTITUTE(TEXT(EN7,"#,##0.00"),"-","△")&amp;"】"))</f>
        <v>【0.69】</v>
      </c>
    </row>
    <row r="7" spans="1:144" s="69" customFormat="1">
      <c r="A7" s="70"/>
      <c r="B7" s="76">
        <v>2020</v>
      </c>
      <c r="C7" s="76">
        <v>362051</v>
      </c>
      <c r="D7" s="76">
        <v>46</v>
      </c>
      <c r="E7" s="76">
        <v>1</v>
      </c>
      <c r="F7" s="76">
        <v>0</v>
      </c>
      <c r="G7" s="76">
        <v>1</v>
      </c>
      <c r="H7" s="76" t="s">
        <v>93</v>
      </c>
      <c r="I7" s="76" t="s">
        <v>94</v>
      </c>
      <c r="J7" s="76" t="s">
        <v>95</v>
      </c>
      <c r="K7" s="76" t="s">
        <v>96</v>
      </c>
      <c r="L7" s="76" t="s">
        <v>97</v>
      </c>
      <c r="M7" s="76" t="s">
        <v>98</v>
      </c>
      <c r="N7" s="86" t="s">
        <v>100</v>
      </c>
      <c r="O7" s="86">
        <v>58.02</v>
      </c>
      <c r="P7" s="86">
        <v>98.6</v>
      </c>
      <c r="Q7" s="86">
        <v>2500</v>
      </c>
      <c r="R7" s="86">
        <v>40184</v>
      </c>
      <c r="S7" s="86">
        <v>144.13999999999999</v>
      </c>
      <c r="T7" s="86">
        <v>278.77999999999997</v>
      </c>
      <c r="U7" s="86">
        <v>39353</v>
      </c>
      <c r="V7" s="86">
        <v>70.94</v>
      </c>
      <c r="W7" s="86">
        <v>554.74</v>
      </c>
      <c r="X7" s="86">
        <v>124.71</v>
      </c>
      <c r="Y7" s="86">
        <v>108.84</v>
      </c>
      <c r="Z7" s="86">
        <v>105.32</v>
      </c>
      <c r="AA7" s="86">
        <v>105.64</v>
      </c>
      <c r="AB7" s="86">
        <v>110.2</v>
      </c>
      <c r="AC7" s="86">
        <v>110.95</v>
      </c>
      <c r="AD7" s="86">
        <v>110.68</v>
      </c>
      <c r="AE7" s="86">
        <v>110.66</v>
      </c>
      <c r="AF7" s="86">
        <v>109.01</v>
      </c>
      <c r="AG7" s="86">
        <v>108.83</v>
      </c>
      <c r="AH7" s="86">
        <v>110.27</v>
      </c>
      <c r="AI7" s="86">
        <v>0</v>
      </c>
      <c r="AJ7" s="86">
        <v>0</v>
      </c>
      <c r="AK7" s="86">
        <v>0</v>
      </c>
      <c r="AL7" s="86">
        <v>0</v>
      </c>
      <c r="AM7" s="86">
        <v>0</v>
      </c>
      <c r="AN7" s="86">
        <v>3.91</v>
      </c>
      <c r="AO7" s="86">
        <v>3.56</v>
      </c>
      <c r="AP7" s="86">
        <v>2.74</v>
      </c>
      <c r="AQ7" s="86">
        <v>3.7</v>
      </c>
      <c r="AR7" s="86">
        <v>4.34</v>
      </c>
      <c r="AS7" s="86">
        <v>1.1499999999999999</v>
      </c>
      <c r="AT7" s="86">
        <v>275.44</v>
      </c>
      <c r="AU7" s="86">
        <v>379.67</v>
      </c>
      <c r="AV7" s="86">
        <v>435.06</v>
      </c>
      <c r="AW7" s="86">
        <v>437.49</v>
      </c>
      <c r="AX7" s="86">
        <v>403.76</v>
      </c>
      <c r="AY7" s="86">
        <v>377.63</v>
      </c>
      <c r="AZ7" s="86">
        <v>357.34</v>
      </c>
      <c r="BA7" s="86">
        <v>366.03</v>
      </c>
      <c r="BB7" s="86">
        <v>365.18</v>
      </c>
      <c r="BC7" s="86">
        <v>327.77</v>
      </c>
      <c r="BD7" s="86">
        <v>260.31</v>
      </c>
      <c r="BE7" s="86">
        <v>488.75</v>
      </c>
      <c r="BF7" s="86">
        <v>569.57000000000005</v>
      </c>
      <c r="BG7" s="86">
        <v>603.65</v>
      </c>
      <c r="BH7" s="86">
        <v>665.9</v>
      </c>
      <c r="BI7" s="86">
        <v>705.74</v>
      </c>
      <c r="BJ7" s="86">
        <v>364.71</v>
      </c>
      <c r="BK7" s="86">
        <v>373.69</v>
      </c>
      <c r="BL7" s="86">
        <v>370.12</v>
      </c>
      <c r="BM7" s="86">
        <v>371.65</v>
      </c>
      <c r="BN7" s="86">
        <v>397.1</v>
      </c>
      <c r="BO7" s="86">
        <v>275.67</v>
      </c>
      <c r="BP7" s="86">
        <v>115.37</v>
      </c>
      <c r="BQ7" s="86">
        <v>101.18</v>
      </c>
      <c r="BR7" s="86">
        <v>97.22</v>
      </c>
      <c r="BS7" s="86">
        <v>96.35</v>
      </c>
      <c r="BT7" s="86">
        <v>97.85</v>
      </c>
      <c r="BU7" s="86">
        <v>100.65</v>
      </c>
      <c r="BV7" s="86">
        <v>99.87</v>
      </c>
      <c r="BW7" s="86">
        <v>100.42</v>
      </c>
      <c r="BX7" s="86">
        <v>98.77</v>
      </c>
      <c r="BY7" s="86">
        <v>95.79</v>
      </c>
      <c r="BZ7" s="86">
        <v>100.05</v>
      </c>
      <c r="CA7" s="86">
        <v>113.4</v>
      </c>
      <c r="CB7" s="86">
        <v>128.94999999999999</v>
      </c>
      <c r="CC7" s="86">
        <v>134.91999999999999</v>
      </c>
      <c r="CD7" s="86">
        <v>138.78</v>
      </c>
      <c r="CE7" s="86">
        <v>133.11000000000001</v>
      </c>
      <c r="CF7" s="86">
        <v>170.19</v>
      </c>
      <c r="CG7" s="86">
        <v>171.81</v>
      </c>
      <c r="CH7" s="86">
        <v>171.67</v>
      </c>
      <c r="CI7" s="86">
        <v>173.67</v>
      </c>
      <c r="CJ7" s="86">
        <v>171.13</v>
      </c>
      <c r="CK7" s="86">
        <v>166.4</v>
      </c>
      <c r="CL7" s="86">
        <v>46.6</v>
      </c>
      <c r="CM7" s="86">
        <v>47.93</v>
      </c>
      <c r="CN7" s="86">
        <v>48.56</v>
      </c>
      <c r="CO7" s="86">
        <v>48.36</v>
      </c>
      <c r="CP7" s="86">
        <v>49.18</v>
      </c>
      <c r="CQ7" s="86">
        <v>59.01</v>
      </c>
      <c r="CR7" s="86">
        <v>60.03</v>
      </c>
      <c r="CS7" s="86">
        <v>59.74</v>
      </c>
      <c r="CT7" s="86">
        <v>59.67</v>
      </c>
      <c r="CU7" s="86">
        <v>60.12</v>
      </c>
      <c r="CV7" s="86">
        <v>60.69</v>
      </c>
      <c r="CW7" s="86">
        <v>71.81</v>
      </c>
      <c r="CX7" s="86">
        <v>70.63</v>
      </c>
      <c r="CY7" s="86">
        <v>68.03</v>
      </c>
      <c r="CZ7" s="86">
        <v>66.349999999999994</v>
      </c>
      <c r="DA7" s="86">
        <v>68.78</v>
      </c>
      <c r="DB7" s="86">
        <v>85.37</v>
      </c>
      <c r="DC7" s="86">
        <v>84.81</v>
      </c>
      <c r="DD7" s="86">
        <v>84.8</v>
      </c>
      <c r="DE7" s="86">
        <v>84.6</v>
      </c>
      <c r="DF7" s="86">
        <v>84.24</v>
      </c>
      <c r="DG7" s="86">
        <v>89.82</v>
      </c>
      <c r="DH7" s="86">
        <v>37.71</v>
      </c>
      <c r="DI7" s="86">
        <v>39.86</v>
      </c>
      <c r="DJ7" s="86">
        <v>41.11</v>
      </c>
      <c r="DK7" s="86">
        <v>41.57</v>
      </c>
      <c r="DL7" s="86">
        <v>42.16</v>
      </c>
      <c r="DM7" s="86">
        <v>46.9</v>
      </c>
      <c r="DN7" s="86">
        <v>47.28</v>
      </c>
      <c r="DO7" s="86">
        <v>47.66</v>
      </c>
      <c r="DP7" s="86">
        <v>48.17</v>
      </c>
      <c r="DQ7" s="86">
        <v>48.83</v>
      </c>
      <c r="DR7" s="86">
        <v>50.19</v>
      </c>
      <c r="DS7" s="86">
        <v>24.32</v>
      </c>
      <c r="DT7" s="86">
        <v>22.53</v>
      </c>
      <c r="DU7" s="86">
        <v>22.43</v>
      </c>
      <c r="DV7" s="86">
        <v>27.96</v>
      </c>
      <c r="DW7" s="86">
        <v>27.93</v>
      </c>
      <c r="DX7" s="86">
        <v>12.03</v>
      </c>
      <c r="DY7" s="86">
        <v>12.19</v>
      </c>
      <c r="DZ7" s="86">
        <v>15.1</v>
      </c>
      <c r="EA7" s="86">
        <v>17.12</v>
      </c>
      <c r="EB7" s="86">
        <v>18.18</v>
      </c>
      <c r="EC7" s="86">
        <v>20.63</v>
      </c>
      <c r="ED7" s="86">
        <v>1.19</v>
      </c>
      <c r="EE7" s="86">
        <v>0.51</v>
      </c>
      <c r="EF7" s="86">
        <v>0.36</v>
      </c>
      <c r="EG7" s="86">
        <v>0.56000000000000005</v>
      </c>
      <c r="EH7" s="86">
        <v>0.4</v>
      </c>
      <c r="EI7" s="86">
        <v>0.61</v>
      </c>
      <c r="EJ7" s="86">
        <v>0.51</v>
      </c>
      <c r="EK7" s="86">
        <v>0.57999999999999996</v>
      </c>
      <c r="EL7" s="86">
        <v>0.54</v>
      </c>
      <c r="EM7" s="86">
        <v>0.56999999999999995</v>
      </c>
      <c r="EN7" s="86">
        <v>0.69</v>
      </c>
    </row>
    <row r="8" spans="1:144">
      <c r="X8" s="92"/>
      <c r="Y8" s="92"/>
      <c r="Z8" s="92"/>
      <c r="AA8" s="92"/>
      <c r="AB8" s="92"/>
      <c r="AC8" s="92"/>
      <c r="AD8" s="92"/>
      <c r="AE8" s="92"/>
      <c r="AF8" s="92"/>
      <c r="AG8" s="92"/>
      <c r="AH8" s="93"/>
      <c r="AI8" s="92"/>
      <c r="AJ8" s="92"/>
      <c r="AK8" s="92"/>
      <c r="AL8" s="92"/>
      <c r="AM8" s="92"/>
      <c r="AN8" s="92"/>
      <c r="AO8" s="92"/>
      <c r="AP8" s="92"/>
      <c r="AQ8" s="92"/>
      <c r="AR8" s="92"/>
      <c r="AS8" s="93"/>
      <c r="AT8" s="92"/>
      <c r="AU8" s="92"/>
      <c r="AV8" s="92"/>
      <c r="AW8" s="92"/>
      <c r="AX8" s="92"/>
      <c r="AY8" s="92"/>
      <c r="AZ8" s="92"/>
      <c r="BA8" s="92"/>
      <c r="BB8" s="92"/>
      <c r="BC8" s="92"/>
      <c r="BD8" s="93"/>
      <c r="BE8" s="92"/>
      <c r="BF8" s="92"/>
      <c r="BG8" s="92"/>
      <c r="BH8" s="92"/>
      <c r="BI8" s="92"/>
      <c r="BJ8" s="92"/>
      <c r="BK8" s="92"/>
      <c r="BL8" s="92"/>
      <c r="BM8" s="92"/>
      <c r="BN8" s="92"/>
      <c r="BO8" s="93"/>
      <c r="BP8" s="92"/>
      <c r="BQ8" s="92"/>
      <c r="BR8" s="92"/>
      <c r="BS8" s="92"/>
      <c r="BT8" s="92"/>
      <c r="BU8" s="92"/>
      <c r="BV8" s="92"/>
      <c r="BW8" s="92"/>
      <c r="BX8" s="92"/>
      <c r="BY8" s="92"/>
      <c r="BZ8" s="93"/>
      <c r="CA8" s="92"/>
      <c r="CB8" s="92"/>
      <c r="CC8" s="92"/>
      <c r="CD8" s="92"/>
      <c r="CE8" s="92"/>
      <c r="CF8" s="92"/>
      <c r="CG8" s="92"/>
      <c r="CH8" s="92"/>
      <c r="CI8" s="92"/>
      <c r="CJ8" s="92"/>
      <c r="CK8" s="93"/>
      <c r="CL8" s="92"/>
      <c r="CM8" s="92"/>
      <c r="CN8" s="92"/>
      <c r="CO8" s="92"/>
      <c r="CP8" s="92"/>
      <c r="CQ8" s="92"/>
      <c r="CR8" s="92"/>
      <c r="CS8" s="92"/>
      <c r="CT8" s="92"/>
      <c r="CU8" s="92"/>
      <c r="CV8" s="93"/>
      <c r="CW8" s="92"/>
      <c r="CX8" s="92"/>
      <c r="CY8" s="92"/>
      <c r="CZ8" s="92"/>
      <c r="DA8" s="92"/>
      <c r="DB8" s="92"/>
      <c r="DC8" s="92"/>
      <c r="DD8" s="92"/>
      <c r="DE8" s="92"/>
      <c r="DF8" s="92"/>
      <c r="DG8" s="93"/>
      <c r="DH8" s="92"/>
      <c r="DI8" s="92"/>
      <c r="DJ8" s="92"/>
      <c r="DK8" s="92"/>
      <c r="DL8" s="92"/>
      <c r="DM8" s="92"/>
      <c r="DN8" s="92"/>
      <c r="DO8" s="92"/>
      <c r="DP8" s="92"/>
      <c r="DQ8" s="92"/>
      <c r="DR8" s="93"/>
      <c r="DS8" s="92"/>
      <c r="DT8" s="92"/>
      <c r="DU8" s="92"/>
      <c r="DV8" s="92"/>
      <c r="DW8" s="92"/>
      <c r="DX8" s="92"/>
      <c r="DY8" s="92"/>
      <c r="DZ8" s="92"/>
      <c r="EA8" s="92"/>
      <c r="EB8" s="92"/>
      <c r="EC8" s="93"/>
      <c r="ED8" s="92"/>
      <c r="EE8" s="92"/>
      <c r="EF8" s="92"/>
      <c r="EG8" s="92"/>
      <c r="EH8" s="92"/>
      <c r="EI8" s="92"/>
      <c r="EJ8" s="92"/>
      <c r="EK8" s="92"/>
      <c r="EL8" s="92"/>
      <c r="EM8" s="92"/>
      <c r="EN8" s="93"/>
    </row>
    <row r="9" spans="1:144">
      <c r="A9" s="71"/>
      <c r="B9" s="71" t="s">
        <v>101</v>
      </c>
      <c r="C9" s="71" t="s">
        <v>102</v>
      </c>
      <c r="D9" s="71" t="s">
        <v>103</v>
      </c>
      <c r="E9" s="71" t="s">
        <v>104</v>
      </c>
      <c r="F9" s="71" t="s">
        <v>105</v>
      </c>
      <c r="X9" s="92"/>
      <c r="Y9" s="92"/>
      <c r="Z9" s="92"/>
      <c r="AA9" s="92"/>
      <c r="AB9" s="92"/>
      <c r="AC9" s="92"/>
      <c r="AD9" s="92"/>
      <c r="AE9" s="92"/>
      <c r="AF9" s="92"/>
      <c r="AG9" s="92"/>
      <c r="AI9" s="92"/>
      <c r="AJ9" s="92"/>
      <c r="AK9" s="92"/>
      <c r="AL9" s="92"/>
      <c r="AM9" s="92"/>
      <c r="AN9" s="92"/>
      <c r="AO9" s="92"/>
      <c r="AP9" s="92"/>
      <c r="AQ9" s="92"/>
      <c r="AR9" s="92"/>
      <c r="AT9" s="92"/>
      <c r="AU9" s="92"/>
      <c r="AV9" s="92"/>
      <c r="AW9" s="92"/>
      <c r="AX9" s="92"/>
      <c r="AY9" s="92"/>
      <c r="AZ9" s="92"/>
      <c r="BA9" s="92"/>
      <c r="BB9" s="92"/>
      <c r="BC9" s="92"/>
      <c r="BE9" s="92"/>
      <c r="BF9" s="92"/>
      <c r="BG9" s="92"/>
      <c r="BH9" s="92"/>
      <c r="BI9" s="92"/>
      <c r="BJ9" s="92"/>
      <c r="BK9" s="92"/>
      <c r="BL9" s="92"/>
      <c r="BM9" s="92"/>
      <c r="BN9" s="92"/>
      <c r="BP9" s="92"/>
      <c r="BQ9" s="92"/>
      <c r="BR9" s="92"/>
      <c r="BS9" s="92"/>
      <c r="BT9" s="92"/>
      <c r="BU9" s="92"/>
      <c r="BV9" s="92"/>
      <c r="BW9" s="92"/>
      <c r="BX9" s="92"/>
      <c r="BY9" s="92"/>
      <c r="CA9" s="92"/>
      <c r="CB9" s="92"/>
      <c r="CC9" s="92"/>
      <c r="CD9" s="92"/>
      <c r="CE9" s="92"/>
      <c r="CF9" s="92"/>
      <c r="CG9" s="92"/>
      <c r="CH9" s="92"/>
      <c r="CI9" s="92"/>
      <c r="CJ9" s="92"/>
      <c r="CL9" s="92"/>
      <c r="CM9" s="92"/>
      <c r="CN9" s="92"/>
      <c r="CO9" s="92"/>
      <c r="CP9" s="92"/>
      <c r="CQ9" s="92"/>
      <c r="CR9" s="92"/>
      <c r="CS9" s="92"/>
      <c r="CT9" s="92"/>
      <c r="CU9" s="92"/>
      <c r="CW9" s="92"/>
      <c r="CX9" s="92"/>
      <c r="CY9" s="92"/>
      <c r="CZ9" s="92"/>
      <c r="DA9" s="92"/>
      <c r="DB9" s="92"/>
      <c r="DC9" s="92"/>
      <c r="DD9" s="92"/>
      <c r="DE9" s="92"/>
      <c r="DF9" s="92"/>
      <c r="DH9" s="92"/>
      <c r="DI9" s="92"/>
      <c r="DJ9" s="92"/>
      <c r="DK9" s="92"/>
      <c r="DL9" s="92"/>
      <c r="DM9" s="92"/>
      <c r="DN9" s="92"/>
      <c r="DO9" s="92"/>
      <c r="DP9" s="92"/>
      <c r="DQ9" s="92"/>
      <c r="DS9" s="92"/>
      <c r="DT9" s="92"/>
      <c r="DU9" s="92"/>
      <c r="DV9" s="92"/>
      <c r="DW9" s="92"/>
      <c r="DX9" s="92"/>
      <c r="DY9" s="92"/>
      <c r="DZ9" s="92"/>
      <c r="EA9" s="92"/>
      <c r="EB9" s="92"/>
      <c r="ED9" s="92"/>
      <c r="EE9" s="92"/>
      <c r="EF9" s="92"/>
      <c r="EG9" s="92"/>
      <c r="EH9" s="92"/>
      <c r="EI9" s="92"/>
      <c r="EJ9" s="92"/>
      <c r="EK9" s="92"/>
      <c r="EL9" s="92"/>
      <c r="EM9" s="92"/>
    </row>
    <row r="10" spans="1:144">
      <c r="A10" s="71" t="s">
        <v>57</v>
      </c>
      <c r="B10" s="77">
        <f>DATEVALUE($B7+12-B11&amp;"/1/"&amp;B12)</f>
        <v>46753</v>
      </c>
      <c r="C10" s="77">
        <f>DATEVALUE($B7+12-C11&amp;"/1/"&amp;C12)</f>
        <v>47119</v>
      </c>
      <c r="D10" s="77">
        <f>DATEVALUE($B7+12-D11&amp;"/1/"&amp;D12)</f>
        <v>47484</v>
      </c>
      <c r="E10" s="79">
        <f>DATEVALUE($B7+12-E11&amp;"/1/"&amp;E12)</f>
        <v>47849</v>
      </c>
      <c r="F10" s="79">
        <f>DATEVALUE($B7+12-F11&amp;"/1/"&amp;F12)</f>
        <v>48215</v>
      </c>
    </row>
    <row r="11" spans="1:144">
      <c r="B11">
        <v>4</v>
      </c>
      <c r="C11">
        <v>3</v>
      </c>
      <c r="D11">
        <v>2</v>
      </c>
      <c r="E11">
        <v>1</v>
      </c>
      <c r="F11">
        <v>0</v>
      </c>
      <c r="G11" t="s">
        <v>99</v>
      </c>
    </row>
    <row r="12" spans="1:144">
      <c r="B12">
        <v>1</v>
      </c>
      <c r="C12">
        <v>1</v>
      </c>
      <c r="D12">
        <v>1</v>
      </c>
      <c r="E12">
        <v>1</v>
      </c>
      <c r="F12">
        <v>2</v>
      </c>
      <c r="G12" t="s">
        <v>106</v>
      </c>
    </row>
    <row r="13" spans="1:144">
      <c r="B13" t="s">
        <v>107</v>
      </c>
      <c r="C13" t="s">
        <v>107</v>
      </c>
      <c r="D13" t="s">
        <v>107</v>
      </c>
      <c r="E13" t="s">
        <v>9</v>
      </c>
      <c r="F13" t="s">
        <v>9</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00397:林 万里</cp:lastModifiedBy>
  <dcterms:created xsi:type="dcterms:W3CDTF">2021-12-03T06:56:20Z</dcterms:created>
  <dcterms:modified xsi:type="dcterms:W3CDTF">2022-01-12T02:48:51Z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2022-01-12T02:48:51Z</vt:filetime>
  </property>
</Properties>
</file>