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profiles\userdata$\203s00881\Downloads\令和２年度分　経営比較分析表\"/>
    </mc:Choice>
  </mc:AlternateContent>
  <xr:revisionPtr revIDLastSave="0" documentId="8_{345FE89D-837A-474D-A456-EE586036CFF9}" xr6:coauthVersionLast="36" xr6:coauthVersionMax="36" xr10:uidLastSave="{00000000-0000-0000-0000-000000000000}"/>
  <workbookProtection workbookAlgorithmName="SHA-512" workbookHashValue="ZwlpeNQfPFJNSXhTnaxOv2nFsI9lNfXmKLnGQfZqK/N1A2sK0kap1SuFGmXsPGAIAnSdPhSj0aUfHjiuywlJMA==" workbookSaltValue="cKqx1E844qmUvOc0OnAmM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<sst xmlns="http://schemas.openxmlformats.org/spreadsheetml/2006/main" count="228" uniqueCount="115">
  <si>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</si>
  <si>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</si>
  <si>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</si>
  <si>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</si>
  <si>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</si>
  <si>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</si>
  <si>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</si>
  <si>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</si>
  <si>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</si>
  <si>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</si>
  <si>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</si>
  <si>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</si>
  <si>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</si>
  <si>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</si>
  <si>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</si>
  <si>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</si>
  <si>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</si>
  <si>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</si>
  <si>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</si>
  <si>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</si>
  <si>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</si>
  <si>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</si>
  <si>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</si>
  <si>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</si>
  <si>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</si>
  <si>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</si>
  <si>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</si>
  <si>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</si>
  <si>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</si>
  <si>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</si>
  <si>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</si>
  <si>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</si>
  <si>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</si>
  <si>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</si>
  <si>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</si>
  <si>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</si>
  <si>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</si>
  <si>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</si>
  <si>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</si>
  <si>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</si>
  <si>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</si>
  <si>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</si>
  <si>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</si>
  <si>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</si>
  <si>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</si>
  <si>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</si>
  <si>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</si>
  <si>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</si>
  <si>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</si>
  <si>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</si>
  <si>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</si>
  <si>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</si>
  <si>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</si>
  <si>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</si>
  <si>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</si>
  <si>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</si>
  <si>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</si>
  <si>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</si>
  <si>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</si>
  <si>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</si>
  <si>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</si>
  <si>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</si>
  <si>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</si>
  <si>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</si>
  <si>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</si>
  <si>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</si>
  <si>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</si>
  <si>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</si>
  <si>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</si>
  <si>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</si>
  <si>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</si>
  <si>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</si>
  <si>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</si>
  <si>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</si>
  <si>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</si>
  <si>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</si>
  <si>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</si>
  <si>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</si>
  <si>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</si>
  <si>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</si>
  <si>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</si>
  <si>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</si>
  <si>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</si>
  <si>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</si>
  <si>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</si>
  <si>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</si>
  <si>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</si>
  <si>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</si>
  <si>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</si>
  <si>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</si>
  <si>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</si>
  <si>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</si>
  <si>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</si>
  <si>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小松島市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</si>
  <si>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</si>
  <si>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</si>
  <si>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</si>
  <si>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</si>
  <si>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</si>
  <si>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</si>
  <si>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</si>
  <si>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</si>
  <si>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</si>
  <si>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</si>
  <si>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</si>
  <si>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</si>
  <si>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</si>
  <si>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</si>
  <si>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</si>
  <si>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</si>
  <si>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</si>
  <si>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</si>
  <si>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①資産の老朽化を示す有形固定資産減価償却率は、類似団体の平均を下回っていますが、管路の老朽化度合を示す②管路経年化率が当該平均を上回っており、更新時期を見据えた計画的な水道管路更新を進める必要があります。
③管路更新率は類似団体より高いものの、中口径の送配水管更新が控えていることや、減価償却資産に係る耐用年数を考慮しますと、いっそうの取り組みが必要といえます。</t>
    <rPh sb="2" eb="4">
      <t>シサン</t>
    </rPh>
    <rPh sb="5" eb="8">
      <t>ロウキュウカ</t>
    </rPh>
    <rPh sb="9" eb="10">
      <t>シメ</t>
    </rPh>
    <rPh sb="11" eb="17">
      <t>ユウケイコテイシサン</t>
    </rPh>
    <rPh sb="17" eb="22">
      <t>ゲンカショウキャクリツ</t>
    </rPh>
    <rPh sb="24" eb="28">
      <t>ルイジダンタイ</t>
    </rPh>
    <rPh sb="29" eb="31">
      <t>ヘイキン</t>
    </rPh>
    <rPh sb="32" eb="34">
      <t>シタマワ</t>
    </rPh>
    <rPh sb="41" eb="43">
      <t>カンロ</t>
    </rPh>
    <rPh sb="44" eb="49">
      <t>ロウキュウカドア</t>
    </rPh>
    <rPh sb="50" eb="51">
      <t>シメ</t>
    </rPh>
    <rPh sb="53" eb="59">
      <t>カンロケイネンカリツ</t>
    </rPh>
    <rPh sb="60" eb="62">
      <t>トウガイ</t>
    </rPh>
    <rPh sb="62" eb="64">
      <t>ヘイキン</t>
    </rPh>
    <rPh sb="65" eb="67">
      <t>ウワマワ</t>
    </rPh>
    <rPh sb="72" eb="76">
      <t>コウシンジキ</t>
    </rPh>
    <rPh sb="77" eb="79">
      <t>ミス</t>
    </rPh>
    <rPh sb="81" eb="84">
      <t>ケイカクテキ</t>
    </rPh>
    <rPh sb="85" eb="89">
      <t>スイドウカンロ</t>
    </rPh>
    <rPh sb="89" eb="91">
      <t>コウシン</t>
    </rPh>
    <rPh sb="92" eb="93">
      <t>スス</t>
    </rPh>
    <rPh sb="95" eb="97">
      <t>ヒツヨウ</t>
    </rPh>
    <rPh sb="143" eb="145">
      <t>ゲンカ</t>
    </rPh>
    <phoneticPr fontId="4"/>
  </si>
  <si>
    <t>　
　経常収支比率の指標等を踏まえますと、健全な事業運営を行っているといえます。
　しかしながら、給水人口が減少する中、企業債未償還残高が大きく、対給水収益比率も悪化していることから、今後増大する施設の更新需要に対する財源の確保が大きな経営課題となっています。
　このようなことから、平成28年度に策定した小松島市新水道事業ビジョン、及びその実施計画である小松島市水道事業経営計画（経営戦略）における長期の施設整備・更新事業計画や投資・財政計画に基づき、健全な経営及び水道水の安定供給の確保に向けての取組を、今後も引き続き推進していきます。</t>
    <rPh sb="3" eb="9">
      <t>ケイジョウシュウシヒリツ</t>
    </rPh>
    <rPh sb="10" eb="12">
      <t>シヒョウ</t>
    </rPh>
    <rPh sb="12" eb="13">
      <t>トウ</t>
    </rPh>
    <rPh sb="14" eb="15">
      <t>フ</t>
    </rPh>
    <rPh sb="21" eb="23">
      <t>ケンゼン</t>
    </rPh>
    <rPh sb="24" eb="28">
      <t>ジギョウウンエイ</t>
    </rPh>
    <rPh sb="29" eb="30">
      <t>オコナ</t>
    </rPh>
    <rPh sb="48" eb="52">
      <t>キュウスイジンコウ</t>
    </rPh>
    <rPh sb="53" eb="55">
      <t>ゲンショウ</t>
    </rPh>
    <rPh sb="57" eb="58">
      <t>ナカ</t>
    </rPh>
    <rPh sb="59" eb="62">
      <t>キギョウサイ</t>
    </rPh>
    <rPh sb="62" eb="65">
      <t>ミショウカン</t>
    </rPh>
    <rPh sb="65" eb="67">
      <t>ザンダカ</t>
    </rPh>
    <rPh sb="68" eb="69">
      <t>オオ</t>
    </rPh>
    <rPh sb="72" eb="77">
      <t>タイキュウスイシュウエキ</t>
    </rPh>
    <rPh sb="77" eb="79">
      <t>ヒリツ</t>
    </rPh>
    <rPh sb="80" eb="82">
      <t>アッカ</t>
    </rPh>
    <rPh sb="91" eb="95">
      <t>コンゴゾウダイ</t>
    </rPh>
    <rPh sb="97" eb="99">
      <t>シセツ</t>
    </rPh>
    <rPh sb="100" eb="104">
      <t>コウシンジュヨウ</t>
    </rPh>
    <rPh sb="105" eb="106">
      <t>タイ</t>
    </rPh>
    <rPh sb="117" eb="121">
      <t>ケイエイカダイ</t>
    </rPh>
    <rPh sb="141" eb="143">
      <t>ヘイセイ</t>
    </rPh>
    <rPh sb="145" eb="147">
      <t>ネンド</t>
    </rPh>
    <rPh sb="148" eb="150">
      <t>サクテイ</t>
    </rPh>
    <rPh sb="152" eb="156">
      <t>コマツシマシ</t>
    </rPh>
    <rPh sb="156" eb="159">
      <t>シンスイドウ</t>
    </rPh>
    <rPh sb="159" eb="161">
      <t>ジギョウ</t>
    </rPh>
    <rPh sb="166" eb="167">
      <t>オヨ</t>
    </rPh>
    <rPh sb="170" eb="174">
      <t>ジッシケイカク</t>
    </rPh>
    <rPh sb="177" eb="181">
      <t>コマツシマシ</t>
    </rPh>
    <rPh sb="181" eb="185">
      <t>スイドウジギョウ</t>
    </rPh>
    <phoneticPr fontId="4"/>
  </si>
  <si>
    <t xml:space="preserve">
①経常収支比率は単年度収支が黒字である100％を超え、②累積欠損金は発生しておらず、③流動比率も短期的な債務に対する支払い能力がある100％を超えているため、健全な経営状況にあるといえます。
④企業債残高対給水収益比率は類似団体と比べて高く、また近年未償還残高が増加傾向にあります。
⑤料金回収率は類似団体と比べて高く、⑥給水原価も低くなっています。
⑦施設利用率は前年に比べ高くなりましたが、類似団体に比べると低い水準にあります。
⑧有収率は、漏水対策を講じているものの類似団体と比べて低く、また前年度より悪化しているため、より効果的な対策に取り組む必要があります。</t>
    <rPh sb="2" eb="8">
      <t>ケイジョウシュウシヒリツ</t>
    </rPh>
    <rPh sb="9" eb="12">
      <t>タンネンド</t>
    </rPh>
    <rPh sb="12" eb="14">
      <t>シュウシ</t>
    </rPh>
    <rPh sb="15" eb="17">
      <t>クロジ</t>
    </rPh>
    <rPh sb="25" eb="26">
      <t>コ</t>
    </rPh>
    <rPh sb="29" eb="31">
      <t>ルイセキ</t>
    </rPh>
    <rPh sb="31" eb="34">
      <t>ケッソンキン</t>
    </rPh>
    <rPh sb="35" eb="37">
      <t>ハッセイ</t>
    </rPh>
    <rPh sb="80" eb="82">
      <t>ケンゼン</t>
    </rPh>
    <rPh sb="83" eb="85">
      <t>ケイエイ</t>
    </rPh>
    <rPh sb="85" eb="87">
      <t>ジョウキョウ</t>
    </rPh>
    <rPh sb="98" eb="101">
      <t>キギョウサイ</t>
    </rPh>
    <rPh sb="101" eb="103">
      <t>ザンダカ</t>
    </rPh>
    <rPh sb="103" eb="104">
      <t>タイ</t>
    </rPh>
    <rPh sb="104" eb="108">
      <t>キュウスイシュウエキ</t>
    </rPh>
    <rPh sb="108" eb="110">
      <t>ヒリツ</t>
    </rPh>
    <rPh sb="111" eb="115">
      <t>ルイジダンタイ</t>
    </rPh>
    <rPh sb="116" eb="117">
      <t>クラ</t>
    </rPh>
    <rPh sb="119" eb="120">
      <t>タカ</t>
    </rPh>
    <rPh sb="124" eb="126">
      <t>キンネン</t>
    </rPh>
    <rPh sb="126" eb="129">
      <t>ミショウカン</t>
    </rPh>
    <rPh sb="129" eb="131">
      <t>ザンダカ</t>
    </rPh>
    <rPh sb="132" eb="136">
      <t>ゾウカケイコウ</t>
    </rPh>
    <rPh sb="209" eb="211">
      <t>スイジュン</t>
    </rPh>
    <rPh sb="224" eb="228">
      <t>ロウスイタイサク</t>
    </rPh>
    <rPh sb="229" eb="230">
      <t>コウ</t>
    </rPh>
    <rPh sb="237" eb="241">
      <t>ルイジダンタイ</t>
    </rPh>
    <rPh sb="242" eb="243">
      <t>クラ</t>
    </rPh>
    <rPh sb="245" eb="246">
      <t>ヒク</t>
    </rPh>
    <rPh sb="250" eb="253">
      <t>ゼンネンド</t>
    </rPh>
    <rPh sb="255" eb="257">
      <t>アッカ</t>
    </rPh>
    <rPh sb="266" eb="269">
      <t>コウカテキ</t>
    </rPh>
    <rPh sb="270" eb="272">
      <t>タイサク</t>
    </rPh>
    <rPh sb="273" eb="274">
      <t>ト</t>
    </rPh>
    <rPh sb="275" eb="276">
      <t>ク</t>
    </rPh>
    <rPh sb="277" eb="2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</si>
</sst>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1.48</c:v>
                </c:pt>
                <c:pt idx="1">
                  <c:v>0.63</c:v>
                </c:pt>
                <c:pt idx="2">
                  <c:v>0.92</c:v>
                </c:pt>
                <c:pt idx="3">
                  <c:v>0.93</c:v>
                </c:pt>
                <c:pt idx="4">
                  <c:v>0.87</c:v>
                </c:pt>
              </c:numCache>
            </c:numRef>
          </c:val>
          <c:extLst>
            <c:ext xmlns:c16="http://schemas.microsoft.com/office/drawing/2014/chart" uri="{C3380CC4-5D6E-409C-BE32-E72D297353CC}">
              <c16:uniqueId val="{00000000-CE5A-4CF0-A025-14FAE6DA29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CE5A-4CF0-A025-14FAE6DA29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59.37</c:v>
                </c:pt>
                <c:pt idx="1">
                  <c:v>59.22</c:v>
                </c:pt>
                <c:pt idx="2">
                  <c:v>57.63</c:v>
                </c:pt>
                <c:pt idx="3">
                  <c:v>56.67</c:v>
                </c:pt>
                <c:pt idx="4">
                  <c:v>58.35</c:v>
                </c:pt>
              </c:numCache>
            </c:numRef>
          </c:val>
          <c:extLst>
            <c:ext xmlns:c16="http://schemas.microsoft.com/office/drawing/2014/chart" uri="{C3380CC4-5D6E-409C-BE32-E72D297353CC}">
              <c16:uniqueId val="{00000000-5C9D-43DD-8CDA-F0D22EB36E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5C9D-43DD-8CDA-F0D22EB36E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83.39</c:v>
                </c:pt>
                <c:pt idx="1">
                  <c:v>81.44</c:v>
                </c:pt>
                <c:pt idx="2">
                  <c:v>81.849999999999994</c:v>
                </c:pt>
                <c:pt idx="3">
                  <c:v>81.72</c:v>
                </c:pt>
                <c:pt idx="4">
                  <c:v>79.33</c:v>
                </c:pt>
              </c:numCache>
            </c:numRef>
          </c:val>
          <c:extLst>
            <c:ext xmlns:c16="http://schemas.microsoft.com/office/drawing/2014/chart" uri="{C3380CC4-5D6E-409C-BE32-E72D297353CC}">
              <c16:uniqueId val="{00000000-1B33-459E-9137-F1020B01DC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1B33-459E-9137-F1020B01DC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109.27</c:v>
                </c:pt>
                <c:pt idx="1">
                  <c:v>116.82</c:v>
                </c:pt>
                <c:pt idx="2">
                  <c:v>126.56</c:v>
                </c:pt>
                <c:pt idx="3">
                  <c:v>125.78</c:v>
                </c:pt>
                <c:pt idx="4">
                  <c:v>127.03</c:v>
                </c:pt>
              </c:numCache>
            </c:numRef>
          </c:val>
          <c:extLst>
            <c:ext xmlns:c16="http://schemas.microsoft.com/office/drawing/2014/chart" uri="{C3380CC4-5D6E-409C-BE32-E72D297353CC}">
              <c16:uniqueId val="{00000000-66AE-41F7-A7B4-DE706E2B87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66AE-41F7-A7B4-DE706E2B87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43.64</c:v>
                </c:pt>
                <c:pt idx="1">
                  <c:v>44.4</c:v>
                </c:pt>
                <c:pt idx="2">
                  <c:v>44.96</c:v>
                </c:pt>
                <c:pt idx="3">
                  <c:v>46.03</c:v>
                </c:pt>
                <c:pt idx="4">
                  <c:v>45.9</c:v>
                </c:pt>
              </c:numCache>
            </c:numRef>
          </c:val>
          <c:extLst>
            <c:ext xmlns:c16="http://schemas.microsoft.com/office/drawing/2014/chart" uri="{C3380CC4-5D6E-409C-BE32-E72D297353CC}">
              <c16:uniqueId val="{00000000-3503-4DE6-900A-9563726F39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3503-4DE6-900A-9563726F39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15.44</c:v>
                </c:pt>
                <c:pt idx="1">
                  <c:v>18.760000000000002</c:v>
                </c:pt>
                <c:pt idx="2">
                  <c:v>19.690000000000001</c:v>
                </c:pt>
                <c:pt idx="3">
                  <c:v>19.649999999999999</c:v>
                </c:pt>
                <c:pt idx="4">
                  <c:v>19</c:v>
                </c:pt>
              </c:numCache>
            </c:numRef>
          </c:val>
          <c:extLst>
            <c:ext xmlns:c16="http://schemas.microsoft.com/office/drawing/2014/chart" uri="{C3380CC4-5D6E-409C-BE32-E72D297353CC}">
              <c16:uniqueId val="{00000000-5FD2-410D-8E69-43EF57528E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5FD2-410D-8E69-43EF57528E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B6-4067-8902-858BAF3528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BAB6-4067-8902-858BAF3528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150.01</c:v>
                </c:pt>
                <c:pt idx="1">
                  <c:v>116.31</c:v>
                </c:pt>
                <c:pt idx="2">
                  <c:v>143.57</c:v>
                </c:pt>
                <c:pt idx="3">
                  <c:v>220</c:v>
                </c:pt>
                <c:pt idx="4">
                  <c:v>225.53</c:v>
                </c:pt>
              </c:numCache>
            </c:numRef>
          </c:val>
          <c:extLst>
            <c:ext xmlns:c16="http://schemas.microsoft.com/office/drawing/2014/chart" uri="{C3380CC4-5D6E-409C-BE32-E72D297353CC}">
              <c16:uniqueId val="{00000000-61C2-459F-9918-7B9193774B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61C2-459F-9918-7B9193774B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519.19000000000005</c:v>
                </c:pt>
                <c:pt idx="1">
                  <c:v>446.6</c:v>
                </c:pt>
                <c:pt idx="2">
                  <c:v>429.05</c:v>
                </c:pt>
                <c:pt idx="3">
                  <c:v>446.89</c:v>
                </c:pt>
                <c:pt idx="4">
                  <c:v>459.75</c:v>
                </c:pt>
              </c:numCache>
            </c:numRef>
          </c:val>
          <c:extLst>
            <c:ext xmlns:c16="http://schemas.microsoft.com/office/drawing/2014/chart" uri="{C3380CC4-5D6E-409C-BE32-E72D297353CC}">
              <c16:uniqueId val="{00000000-A343-4F3C-8AAC-F64704B7F8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A343-4F3C-8AAC-F64704B7F8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110.37</c:v>
                </c:pt>
                <c:pt idx="1">
                  <c:v>118.89</c:v>
                </c:pt>
                <c:pt idx="2">
                  <c:v>129.77000000000001</c:v>
                </c:pt>
                <c:pt idx="3">
                  <c:v>127.64</c:v>
                </c:pt>
                <c:pt idx="4">
                  <c:v>129.4</c:v>
                </c:pt>
              </c:numCache>
            </c:numRef>
          </c:val>
          <c:extLst>
            <c:ext xmlns:c16="http://schemas.microsoft.com/office/drawing/2014/chart" uri="{C3380CC4-5D6E-409C-BE32-E72D297353CC}">
              <c16:uniqueId val="{00000000-6403-43BF-A1B9-0C7A1E4DB8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6403-43BF-A1B9-0C7A1E4DB8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101.46</c:v>
                </c:pt>
                <c:pt idx="1">
                  <c:v>109.15</c:v>
                </c:pt>
                <c:pt idx="2">
                  <c:v>107.01</c:v>
                </c:pt>
                <c:pt idx="3">
                  <c:v>108.73</c:v>
                </c:pt>
                <c:pt idx="4">
                  <c:v>106.99</c:v>
                </c:pt>
              </c:numCache>
            </c:numRef>
          </c:val>
          <c:extLst>
            <c:ext xmlns:c16="http://schemas.microsoft.com/office/drawing/2014/chart" uri="{C3380CC4-5D6E-409C-BE32-E72D297353CC}">
              <c16:uniqueId val="{00000000-8A0C-4CB0-B06B-5B426D29BE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8A0C-4CB0-B06B-5B426D29BE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小松島市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36897</v>
      </c>
      <c r="AM8" s="61"/>
      <c r="AN8" s="61"/>
      <c r="AO8" s="61"/>
      <c r="AP8" s="61"/>
      <c r="AQ8" s="61"/>
      <c r="AR8" s="61"/>
      <c r="AS8" s="61"/>
      <c r="AT8" s="52">
        <f>データ!$S$6</f>
        <v>45.37</v>
      </c>
      <c r="AU8" s="53"/>
      <c r="AV8" s="53"/>
      <c r="AW8" s="53"/>
      <c r="AX8" s="53"/>
      <c r="AY8" s="53"/>
      <c r="AZ8" s="53"/>
      <c r="BA8" s="53"/>
      <c r="BB8" s="54">
        <f>データ!$T$6</f>
        <v>813.25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57.72</v>
      </c>
      <c r="J10" s="53"/>
      <c r="K10" s="53"/>
      <c r="L10" s="53"/>
      <c r="M10" s="53"/>
      <c r="N10" s="53"/>
      <c r="O10" s="64"/>
      <c r="P10" s="54">
        <f>データ!$P$6</f>
        <v>97.4</v>
      </c>
      <c r="Q10" s="54"/>
      <c r="R10" s="54"/>
      <c r="S10" s="54"/>
      <c r="T10" s="54"/>
      <c r="U10" s="54"/>
      <c r="V10" s="54"/>
      <c r="W10" s="61">
        <f>データ!$Q$6</f>
        <v>2688</v>
      </c>
      <c r="X10" s="61"/>
      <c r="Y10" s="61"/>
      <c r="Z10" s="61"/>
      <c r="AA10" s="61"/>
      <c r="AB10" s="61"/>
      <c r="AC10" s="61"/>
      <c r="AD10" s="2"/>
      <c r="AE10" s="2"/>
      <c r="AF10" s="2"/>
      <c r="AG10" s="2"/>
      <c r="AH10" s="4"/>
      <c r="AI10" s="4"/>
      <c r="AJ10" s="4"/>
      <c r="AK10" s="4"/>
      <c r="AL10" s="61">
        <f>データ!$U$6</f>
        <v>35717</v>
      </c>
      <c r="AM10" s="61"/>
      <c r="AN10" s="61"/>
      <c r="AO10" s="61"/>
      <c r="AP10" s="61"/>
      <c r="AQ10" s="61"/>
      <c r="AR10" s="61"/>
      <c r="AS10" s="61"/>
      <c r="AT10" s="52">
        <f>データ!$V$6</f>
        <v>39.54</v>
      </c>
      <c r="AU10" s="53"/>
      <c r="AV10" s="53"/>
      <c r="AW10" s="53"/>
      <c r="AX10" s="53"/>
      <c r="AY10" s="53"/>
      <c r="AZ10" s="53"/>
      <c r="BA10" s="53"/>
      <c r="BB10" s="54">
        <f>データ!$W$6</f>
        <v>903.31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JgkDw6bUeRvmSP+ARepQRZz4Uc+nDjF/aKBvBqV2KbW02LYsbvBlzdgkVq1fg07esXuSXb6MBKQp69M/IQWdg==" saltValue="aUkMlx65ndYAwQ9HbR6zR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362034</v>
      </c>
      <c r="D6" s="34">
        <f t="shared" si="3"/>
        <v>46</v>
      </c>
      <c r="E6" s="34">
        <f t="shared" si="3"/>
        <v>1</v>
      </c>
      <c r="F6" s="34">
        <f t="shared" si="3"/>
        <v>0</v>
      </c>
      <c r="G6" s="34">
        <f t="shared" si="3"/>
        <v>1</v>
      </c>
      <c r="H6" s="34" t="str">
        <f t="shared" si="3"/>
        <v>徳島県　小松島市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57.72</v>
      </c>
      <c r="P6" s="35">
        <f t="shared" si="3"/>
        <v>97.4</v>
      </c>
      <c r="Q6" s="35">
        <f t="shared" si="3"/>
        <v>2688</v>
      </c>
      <c r="R6" s="35">
        <f t="shared" si="3"/>
        <v>36897</v>
      </c>
      <c r="S6" s="35">
        <f t="shared" si="3"/>
        <v>45.37</v>
      </c>
      <c r="T6" s="35">
        <f t="shared" si="3"/>
        <v>813.25</v>
      </c>
      <c r="U6" s="35">
        <f t="shared" si="3"/>
        <v>35717</v>
      </c>
      <c r="V6" s="35">
        <f t="shared" si="3"/>
        <v>39.54</v>
      </c>
      <c r="W6" s="35">
        <f t="shared" si="3"/>
        <v>903.31</v>
      </c>
      <c r="X6" s="36">
        <f>IF(X7="",NA(),X7)</f>
        <v>109.27</v>
      </c>
      <c r="Y6" s="36">
        <f t="shared" ref="Y6:AG6" si="4">IF(Y7="",NA(),Y7)</f>
        <v>116.82</v>
      </c>
      <c r="Z6" s="36">
        <f t="shared" si="4"/>
        <v>126.56</v>
      </c>
      <c r="AA6" s="36">
        <f t="shared" si="4"/>
        <v>125.78</v>
      </c>
      <c r="AB6" s="36">
        <f t="shared" si="4"/>
        <v>127.03</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150.01</v>
      </c>
      <c r="AU6" s="36">
        <f t="shared" ref="AU6:BC6" si="6">IF(AU7="",NA(),AU7)</f>
        <v>116.31</v>
      </c>
      <c r="AV6" s="36">
        <f t="shared" si="6"/>
        <v>143.57</v>
      </c>
      <c r="AW6" s="36">
        <f t="shared" si="6"/>
        <v>220</v>
      </c>
      <c r="AX6" s="36">
        <f t="shared" si="6"/>
        <v>225.53</v>
      </c>
      <c r="AY6" s="36">
        <f t="shared" si="6"/>
        <v>377.63</v>
      </c>
      <c r="AZ6" s="36">
        <f t="shared" si="6"/>
        <v>357.34</v>
      </c>
      <c r="BA6" s="36">
        <f t="shared" si="6"/>
        <v>366.03</v>
      </c>
      <c r="BB6" s="36">
        <f t="shared" si="6"/>
        <v>365.18</v>
      </c>
      <c r="BC6" s="36">
        <f t="shared" si="6"/>
        <v>327.77</v>
      </c>
      <c r="BD6" s="35" t="str">
        <f>IF(BD7="","",IF(BD7="-","【-】","【"&amp;SUBSTITUTE(TEXT(BD7,"#,##0.00"),"-","△")&amp;"】"))</f>
        <v>【260.31】</v>
      </c>
      <c r="BE6" s="36">
        <f>IF(BE7="",NA(),BE7)</f>
        <v>519.19000000000005</v>
      </c>
      <c r="BF6" s="36">
        <f t="shared" ref="BF6:BN6" si="7">IF(BF7="",NA(),BF7)</f>
        <v>446.6</v>
      </c>
      <c r="BG6" s="36">
        <f t="shared" si="7"/>
        <v>429.05</v>
      </c>
      <c r="BH6" s="36">
        <f t="shared" si="7"/>
        <v>446.89</v>
      </c>
      <c r="BI6" s="36">
        <f t="shared" si="7"/>
        <v>459.75</v>
      </c>
      <c r="BJ6" s="36">
        <f t="shared" si="7"/>
        <v>364.71</v>
      </c>
      <c r="BK6" s="36">
        <f t="shared" si="7"/>
        <v>373.69</v>
      </c>
      <c r="BL6" s="36">
        <f t="shared" si="7"/>
        <v>370.12</v>
      </c>
      <c r="BM6" s="36">
        <f t="shared" si="7"/>
        <v>371.65</v>
      </c>
      <c r="BN6" s="36">
        <f t="shared" si="7"/>
        <v>397.1</v>
      </c>
      <c r="BO6" s="35" t="str">
        <f>IF(BO7="","",IF(BO7="-","【-】","【"&amp;SUBSTITUTE(TEXT(BO7,"#,##0.00"),"-","△")&amp;"】"))</f>
        <v>【275.67】</v>
      </c>
      <c r="BP6" s="36">
        <f>IF(BP7="",NA(),BP7)</f>
        <v>110.37</v>
      </c>
      <c r="BQ6" s="36">
        <f t="shared" ref="BQ6:BY6" si="8">IF(BQ7="",NA(),BQ7)</f>
        <v>118.89</v>
      </c>
      <c r="BR6" s="36">
        <f t="shared" si="8"/>
        <v>129.77000000000001</v>
      </c>
      <c r="BS6" s="36">
        <f t="shared" si="8"/>
        <v>127.64</v>
      </c>
      <c r="BT6" s="36">
        <f t="shared" si="8"/>
        <v>129.4</v>
      </c>
      <c r="BU6" s="36">
        <f t="shared" si="8"/>
        <v>100.65</v>
      </c>
      <c r="BV6" s="36">
        <f t="shared" si="8"/>
        <v>99.87</v>
      </c>
      <c r="BW6" s="36">
        <f t="shared" si="8"/>
        <v>100.42</v>
      </c>
      <c r="BX6" s="36">
        <f t="shared" si="8"/>
        <v>98.77</v>
      </c>
      <c r="BY6" s="36">
        <f t="shared" si="8"/>
        <v>95.79</v>
      </c>
      <c r="BZ6" s="35" t="str">
        <f>IF(BZ7="","",IF(BZ7="-","【-】","【"&amp;SUBSTITUTE(TEXT(BZ7,"#,##0.00"),"-","△")&amp;"】"))</f>
        <v>【100.05】</v>
      </c>
      <c r="CA6" s="36">
        <f>IF(CA7="",NA(),CA7)</f>
        <v>101.46</v>
      </c>
      <c r="CB6" s="36">
        <f t="shared" ref="CB6:CJ6" si="9">IF(CB7="",NA(),CB7)</f>
        <v>109.15</v>
      </c>
      <c r="CC6" s="36">
        <f t="shared" si="9"/>
        <v>107.01</v>
      </c>
      <c r="CD6" s="36">
        <f t="shared" si="9"/>
        <v>108.73</v>
      </c>
      <c r="CE6" s="36">
        <f t="shared" si="9"/>
        <v>106.99</v>
      </c>
      <c r="CF6" s="36">
        <f t="shared" si="9"/>
        <v>170.19</v>
      </c>
      <c r="CG6" s="36">
        <f t="shared" si="9"/>
        <v>171.81</v>
      </c>
      <c r="CH6" s="36">
        <f t="shared" si="9"/>
        <v>171.67</v>
      </c>
      <c r="CI6" s="36">
        <f t="shared" si="9"/>
        <v>173.67</v>
      </c>
      <c r="CJ6" s="36">
        <f t="shared" si="9"/>
        <v>171.13</v>
      </c>
      <c r="CK6" s="35" t="str">
        <f>IF(CK7="","",IF(CK7="-","【-】","【"&amp;SUBSTITUTE(TEXT(CK7,"#,##0.00"),"-","△")&amp;"】"))</f>
        <v>【166.40】</v>
      </c>
      <c r="CL6" s="36">
        <f>IF(CL7="",NA(),CL7)</f>
        <v>59.37</v>
      </c>
      <c r="CM6" s="36">
        <f t="shared" ref="CM6:CU6" si="10">IF(CM7="",NA(),CM7)</f>
        <v>59.22</v>
      </c>
      <c r="CN6" s="36">
        <f t="shared" si="10"/>
        <v>57.63</v>
      </c>
      <c r="CO6" s="36">
        <f t="shared" si="10"/>
        <v>56.67</v>
      </c>
      <c r="CP6" s="36">
        <f t="shared" si="10"/>
        <v>58.35</v>
      </c>
      <c r="CQ6" s="36">
        <f t="shared" si="10"/>
        <v>59.01</v>
      </c>
      <c r="CR6" s="36">
        <f t="shared" si="10"/>
        <v>60.03</v>
      </c>
      <c r="CS6" s="36">
        <f t="shared" si="10"/>
        <v>59.74</v>
      </c>
      <c r="CT6" s="36">
        <f t="shared" si="10"/>
        <v>59.67</v>
      </c>
      <c r="CU6" s="36">
        <f t="shared" si="10"/>
        <v>60.12</v>
      </c>
      <c r="CV6" s="35" t="str">
        <f>IF(CV7="","",IF(CV7="-","【-】","【"&amp;SUBSTITUTE(TEXT(CV7,"#,##0.00"),"-","△")&amp;"】"))</f>
        <v>【60.69】</v>
      </c>
      <c r="CW6" s="36">
        <f>IF(CW7="",NA(),CW7)</f>
        <v>83.39</v>
      </c>
      <c r="CX6" s="36">
        <f t="shared" ref="CX6:DF6" si="11">IF(CX7="",NA(),CX7)</f>
        <v>81.44</v>
      </c>
      <c r="CY6" s="36">
        <f t="shared" si="11"/>
        <v>81.849999999999994</v>
      </c>
      <c r="CZ6" s="36">
        <f t="shared" si="11"/>
        <v>81.72</v>
      </c>
      <c r="DA6" s="36">
        <f t="shared" si="11"/>
        <v>79.33</v>
      </c>
      <c r="DB6" s="36">
        <f t="shared" si="11"/>
        <v>85.37</v>
      </c>
      <c r="DC6" s="36">
        <f t="shared" si="11"/>
        <v>84.81</v>
      </c>
      <c r="DD6" s="36">
        <f t="shared" si="11"/>
        <v>84.8</v>
      </c>
      <c r="DE6" s="36">
        <f t="shared" si="11"/>
        <v>84.6</v>
      </c>
      <c r="DF6" s="36">
        <f t="shared" si="11"/>
        <v>84.24</v>
      </c>
      <c r="DG6" s="35" t="str">
        <f>IF(DG7="","",IF(DG7="-","【-】","【"&amp;SUBSTITUTE(TEXT(DG7,"#,##0.00"),"-","△")&amp;"】"))</f>
        <v>【89.82】</v>
      </c>
      <c r="DH6" s="36">
        <f>IF(DH7="",NA(),DH7)</f>
        <v>43.64</v>
      </c>
      <c r="DI6" s="36">
        <f t="shared" ref="DI6:DQ6" si="12">IF(DI7="",NA(),DI7)</f>
        <v>44.4</v>
      </c>
      <c r="DJ6" s="36">
        <f t="shared" si="12"/>
        <v>44.96</v>
      </c>
      <c r="DK6" s="36">
        <f t="shared" si="12"/>
        <v>46.03</v>
      </c>
      <c r="DL6" s="36">
        <f t="shared" si="12"/>
        <v>45.9</v>
      </c>
      <c r="DM6" s="36">
        <f t="shared" si="12"/>
        <v>46.9</v>
      </c>
      <c r="DN6" s="36">
        <f t="shared" si="12"/>
        <v>47.28</v>
      </c>
      <c r="DO6" s="36">
        <f t="shared" si="12"/>
        <v>47.66</v>
      </c>
      <c r="DP6" s="36">
        <f t="shared" si="12"/>
        <v>48.17</v>
      </c>
      <c r="DQ6" s="36">
        <f t="shared" si="12"/>
        <v>48.83</v>
      </c>
      <c r="DR6" s="35" t="str">
        <f>IF(DR7="","",IF(DR7="-","【-】","【"&amp;SUBSTITUTE(TEXT(DR7,"#,##0.00"),"-","△")&amp;"】"))</f>
        <v>【50.19】</v>
      </c>
      <c r="DS6" s="36">
        <f>IF(DS7="",NA(),DS7)</f>
        <v>15.44</v>
      </c>
      <c r="DT6" s="36">
        <f t="shared" ref="DT6:EB6" si="13">IF(DT7="",NA(),DT7)</f>
        <v>18.760000000000002</v>
      </c>
      <c r="DU6" s="36">
        <f t="shared" si="13"/>
        <v>19.690000000000001</v>
      </c>
      <c r="DV6" s="36">
        <f t="shared" si="13"/>
        <v>19.649999999999999</v>
      </c>
      <c r="DW6" s="36">
        <f t="shared" si="13"/>
        <v>19</v>
      </c>
      <c r="DX6" s="36">
        <f t="shared" si="13"/>
        <v>12.03</v>
      </c>
      <c r="DY6" s="36">
        <f t="shared" si="13"/>
        <v>12.19</v>
      </c>
      <c r="DZ6" s="36">
        <f t="shared" si="13"/>
        <v>15.1</v>
      </c>
      <c r="EA6" s="36">
        <f t="shared" si="13"/>
        <v>17.12</v>
      </c>
      <c r="EB6" s="36">
        <f t="shared" si="13"/>
        <v>18.18</v>
      </c>
      <c r="EC6" s="35" t="str">
        <f>IF(EC7="","",IF(EC7="-","【-】","【"&amp;SUBSTITUTE(TEXT(EC7,"#,##0.00"),"-","△")&amp;"】"))</f>
        <v>【20.63】</v>
      </c>
      <c r="ED6" s="36">
        <f>IF(ED7="",NA(),ED7)</f>
        <v>1.48</v>
      </c>
      <c r="EE6" s="36">
        <f t="shared" ref="EE6:EM6" si="14">IF(EE7="",NA(),EE7)</f>
        <v>0.63</v>
      </c>
      <c r="EF6" s="36">
        <f t="shared" si="14"/>
        <v>0.92</v>
      </c>
      <c r="EG6" s="36">
        <f t="shared" si="14"/>
        <v>0.93</v>
      </c>
      <c r="EH6" s="36">
        <f t="shared" si="14"/>
        <v>0.87</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362034</v>
      </c>
      <c r="D7" s="38">
        <v>46</v>
      </c>
      <c r="E7" s="38">
        <v>1</v>
      </c>
      <c r="F7" s="38">
        <v>0</v>
      </c>
      <c r="G7" s="38">
        <v>1</v>
      </c>
      <c r="H7" s="38" t="s">
        <v>93</v>
      </c>
      <c r="I7" s="38" t="s">
        <v>94</v>
      </c>
      <c r="J7" s="38" t="s">
        <v>95</v>
      </c>
      <c r="K7" s="38" t="s">
        <v>96</v>
      </c>
      <c r="L7" s="38" t="s">
        <v>97</v>
      </c>
      <c r="M7" s="38" t="s">
        <v>98</v>
      </c>
      <c r="N7" s="39" t="s">
        <v>99</v>
      </c>
      <c r="O7" s="39">
        <v>57.72</v>
      </c>
      <c r="P7" s="39">
        <v>97.4</v>
      </c>
      <c r="Q7" s="39">
        <v>2688</v>
      </c>
      <c r="R7" s="39">
        <v>36897</v>
      </c>
      <c r="S7" s="39">
        <v>45.37</v>
      </c>
      <c r="T7" s="39">
        <v>813.25</v>
      </c>
      <c r="U7" s="39">
        <v>35717</v>
      </c>
      <c r="V7" s="39">
        <v>39.54</v>
      </c>
      <c r="W7" s="39">
        <v>903.31</v>
      </c>
      <c r="X7" s="39">
        <v>109.27</v>
      </c>
      <c r="Y7" s="39">
        <v>116.82</v>
      </c>
      <c r="Z7" s="39">
        <v>126.56</v>
      </c>
      <c r="AA7" s="39">
        <v>125.78</v>
      </c>
      <c r="AB7" s="39">
        <v>127.03</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150.01</v>
      </c>
      <c r="AU7" s="39">
        <v>116.31</v>
      </c>
      <c r="AV7" s="39">
        <v>143.57</v>
      </c>
      <c r="AW7" s="39">
        <v>220</v>
      </c>
      <c r="AX7" s="39">
        <v>225.53</v>
      </c>
      <c r="AY7" s="39">
        <v>377.63</v>
      </c>
      <c r="AZ7" s="39">
        <v>357.34</v>
      </c>
      <c r="BA7" s="39">
        <v>366.03</v>
      </c>
      <c r="BB7" s="39">
        <v>365.18</v>
      </c>
      <c r="BC7" s="39">
        <v>327.77</v>
      </c>
      <c r="BD7" s="39">
        <v>260.31</v>
      </c>
      <c r="BE7" s="39">
        <v>519.19000000000005</v>
      </c>
      <c r="BF7" s="39">
        <v>446.6</v>
      </c>
      <c r="BG7" s="39">
        <v>429.05</v>
      </c>
      <c r="BH7" s="39">
        <v>446.89</v>
      </c>
      <c r="BI7" s="39">
        <v>459.75</v>
      </c>
      <c r="BJ7" s="39">
        <v>364.71</v>
      </c>
      <c r="BK7" s="39">
        <v>373.69</v>
      </c>
      <c r="BL7" s="39">
        <v>370.12</v>
      </c>
      <c r="BM7" s="39">
        <v>371.65</v>
      </c>
      <c r="BN7" s="39">
        <v>397.1</v>
      </c>
      <c r="BO7" s="39">
        <v>275.67</v>
      </c>
      <c r="BP7" s="39">
        <v>110.37</v>
      </c>
      <c r="BQ7" s="39">
        <v>118.89</v>
      </c>
      <c r="BR7" s="39">
        <v>129.77000000000001</v>
      </c>
      <c r="BS7" s="39">
        <v>127.64</v>
      </c>
      <c r="BT7" s="39">
        <v>129.4</v>
      </c>
      <c r="BU7" s="39">
        <v>100.65</v>
      </c>
      <c r="BV7" s="39">
        <v>99.87</v>
      </c>
      <c r="BW7" s="39">
        <v>100.42</v>
      </c>
      <c r="BX7" s="39">
        <v>98.77</v>
      </c>
      <c r="BY7" s="39">
        <v>95.79</v>
      </c>
      <c r="BZ7" s="39">
        <v>100.05</v>
      </c>
      <c r="CA7" s="39">
        <v>101.46</v>
      </c>
      <c r="CB7" s="39">
        <v>109.15</v>
      </c>
      <c r="CC7" s="39">
        <v>107.01</v>
      </c>
      <c r="CD7" s="39">
        <v>108.73</v>
      </c>
      <c r="CE7" s="39">
        <v>106.99</v>
      </c>
      <c r="CF7" s="39">
        <v>170.19</v>
      </c>
      <c r="CG7" s="39">
        <v>171.81</v>
      </c>
      <c r="CH7" s="39">
        <v>171.67</v>
      </c>
      <c r="CI7" s="39">
        <v>173.67</v>
      </c>
      <c r="CJ7" s="39">
        <v>171.13</v>
      </c>
      <c r="CK7" s="39">
        <v>166.4</v>
      </c>
      <c r="CL7" s="39">
        <v>59.37</v>
      </c>
      <c r="CM7" s="39">
        <v>59.22</v>
      </c>
      <c r="CN7" s="39">
        <v>57.63</v>
      </c>
      <c r="CO7" s="39">
        <v>56.67</v>
      </c>
      <c r="CP7" s="39">
        <v>58.35</v>
      </c>
      <c r="CQ7" s="39">
        <v>59.01</v>
      </c>
      <c r="CR7" s="39">
        <v>60.03</v>
      </c>
      <c r="CS7" s="39">
        <v>59.74</v>
      </c>
      <c r="CT7" s="39">
        <v>59.67</v>
      </c>
      <c r="CU7" s="39">
        <v>60.12</v>
      </c>
      <c r="CV7" s="39">
        <v>60.69</v>
      </c>
      <c r="CW7" s="39">
        <v>83.39</v>
      </c>
      <c r="CX7" s="39">
        <v>81.44</v>
      </c>
      <c r="CY7" s="39">
        <v>81.849999999999994</v>
      </c>
      <c r="CZ7" s="39">
        <v>81.72</v>
      </c>
      <c r="DA7" s="39">
        <v>79.33</v>
      </c>
      <c r="DB7" s="39">
        <v>85.37</v>
      </c>
      <c r="DC7" s="39">
        <v>84.81</v>
      </c>
      <c r="DD7" s="39">
        <v>84.8</v>
      </c>
      <c r="DE7" s="39">
        <v>84.6</v>
      </c>
      <c r="DF7" s="39">
        <v>84.24</v>
      </c>
      <c r="DG7" s="39">
        <v>89.82</v>
      </c>
      <c r="DH7" s="39">
        <v>43.64</v>
      </c>
      <c r="DI7" s="39">
        <v>44.4</v>
      </c>
      <c r="DJ7" s="39">
        <v>44.96</v>
      </c>
      <c r="DK7" s="39">
        <v>46.03</v>
      </c>
      <c r="DL7" s="39">
        <v>45.9</v>
      </c>
      <c r="DM7" s="39">
        <v>46.9</v>
      </c>
      <c r="DN7" s="39">
        <v>47.28</v>
      </c>
      <c r="DO7" s="39">
        <v>47.66</v>
      </c>
      <c r="DP7" s="39">
        <v>48.17</v>
      </c>
      <c r="DQ7" s="39">
        <v>48.83</v>
      </c>
      <c r="DR7" s="39">
        <v>50.19</v>
      </c>
      <c r="DS7" s="39">
        <v>15.44</v>
      </c>
      <c r="DT7" s="39">
        <v>18.760000000000002</v>
      </c>
      <c r="DU7" s="39">
        <v>19.690000000000001</v>
      </c>
      <c r="DV7" s="39">
        <v>19.649999999999999</v>
      </c>
      <c r="DW7" s="39">
        <v>19</v>
      </c>
      <c r="DX7" s="39">
        <v>12.03</v>
      </c>
      <c r="DY7" s="39">
        <v>12.19</v>
      </c>
      <c r="DZ7" s="39">
        <v>15.1</v>
      </c>
      <c r="EA7" s="39">
        <v>17.12</v>
      </c>
      <c r="EB7" s="39">
        <v>18.18</v>
      </c>
      <c r="EC7" s="39">
        <v>20.63</v>
      </c>
      <c r="ED7" s="39">
        <v>1.48</v>
      </c>
      <c r="EE7" s="39">
        <v>0.63</v>
      </c>
      <c r="EF7" s="39">
        <v>0.92</v>
      </c>
      <c r="EG7" s="39">
        <v>0.93</v>
      </c>
      <c r="EH7" s="39">
        <v>0.87</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二宮　弘史</cp:lastModifiedBy>
  <cp:lastPrinted>2022-02-03T02:04:05Z</cp:lastPrinted>
  <dcterms:created xsi:type="dcterms:W3CDTF">2021-12-03T06:56:18Z</dcterms:created>
  <dcterms:modified xsi:type="dcterms:W3CDTF">2022-02-03T02:10:08Z</dcterms:modified>
  <cp:category/>
</cp:coreProperties>
</file>