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c19-006\財政課共有フォルダ$\藤瀬PC\照会・通知（県）\☆R3年度\未(R4.1.11→2.4(金)〆)公営企業に係る経営比較分析表の分析表（令和２年度決算）の分析等について\03_提出\"/>
    </mc:Choice>
  </mc:AlternateContent>
  <workbookProtection workbookAlgorithmName="SHA-512" workbookHashValue="yYWY6fh5fslhOnwI4RXG7Zg7fy3I79QC/qcGNWsr/NULx31XtT05f+3zCMY9lCJMHETP/nYMVKvDI59U94E5aw==" workbookSaltValue="vDWF6BMZs+8yYGUgAubEkw==" workbookSpinCount="100000" lockStructure="1"/>
  <bookViews>
    <workbookView xWindow="0" yWindow="0" windowWidth="28800" windowHeight="122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<sst xmlns="http://schemas.openxmlformats.org/spreadsheetml/2006/main" count="228" uniqueCount="113">
  <si>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</si>
  <si>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</si>
  <si>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</si>
  <si>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</si>
  <si>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</si>
  <si>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</si>
  <si>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</si>
  <si>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</si>
  <si>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</si>
  <si>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</si>
  <si>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</si>
  <si>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</si>
  <si>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</si>
  <si>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</si>
  <si>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</si>
  <si>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</si>
  <si>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</si>
  <si>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</si>
  <si>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</si>
  <si>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</si>
  <si>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</si>
  <si>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</si>
  <si>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</si>
  <si>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</si>
  <si>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</si>
  <si>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</si>
  <si>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</si>
  <si>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</si>
  <si>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</si>
  <si>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</si>
  <si>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</si>
  <si>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</si>
  <si>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</si>
  <si>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</si>
  <si>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</si>
  <si>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</si>
  <si>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</si>
  <si>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</si>
  <si>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</si>
  <si>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</si>
  <si>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</si>
  <si>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</si>
  <si>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</si>
  <si>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</si>
  <si>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</si>
  <si>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</si>
  <si>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</si>
  <si>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</si>
  <si>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</si>
  <si>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</si>
  <si>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</si>
  <si>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</si>
  <si>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</si>
  <si>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</si>
  <si>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</si>
  <si>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</si>
  <si>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</si>
  <si>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</si>
  <si>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</si>
  <si>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</si>
  <si>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</si>
  <si>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</si>
  <si>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</si>
  <si>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</si>
  <si>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</si>
  <si>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</si>
  <si>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</si>
  <si>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</si>
  <si>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</si>
  <si>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</si>
  <si>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</si>
  <si>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</si>
  <si>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</si>
  <si>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</si>
  <si>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</si>
  <si>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</si>
  <si>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</si>
  <si>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</si>
  <si>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</si>
  <si>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</si>
  <si>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</si>
  <si>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</si>
  <si>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</si>
  <si>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</si>
  <si>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</si>
  <si>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</si>
  <si>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</si>
  <si>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</si>
  <si>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</si>
  <si>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</si>
  <si>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</si>
  <si>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</si>
  <si>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</si>
  <si>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鳴門市</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</si>
  <si>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</si>
  <si>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</si>
  <si>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</si>
  <si>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</si>
  <si>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</si>
  <si>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</si>
  <si>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</si>
  <si>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</si>
  <si>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</si>
  <si>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</si>
  <si>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</si>
  <si>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</si>
  <si>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</si>
  <si>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</si>
  <si>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</si>
  <si>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</si>
  <si>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料金改定により経営に係る指標は改善しましたが、施設の老朽化が進んでおり、これらの更新を着実に進める必要があります。
この財源を確保するため、水道使用者の負担となる料金改定に頼るだけではなく、効率化・経営健全化等、鳴門市水道事業ビジョンに掲げる施策を継続して実施するなど、一層の経営努力を推進していきたいと考えております。</t>
    <rPh sb="0" eb="2">
      <t>リョウキン</t>
    </rPh>
    <rPh sb="2" eb="4">
      <t>カイテイ</t>
    </rPh>
    <rPh sb="7" eb="9">
      <t>ケイエイ</t>
    </rPh>
    <rPh sb="10" eb="11">
      <t>カカ</t>
    </rPh>
    <rPh sb="12" eb="14">
      <t>シヒョウ</t>
    </rPh>
    <rPh sb="15" eb="17">
      <t>カイゼン</t>
    </rPh>
    <rPh sb="46" eb="47">
      <t>スス</t>
    </rPh>
    <rPh sb="86" eb="87">
      <t>タヨ</t>
    </rPh>
    <phoneticPr fontId="4"/>
  </si>
  <si>
    <t>管路更新率は類似団体の平均よりも高い値となっていますが、有形固定資産減価償却率、管路経年化率ともに類似団体と比べて高く、施設の老朽化が進んでいます。
これに対応するため、料金改定後の収益を原資の一部とし、国庫補助金を十分に活用しながら、送配水施設耐震化計画等に基づき、計画的な施設更新を進めてまいります。</t>
    <rPh sb="128" eb="129">
      <t>ナド</t>
    </rPh>
    <phoneticPr fontId="4"/>
  </si>
  <si>
    <t>平成31年4月の水道料金等の増額改定以降は、経費の見直しなどを含め、経常収支比率、流動比率、給水原価については改善傾向となっています。
ただし、令和2年度に5月分及び6月分の水道料金の減免により、水道料金の減少分を一般会計からの補助金により補填したことで、企業債残高対給水収益比率及び料金回収率については、一時的に悪化しています。
今後は水道料金収益を確保することで回復することが見込まれますが、引き続き、新型コロナウイルス感染症の影響による景気の落ち込みや人口減少等による料金収入の減少及び浄水場の更新等による企業債残高及び支払利息の増加が見込まれることから、収入の増加だけに頼らず、同時に経費削減に向けた取り組みが必要であると考えられます。
また、施設利用率が類似団体よりも低くなっていますが、浄水場の更新時には、今後の水需要に応じた施設規模で更新するなど、ダウンサイジングを進める予定としています。
有収率についても類似団体よりも低い数値ですが、H30年度から漏水調査の頻度を増加させたことにより、増加傾向にあります。</t>
    <rPh sb="22" eb="24">
      <t>ケイヒ</t>
    </rPh>
    <rPh sb="25" eb="27">
      <t>ミナオ</t>
    </rPh>
    <rPh sb="31" eb="32">
      <t>フク</t>
    </rPh>
    <rPh sb="41" eb="43">
      <t>リュウドウ</t>
    </rPh>
    <rPh sb="43" eb="45">
      <t>ヒリツ</t>
    </rPh>
    <rPh sb="46" eb="48">
      <t>キュウスイ</t>
    </rPh>
    <rPh sb="48" eb="50">
      <t>ゲンカ</t>
    </rPh>
    <rPh sb="55" eb="57">
      <t>カイゼン</t>
    </rPh>
    <rPh sb="57" eb="59">
      <t>ケイコウ</t>
    </rPh>
    <rPh sb="105" eb="106">
      <t>ブン</t>
    </rPh>
    <rPh sb="107" eb="109">
      <t>イッパン</t>
    </rPh>
    <rPh sb="109" eb="111">
      <t>カイケイ</t>
    </rPh>
    <rPh sb="114" eb="117">
      <t>ホジョキン</t>
    </rPh>
    <rPh sb="128" eb="130">
      <t>キギョウ</t>
    </rPh>
    <rPh sb="130" eb="131">
      <t>サイ</t>
    </rPh>
    <rPh sb="131" eb="133">
      <t>ザンダカ</t>
    </rPh>
    <rPh sb="133" eb="134">
      <t>タイ</t>
    </rPh>
    <rPh sb="134" eb="136">
      <t>キュウスイ</t>
    </rPh>
    <rPh sb="136" eb="138">
      <t>シュウエキ</t>
    </rPh>
    <rPh sb="138" eb="140">
      <t>ヒリツ</t>
    </rPh>
    <rPh sb="140" eb="141">
      <t>オヨ</t>
    </rPh>
    <rPh sb="142" eb="144">
      <t>リョウキン</t>
    </rPh>
    <rPh sb="144" eb="146">
      <t>カイシュウ</t>
    </rPh>
    <rPh sb="146" eb="147">
      <t>リツ</t>
    </rPh>
    <rPh sb="153" eb="156">
      <t>イチジテキ</t>
    </rPh>
    <rPh sb="157" eb="159">
      <t>アッカ</t>
    </rPh>
    <rPh sb="166" eb="168">
      <t>コンゴ</t>
    </rPh>
    <rPh sb="169" eb="171">
      <t>スイドウ</t>
    </rPh>
    <rPh sb="171" eb="173">
      <t>リョウキン</t>
    </rPh>
    <rPh sb="173" eb="175">
      <t>シュウエキ</t>
    </rPh>
    <rPh sb="176" eb="178">
      <t>カクホ</t>
    </rPh>
    <rPh sb="183" eb="185">
      <t>カイフク</t>
    </rPh>
    <rPh sb="190" eb="192">
      <t>ミコ</t>
    </rPh>
    <rPh sb="198" eb="199">
      <t>ヒ</t>
    </rPh>
    <rPh sb="200" eb="201">
      <t>ツヅ</t>
    </rPh>
    <rPh sb="203" eb="205">
      <t>シンガタ</t>
    </rPh>
    <rPh sb="212" eb="215">
      <t>カンセンショウ</t>
    </rPh>
    <rPh sb="216" eb="218">
      <t>エイキョウ</t>
    </rPh>
    <rPh sb="221" eb="223">
      <t>ケイキ</t>
    </rPh>
    <rPh sb="224" eb="225">
      <t>オ</t>
    </rPh>
    <rPh sb="226" eb="227">
      <t>コ</t>
    </rPh>
    <rPh sb="244" eb="245">
      <t>オヨ</t>
    </rPh>
    <rPh sb="349" eb="352">
      <t>ジョウスイジョウ</t>
    </rPh>
    <rPh sb="393" eb="395">
      <t>ヨテイ</t>
    </rPh>
    <rPh sb="403" eb="406">
      <t>ユウシュウリツ</t>
    </rPh>
    <rPh sb="418" eb="419">
      <t>ヒク</t>
    </rPh>
    <rPh sb="420" eb="422">
      <t>スウチ</t>
    </rPh>
    <rPh sb="429" eb="430">
      <t>ネン</t>
    </rPh>
    <rPh sb="430" eb="431">
      <t>ド</t>
    </rPh>
    <rPh sb="433" eb="435">
      <t>ロウスイ</t>
    </rPh>
    <rPh sb="435" eb="437">
      <t>チョウサ</t>
    </rPh>
    <rPh sb="438" eb="440">
      <t>ヒンド</t>
    </rPh>
    <rPh sb="441" eb="443">
      <t>ゾウカ</t>
    </rPh>
    <rPh sb="452" eb="454">
      <t>ゾウカ</t>
    </rPh>
    <rPh sb="454" eb="45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</si>
</sst>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0.85</c:v>
                </c:pt>
                <c:pt idx="1">
                  <c:v>1.17</c:v>
                </c:pt>
                <c:pt idx="2">
                  <c:v>1.18</c:v>
                </c:pt>
                <c:pt idx="3">
                  <c:v>1.02</c:v>
                </c:pt>
                <c:pt idx="4">
                  <c:v>0.96</c:v>
                </c:pt>
              </c:numCache>
            </c:numRef>
          </c:val>
          <c:extLst>
            <c:ext xmlns:c16="http://schemas.microsoft.com/office/drawing/2014/chart" uri="{C3380CC4-5D6E-409C-BE32-E72D297353CC}">
              <c16:uniqueId val="{00000000-ECBB-4E35-95C3-F9B2386DC58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ECBB-4E35-95C3-F9B2386DC58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46.55</c:v>
                </c:pt>
                <c:pt idx="1">
                  <c:v>51.45</c:v>
                </c:pt>
                <c:pt idx="2">
                  <c:v>48.6</c:v>
                </c:pt>
                <c:pt idx="3">
                  <c:v>45.72</c:v>
                </c:pt>
                <c:pt idx="4">
                  <c:v>45.8</c:v>
                </c:pt>
              </c:numCache>
            </c:numRef>
          </c:val>
          <c:extLst>
            <c:ext xmlns:c16="http://schemas.microsoft.com/office/drawing/2014/chart" uri="{C3380CC4-5D6E-409C-BE32-E72D297353CC}">
              <c16:uniqueId val="{00000000-0397-45F0-BA32-6F357D73F30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0397-45F0-BA32-6F357D73F30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82.23</c:v>
                </c:pt>
                <c:pt idx="1">
                  <c:v>79.69</c:v>
                </c:pt>
                <c:pt idx="2">
                  <c:v>83.22</c:v>
                </c:pt>
                <c:pt idx="3">
                  <c:v>87.34</c:v>
                </c:pt>
                <c:pt idx="4">
                  <c:v>87.31</c:v>
                </c:pt>
              </c:numCache>
            </c:numRef>
          </c:val>
          <c:extLst>
            <c:ext xmlns:c16="http://schemas.microsoft.com/office/drawing/2014/chart" uri="{C3380CC4-5D6E-409C-BE32-E72D297353CC}">
              <c16:uniqueId val="{00000000-2585-4B43-B61A-AF4242E24A4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2585-4B43-B61A-AF4242E24A4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99.1</c:v>
                </c:pt>
                <c:pt idx="1">
                  <c:v>103.63</c:v>
                </c:pt>
                <c:pt idx="2">
                  <c:v>103.57</c:v>
                </c:pt>
                <c:pt idx="3">
                  <c:v>122.8</c:v>
                </c:pt>
                <c:pt idx="4">
                  <c:v>124.33</c:v>
                </c:pt>
              </c:numCache>
            </c:numRef>
          </c:val>
          <c:extLst>
            <c:ext xmlns:c16="http://schemas.microsoft.com/office/drawing/2014/chart" uri="{C3380CC4-5D6E-409C-BE32-E72D297353CC}">
              <c16:uniqueId val="{00000000-50FB-4473-B5C6-41F063B78A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50FB-4473-B5C6-41F063B78A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49.06</c:v>
                </c:pt>
                <c:pt idx="1">
                  <c:v>49.02</c:v>
                </c:pt>
                <c:pt idx="2">
                  <c:v>49.16</c:v>
                </c:pt>
                <c:pt idx="3">
                  <c:v>49.07</c:v>
                </c:pt>
                <c:pt idx="4">
                  <c:v>49.52</c:v>
                </c:pt>
              </c:numCache>
            </c:numRef>
          </c:val>
          <c:extLst>
            <c:ext xmlns:c16="http://schemas.microsoft.com/office/drawing/2014/chart" uri="{C3380CC4-5D6E-409C-BE32-E72D297353CC}">
              <c16:uniqueId val="{00000000-E48C-46D7-9C4F-6FB4D9E4830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E48C-46D7-9C4F-6FB4D9E4830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34.39</c:v>
                </c:pt>
                <c:pt idx="1">
                  <c:v>31.1</c:v>
                </c:pt>
                <c:pt idx="2">
                  <c:v>38</c:v>
                </c:pt>
                <c:pt idx="3">
                  <c:v>40.590000000000003</c:v>
                </c:pt>
                <c:pt idx="4">
                  <c:v>42.46</c:v>
                </c:pt>
              </c:numCache>
            </c:numRef>
          </c:val>
          <c:extLst>
            <c:ext xmlns:c16="http://schemas.microsoft.com/office/drawing/2014/chart" uri="{C3380CC4-5D6E-409C-BE32-E72D297353CC}">
              <c16:uniqueId val="{00000000-E195-4DBF-8299-10CA858AFF4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E195-4DBF-8299-10CA858AFF4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A7-4FF0-9F6F-BD24052921E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A5A7-4FF0-9F6F-BD24052921E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327.83</c:v>
                </c:pt>
                <c:pt idx="1">
                  <c:v>385.28</c:v>
                </c:pt>
                <c:pt idx="2">
                  <c:v>337.8</c:v>
                </c:pt>
                <c:pt idx="3">
                  <c:v>388.51</c:v>
                </c:pt>
                <c:pt idx="4">
                  <c:v>389.55</c:v>
                </c:pt>
              </c:numCache>
            </c:numRef>
          </c:val>
          <c:extLst>
            <c:ext xmlns:c16="http://schemas.microsoft.com/office/drawing/2014/chart" uri="{C3380CC4-5D6E-409C-BE32-E72D297353CC}">
              <c16:uniqueId val="{00000000-B436-4B3D-8F74-CEFCDC9B358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B436-4B3D-8F74-CEFCDC9B358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297.52999999999997</c:v>
                </c:pt>
                <c:pt idx="1">
                  <c:v>288.64</c:v>
                </c:pt>
                <c:pt idx="2">
                  <c:v>310.16000000000003</c:v>
                </c:pt>
                <c:pt idx="3">
                  <c:v>291.89999999999998</c:v>
                </c:pt>
                <c:pt idx="4">
                  <c:v>365.56</c:v>
                </c:pt>
              </c:numCache>
            </c:numRef>
          </c:val>
          <c:extLst>
            <c:ext xmlns:c16="http://schemas.microsoft.com/office/drawing/2014/chart" uri="{C3380CC4-5D6E-409C-BE32-E72D297353CC}">
              <c16:uniqueId val="{00000000-7D96-42A8-BCF3-AB2CE5AFF11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7D96-42A8-BCF3-AB2CE5AFF11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96.69</c:v>
                </c:pt>
                <c:pt idx="1">
                  <c:v>101.56</c:v>
                </c:pt>
                <c:pt idx="2">
                  <c:v>100.93</c:v>
                </c:pt>
                <c:pt idx="3">
                  <c:v>122.15</c:v>
                </c:pt>
                <c:pt idx="4">
                  <c:v>103.03</c:v>
                </c:pt>
              </c:numCache>
            </c:numRef>
          </c:val>
          <c:extLst>
            <c:ext xmlns:c16="http://schemas.microsoft.com/office/drawing/2014/chart" uri="{C3380CC4-5D6E-409C-BE32-E72D297353CC}">
              <c16:uniqueId val="{00000000-9418-457B-942D-E58B46E0D92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9418-457B-942D-E58B46E0D92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130.62</c:v>
                </c:pt>
                <c:pt idx="1">
                  <c:v>124.27</c:v>
                </c:pt>
                <c:pt idx="2">
                  <c:v>125.13</c:v>
                </c:pt>
                <c:pt idx="3">
                  <c:v>121.32</c:v>
                </c:pt>
                <c:pt idx="4">
                  <c:v>123.68</c:v>
                </c:pt>
              </c:numCache>
            </c:numRef>
          </c:val>
          <c:extLst>
            <c:ext xmlns:c16="http://schemas.microsoft.com/office/drawing/2014/chart" uri="{C3380CC4-5D6E-409C-BE32-E72D297353CC}">
              <c16:uniqueId val="{00000000-74EA-474C-9F21-032F891B2C4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74EA-474C-9F21-032F891B2C4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徳島県　鳴門市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A4</v>
      </c>
      <c r="X8" s="84"/>
      <c r="Y8" s="84"/>
      <c r="Z8" s="84"/>
      <c r="AA8" s="84"/>
      <c r="AB8" s="84"/>
      <c r="AC8" s="84"/>
      <c r="AD8" s="84" t="str">
        <f>データ!$M$6</f>
        <v>その他</v>
      </c>
      <c r="AE8" s="84"/>
      <c r="AF8" s="84"/>
      <c r="AG8" s="84"/>
      <c r="AH8" s="84"/>
      <c r="AI8" s="84"/>
      <c r="AJ8" s="84"/>
      <c r="AK8" s="4"/>
      <c r="AL8" s="72">
        <f>データ!$R$6</f>
        <v>56237</v>
      </c>
      <c r="AM8" s="72"/>
      <c r="AN8" s="72"/>
      <c r="AO8" s="72"/>
      <c r="AP8" s="72"/>
      <c r="AQ8" s="72"/>
      <c r="AR8" s="72"/>
      <c r="AS8" s="72"/>
      <c r="AT8" s="68">
        <f>データ!$S$6</f>
        <v>135.66</v>
      </c>
      <c r="AU8" s="69"/>
      <c r="AV8" s="69"/>
      <c r="AW8" s="69"/>
      <c r="AX8" s="69"/>
      <c r="AY8" s="69"/>
      <c r="AZ8" s="69"/>
      <c r="BA8" s="69"/>
      <c r="BB8" s="71">
        <f>データ!$T$6</f>
        <v>414.54</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15">
      <c r="A10" s="2"/>
      <c r="B10" s="68" t="str">
        <f>データ!$N$6</f>
        <v>-</v>
      </c>
      <c r="C10" s="69"/>
      <c r="D10" s="69"/>
      <c r="E10" s="69"/>
      <c r="F10" s="69"/>
      <c r="G10" s="69"/>
      <c r="H10" s="69"/>
      <c r="I10" s="68">
        <f>データ!$O$6</f>
        <v>70.25</v>
      </c>
      <c r="J10" s="69"/>
      <c r="K10" s="69"/>
      <c r="L10" s="69"/>
      <c r="M10" s="69"/>
      <c r="N10" s="69"/>
      <c r="O10" s="70"/>
      <c r="P10" s="71">
        <f>データ!$P$6</f>
        <v>99.85</v>
      </c>
      <c r="Q10" s="71"/>
      <c r="R10" s="71"/>
      <c r="S10" s="71"/>
      <c r="T10" s="71"/>
      <c r="U10" s="71"/>
      <c r="V10" s="71"/>
      <c r="W10" s="72">
        <f>データ!$Q$6</f>
        <v>2552</v>
      </c>
      <c r="X10" s="72"/>
      <c r="Y10" s="72"/>
      <c r="Z10" s="72"/>
      <c r="AA10" s="72"/>
      <c r="AB10" s="72"/>
      <c r="AC10" s="72"/>
      <c r="AD10" s="2"/>
      <c r="AE10" s="2"/>
      <c r="AF10" s="2"/>
      <c r="AG10" s="2"/>
      <c r="AH10" s="4"/>
      <c r="AI10" s="4"/>
      <c r="AJ10" s="4"/>
      <c r="AK10" s="4"/>
      <c r="AL10" s="72">
        <f>データ!$U$6</f>
        <v>55718</v>
      </c>
      <c r="AM10" s="72"/>
      <c r="AN10" s="72"/>
      <c r="AO10" s="72"/>
      <c r="AP10" s="72"/>
      <c r="AQ10" s="72"/>
      <c r="AR10" s="72"/>
      <c r="AS10" s="72"/>
      <c r="AT10" s="68">
        <f>データ!$V$6</f>
        <v>108.11</v>
      </c>
      <c r="AU10" s="69"/>
      <c r="AV10" s="69"/>
      <c r="AW10" s="69"/>
      <c r="AX10" s="69"/>
      <c r="AY10" s="69"/>
      <c r="AZ10" s="69"/>
      <c r="BA10" s="69"/>
      <c r="BB10" s="71">
        <f>データ!$W$6</f>
        <v>515.38</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woYQ1pg82ymTa8yoSTDFxi57lfzZ36XjkqBCoKUZ0la8ayxYhQBYQRepmM1GNE9O76dWcl+E+ZjRVM6fbDY5g==" saltValue="kyl6dKmD4Q5ze476XXluY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362026</v>
      </c>
      <c r="D6" s="34">
        <f t="shared" si="3"/>
        <v>46</v>
      </c>
      <c r="E6" s="34">
        <f t="shared" si="3"/>
        <v>1</v>
      </c>
      <c r="F6" s="34">
        <f t="shared" si="3"/>
        <v>0</v>
      </c>
      <c r="G6" s="34">
        <f t="shared" si="3"/>
        <v>1</v>
      </c>
      <c r="H6" s="34" t="str">
        <f t="shared" si="3"/>
        <v>徳島県　鳴門市</v>
      </c>
      <c r="I6" s="34" t="str">
        <f t="shared" si="3"/>
        <v>法適用</v>
      </c>
      <c r="J6" s="34" t="str">
        <f t="shared" si="3"/>
        <v>水道事業</v>
      </c>
      <c r="K6" s="34" t="str">
        <f t="shared" si="3"/>
        <v>末端給水事業</v>
      </c>
      <c r="L6" s="34" t="str">
        <f t="shared" si="3"/>
        <v>A4</v>
      </c>
      <c r="M6" s="34" t="str">
        <f t="shared" si="3"/>
        <v>その他</v>
      </c>
      <c r="N6" s="35" t="str">
        <f t="shared" si="3"/>
        <v>-</v>
      </c>
      <c r="O6" s="35">
        <f t="shared" si="3"/>
        <v>70.25</v>
      </c>
      <c r="P6" s="35">
        <f t="shared" si="3"/>
        <v>99.85</v>
      </c>
      <c r="Q6" s="35">
        <f t="shared" si="3"/>
        <v>2552</v>
      </c>
      <c r="R6" s="35">
        <f t="shared" si="3"/>
        <v>56237</v>
      </c>
      <c r="S6" s="35">
        <f t="shared" si="3"/>
        <v>135.66</v>
      </c>
      <c r="T6" s="35">
        <f t="shared" si="3"/>
        <v>414.54</v>
      </c>
      <c r="U6" s="35">
        <f t="shared" si="3"/>
        <v>55718</v>
      </c>
      <c r="V6" s="35">
        <f t="shared" si="3"/>
        <v>108.11</v>
      </c>
      <c r="W6" s="35">
        <f t="shared" si="3"/>
        <v>515.38</v>
      </c>
      <c r="X6" s="36">
        <f>IF(X7="",NA(),X7)</f>
        <v>99.1</v>
      </c>
      <c r="Y6" s="36">
        <f t="shared" ref="Y6:AG6" si="4">IF(Y7="",NA(),Y7)</f>
        <v>103.63</v>
      </c>
      <c r="Z6" s="36">
        <f t="shared" si="4"/>
        <v>103.57</v>
      </c>
      <c r="AA6" s="36">
        <f t="shared" si="4"/>
        <v>122.8</v>
      </c>
      <c r="AB6" s="36">
        <f t="shared" si="4"/>
        <v>124.33</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327.83</v>
      </c>
      <c r="AU6" s="36">
        <f t="shared" ref="AU6:BC6" si="6">IF(AU7="",NA(),AU7)</f>
        <v>385.28</v>
      </c>
      <c r="AV6" s="36">
        <f t="shared" si="6"/>
        <v>337.8</v>
      </c>
      <c r="AW6" s="36">
        <f t="shared" si="6"/>
        <v>388.51</v>
      </c>
      <c r="AX6" s="36">
        <f t="shared" si="6"/>
        <v>389.55</v>
      </c>
      <c r="AY6" s="36">
        <f t="shared" si="6"/>
        <v>357.82</v>
      </c>
      <c r="AZ6" s="36">
        <f t="shared" si="6"/>
        <v>355.5</v>
      </c>
      <c r="BA6" s="36">
        <f t="shared" si="6"/>
        <v>349.83</v>
      </c>
      <c r="BB6" s="36">
        <f t="shared" si="6"/>
        <v>360.86</v>
      </c>
      <c r="BC6" s="36">
        <f t="shared" si="6"/>
        <v>350.79</v>
      </c>
      <c r="BD6" s="35" t="str">
        <f>IF(BD7="","",IF(BD7="-","【-】","【"&amp;SUBSTITUTE(TEXT(BD7,"#,##0.00"),"-","△")&amp;"】"))</f>
        <v>【260.31】</v>
      </c>
      <c r="BE6" s="36">
        <f>IF(BE7="",NA(),BE7)</f>
        <v>297.52999999999997</v>
      </c>
      <c r="BF6" s="36">
        <f t="shared" ref="BF6:BN6" si="7">IF(BF7="",NA(),BF7)</f>
        <v>288.64</v>
      </c>
      <c r="BG6" s="36">
        <f t="shared" si="7"/>
        <v>310.16000000000003</v>
      </c>
      <c r="BH6" s="36">
        <f t="shared" si="7"/>
        <v>291.89999999999998</v>
      </c>
      <c r="BI6" s="36">
        <f t="shared" si="7"/>
        <v>365.56</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96.69</v>
      </c>
      <c r="BQ6" s="36">
        <f t="shared" ref="BQ6:BY6" si="8">IF(BQ7="",NA(),BQ7)</f>
        <v>101.56</v>
      </c>
      <c r="BR6" s="36">
        <f t="shared" si="8"/>
        <v>100.93</v>
      </c>
      <c r="BS6" s="36">
        <f t="shared" si="8"/>
        <v>122.15</v>
      </c>
      <c r="BT6" s="36">
        <f t="shared" si="8"/>
        <v>103.03</v>
      </c>
      <c r="BU6" s="36">
        <f t="shared" si="8"/>
        <v>106.01</v>
      </c>
      <c r="BV6" s="36">
        <f t="shared" si="8"/>
        <v>104.57</v>
      </c>
      <c r="BW6" s="36">
        <f t="shared" si="8"/>
        <v>103.54</v>
      </c>
      <c r="BX6" s="36">
        <f t="shared" si="8"/>
        <v>103.32</v>
      </c>
      <c r="BY6" s="36">
        <f t="shared" si="8"/>
        <v>100.85</v>
      </c>
      <c r="BZ6" s="35" t="str">
        <f>IF(BZ7="","",IF(BZ7="-","【-】","【"&amp;SUBSTITUTE(TEXT(BZ7,"#,##0.00"),"-","△")&amp;"】"))</f>
        <v>【100.05】</v>
      </c>
      <c r="CA6" s="36">
        <f>IF(CA7="",NA(),CA7)</f>
        <v>130.62</v>
      </c>
      <c r="CB6" s="36">
        <f t="shared" ref="CB6:CJ6" si="9">IF(CB7="",NA(),CB7)</f>
        <v>124.27</v>
      </c>
      <c r="CC6" s="36">
        <f t="shared" si="9"/>
        <v>125.13</v>
      </c>
      <c r="CD6" s="36">
        <f t="shared" si="9"/>
        <v>121.32</v>
      </c>
      <c r="CE6" s="36">
        <f t="shared" si="9"/>
        <v>123.68</v>
      </c>
      <c r="CF6" s="36">
        <f t="shared" si="9"/>
        <v>162.24</v>
      </c>
      <c r="CG6" s="36">
        <f t="shared" si="9"/>
        <v>165.47</v>
      </c>
      <c r="CH6" s="36">
        <f t="shared" si="9"/>
        <v>167.46</v>
      </c>
      <c r="CI6" s="36">
        <f t="shared" si="9"/>
        <v>168.56</v>
      </c>
      <c r="CJ6" s="36">
        <f t="shared" si="9"/>
        <v>167.1</v>
      </c>
      <c r="CK6" s="35" t="str">
        <f>IF(CK7="","",IF(CK7="-","【-】","【"&amp;SUBSTITUTE(TEXT(CK7,"#,##0.00"),"-","△")&amp;"】"))</f>
        <v>【166.40】</v>
      </c>
      <c r="CL6" s="36">
        <f>IF(CL7="",NA(),CL7)</f>
        <v>46.55</v>
      </c>
      <c r="CM6" s="36">
        <f t="shared" ref="CM6:CU6" si="10">IF(CM7="",NA(),CM7)</f>
        <v>51.45</v>
      </c>
      <c r="CN6" s="36">
        <f t="shared" si="10"/>
        <v>48.6</v>
      </c>
      <c r="CO6" s="36">
        <f t="shared" si="10"/>
        <v>45.72</v>
      </c>
      <c r="CP6" s="36">
        <f t="shared" si="10"/>
        <v>45.8</v>
      </c>
      <c r="CQ6" s="36">
        <f t="shared" si="10"/>
        <v>59.11</v>
      </c>
      <c r="CR6" s="36">
        <f t="shared" si="10"/>
        <v>59.74</v>
      </c>
      <c r="CS6" s="36">
        <f t="shared" si="10"/>
        <v>59.46</v>
      </c>
      <c r="CT6" s="36">
        <f t="shared" si="10"/>
        <v>59.51</v>
      </c>
      <c r="CU6" s="36">
        <f t="shared" si="10"/>
        <v>59.91</v>
      </c>
      <c r="CV6" s="35" t="str">
        <f>IF(CV7="","",IF(CV7="-","【-】","【"&amp;SUBSTITUTE(TEXT(CV7,"#,##0.00"),"-","△")&amp;"】"))</f>
        <v>【60.69】</v>
      </c>
      <c r="CW6" s="36">
        <f>IF(CW7="",NA(),CW7)</f>
        <v>82.23</v>
      </c>
      <c r="CX6" s="36">
        <f t="shared" ref="CX6:DF6" si="11">IF(CX7="",NA(),CX7)</f>
        <v>79.69</v>
      </c>
      <c r="CY6" s="36">
        <f t="shared" si="11"/>
        <v>83.22</v>
      </c>
      <c r="CZ6" s="36">
        <f t="shared" si="11"/>
        <v>87.34</v>
      </c>
      <c r="DA6" s="36">
        <f t="shared" si="11"/>
        <v>87.31</v>
      </c>
      <c r="DB6" s="36">
        <f t="shared" si="11"/>
        <v>87.91</v>
      </c>
      <c r="DC6" s="36">
        <f t="shared" si="11"/>
        <v>87.28</v>
      </c>
      <c r="DD6" s="36">
        <f t="shared" si="11"/>
        <v>87.41</v>
      </c>
      <c r="DE6" s="36">
        <f t="shared" si="11"/>
        <v>87.08</v>
      </c>
      <c r="DF6" s="36">
        <f t="shared" si="11"/>
        <v>87.26</v>
      </c>
      <c r="DG6" s="35" t="str">
        <f>IF(DG7="","",IF(DG7="-","【-】","【"&amp;SUBSTITUTE(TEXT(DG7,"#,##0.00"),"-","△")&amp;"】"))</f>
        <v>【89.82】</v>
      </c>
      <c r="DH6" s="36">
        <f>IF(DH7="",NA(),DH7)</f>
        <v>49.06</v>
      </c>
      <c r="DI6" s="36">
        <f t="shared" ref="DI6:DQ6" si="12">IF(DI7="",NA(),DI7)</f>
        <v>49.02</v>
      </c>
      <c r="DJ6" s="36">
        <f t="shared" si="12"/>
        <v>49.16</v>
      </c>
      <c r="DK6" s="36">
        <f t="shared" si="12"/>
        <v>49.07</v>
      </c>
      <c r="DL6" s="36">
        <f t="shared" si="12"/>
        <v>49.52</v>
      </c>
      <c r="DM6" s="36">
        <f t="shared" si="12"/>
        <v>46.88</v>
      </c>
      <c r="DN6" s="36">
        <f t="shared" si="12"/>
        <v>46.94</v>
      </c>
      <c r="DO6" s="36">
        <f t="shared" si="12"/>
        <v>47.62</v>
      </c>
      <c r="DP6" s="36">
        <f t="shared" si="12"/>
        <v>48.55</v>
      </c>
      <c r="DQ6" s="36">
        <f t="shared" si="12"/>
        <v>49.2</v>
      </c>
      <c r="DR6" s="35" t="str">
        <f>IF(DR7="","",IF(DR7="-","【-】","【"&amp;SUBSTITUTE(TEXT(DR7,"#,##0.00"),"-","△")&amp;"】"))</f>
        <v>【50.19】</v>
      </c>
      <c r="DS6" s="36">
        <f>IF(DS7="",NA(),DS7)</f>
        <v>34.39</v>
      </c>
      <c r="DT6" s="36">
        <f t="shared" ref="DT6:EB6" si="13">IF(DT7="",NA(),DT7)</f>
        <v>31.1</v>
      </c>
      <c r="DU6" s="36">
        <f t="shared" si="13"/>
        <v>38</v>
      </c>
      <c r="DV6" s="36">
        <f t="shared" si="13"/>
        <v>40.590000000000003</v>
      </c>
      <c r="DW6" s="36">
        <f t="shared" si="13"/>
        <v>42.46</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0.85</v>
      </c>
      <c r="EE6" s="36">
        <f t="shared" ref="EE6:EM6" si="14">IF(EE7="",NA(),EE7)</f>
        <v>1.17</v>
      </c>
      <c r="EF6" s="36">
        <f t="shared" si="14"/>
        <v>1.18</v>
      </c>
      <c r="EG6" s="36">
        <f t="shared" si="14"/>
        <v>1.02</v>
      </c>
      <c r="EH6" s="36">
        <f t="shared" si="14"/>
        <v>0.96</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362026</v>
      </c>
      <c r="D7" s="38">
        <v>46</v>
      </c>
      <c r="E7" s="38">
        <v>1</v>
      </c>
      <c r="F7" s="38">
        <v>0</v>
      </c>
      <c r="G7" s="38">
        <v>1</v>
      </c>
      <c r="H7" s="38" t="s">
        <v>93</v>
      </c>
      <c r="I7" s="38" t="s">
        <v>94</v>
      </c>
      <c r="J7" s="38" t="s">
        <v>95</v>
      </c>
      <c r="K7" s="38" t="s">
        <v>96</v>
      </c>
      <c r="L7" s="38" t="s">
        <v>97</v>
      </c>
      <c r="M7" s="38" t="s">
        <v>98</v>
      </c>
      <c r="N7" s="39" t="s">
        <v>99</v>
      </c>
      <c r="O7" s="39">
        <v>70.25</v>
      </c>
      <c r="P7" s="39">
        <v>99.85</v>
      </c>
      <c r="Q7" s="39">
        <v>2552</v>
      </c>
      <c r="R7" s="39">
        <v>56237</v>
      </c>
      <c r="S7" s="39">
        <v>135.66</v>
      </c>
      <c r="T7" s="39">
        <v>414.54</v>
      </c>
      <c r="U7" s="39">
        <v>55718</v>
      </c>
      <c r="V7" s="39">
        <v>108.11</v>
      </c>
      <c r="W7" s="39">
        <v>515.38</v>
      </c>
      <c r="X7" s="39">
        <v>99.1</v>
      </c>
      <c r="Y7" s="39">
        <v>103.63</v>
      </c>
      <c r="Z7" s="39">
        <v>103.57</v>
      </c>
      <c r="AA7" s="39">
        <v>122.8</v>
      </c>
      <c r="AB7" s="39">
        <v>124.33</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327.83</v>
      </c>
      <c r="AU7" s="39">
        <v>385.28</v>
      </c>
      <c r="AV7" s="39">
        <v>337.8</v>
      </c>
      <c r="AW7" s="39">
        <v>388.51</v>
      </c>
      <c r="AX7" s="39">
        <v>389.55</v>
      </c>
      <c r="AY7" s="39">
        <v>357.82</v>
      </c>
      <c r="AZ7" s="39">
        <v>355.5</v>
      </c>
      <c r="BA7" s="39">
        <v>349.83</v>
      </c>
      <c r="BB7" s="39">
        <v>360.86</v>
      </c>
      <c r="BC7" s="39">
        <v>350.79</v>
      </c>
      <c r="BD7" s="39">
        <v>260.31</v>
      </c>
      <c r="BE7" s="39">
        <v>297.52999999999997</v>
      </c>
      <c r="BF7" s="39">
        <v>288.64</v>
      </c>
      <c r="BG7" s="39">
        <v>310.16000000000003</v>
      </c>
      <c r="BH7" s="39">
        <v>291.89999999999998</v>
      </c>
      <c r="BI7" s="39">
        <v>365.56</v>
      </c>
      <c r="BJ7" s="39">
        <v>307.45999999999998</v>
      </c>
      <c r="BK7" s="39">
        <v>312.58</v>
      </c>
      <c r="BL7" s="39">
        <v>314.87</v>
      </c>
      <c r="BM7" s="39">
        <v>309.27999999999997</v>
      </c>
      <c r="BN7" s="39">
        <v>322.92</v>
      </c>
      <c r="BO7" s="39">
        <v>275.67</v>
      </c>
      <c r="BP7" s="39">
        <v>96.69</v>
      </c>
      <c r="BQ7" s="39">
        <v>101.56</v>
      </c>
      <c r="BR7" s="39">
        <v>100.93</v>
      </c>
      <c r="BS7" s="39">
        <v>122.15</v>
      </c>
      <c r="BT7" s="39">
        <v>103.03</v>
      </c>
      <c r="BU7" s="39">
        <v>106.01</v>
      </c>
      <c r="BV7" s="39">
        <v>104.57</v>
      </c>
      <c r="BW7" s="39">
        <v>103.54</v>
      </c>
      <c r="BX7" s="39">
        <v>103.32</v>
      </c>
      <c r="BY7" s="39">
        <v>100.85</v>
      </c>
      <c r="BZ7" s="39">
        <v>100.05</v>
      </c>
      <c r="CA7" s="39">
        <v>130.62</v>
      </c>
      <c r="CB7" s="39">
        <v>124.27</v>
      </c>
      <c r="CC7" s="39">
        <v>125.13</v>
      </c>
      <c r="CD7" s="39">
        <v>121.32</v>
      </c>
      <c r="CE7" s="39">
        <v>123.68</v>
      </c>
      <c r="CF7" s="39">
        <v>162.24</v>
      </c>
      <c r="CG7" s="39">
        <v>165.47</v>
      </c>
      <c r="CH7" s="39">
        <v>167.46</v>
      </c>
      <c r="CI7" s="39">
        <v>168.56</v>
      </c>
      <c r="CJ7" s="39">
        <v>167.1</v>
      </c>
      <c r="CK7" s="39">
        <v>166.4</v>
      </c>
      <c r="CL7" s="39">
        <v>46.55</v>
      </c>
      <c r="CM7" s="39">
        <v>51.45</v>
      </c>
      <c r="CN7" s="39">
        <v>48.6</v>
      </c>
      <c r="CO7" s="39">
        <v>45.72</v>
      </c>
      <c r="CP7" s="39">
        <v>45.8</v>
      </c>
      <c r="CQ7" s="39">
        <v>59.11</v>
      </c>
      <c r="CR7" s="39">
        <v>59.74</v>
      </c>
      <c r="CS7" s="39">
        <v>59.46</v>
      </c>
      <c r="CT7" s="39">
        <v>59.51</v>
      </c>
      <c r="CU7" s="39">
        <v>59.91</v>
      </c>
      <c r="CV7" s="39">
        <v>60.69</v>
      </c>
      <c r="CW7" s="39">
        <v>82.23</v>
      </c>
      <c r="CX7" s="39">
        <v>79.69</v>
      </c>
      <c r="CY7" s="39">
        <v>83.22</v>
      </c>
      <c r="CZ7" s="39">
        <v>87.34</v>
      </c>
      <c r="DA7" s="39">
        <v>87.31</v>
      </c>
      <c r="DB7" s="39">
        <v>87.91</v>
      </c>
      <c r="DC7" s="39">
        <v>87.28</v>
      </c>
      <c r="DD7" s="39">
        <v>87.41</v>
      </c>
      <c r="DE7" s="39">
        <v>87.08</v>
      </c>
      <c r="DF7" s="39">
        <v>87.26</v>
      </c>
      <c r="DG7" s="39">
        <v>89.82</v>
      </c>
      <c r="DH7" s="39">
        <v>49.06</v>
      </c>
      <c r="DI7" s="39">
        <v>49.02</v>
      </c>
      <c r="DJ7" s="39">
        <v>49.16</v>
      </c>
      <c r="DK7" s="39">
        <v>49.07</v>
      </c>
      <c r="DL7" s="39">
        <v>49.52</v>
      </c>
      <c r="DM7" s="39">
        <v>46.88</v>
      </c>
      <c r="DN7" s="39">
        <v>46.94</v>
      </c>
      <c r="DO7" s="39">
        <v>47.62</v>
      </c>
      <c r="DP7" s="39">
        <v>48.55</v>
      </c>
      <c r="DQ7" s="39">
        <v>49.2</v>
      </c>
      <c r="DR7" s="39">
        <v>50.19</v>
      </c>
      <c r="DS7" s="39">
        <v>34.39</v>
      </c>
      <c r="DT7" s="39">
        <v>31.1</v>
      </c>
      <c r="DU7" s="39">
        <v>38</v>
      </c>
      <c r="DV7" s="39">
        <v>40.590000000000003</v>
      </c>
      <c r="DW7" s="39">
        <v>42.46</v>
      </c>
      <c r="DX7" s="39">
        <v>13.39</v>
      </c>
      <c r="DY7" s="39">
        <v>14.48</v>
      </c>
      <c r="DZ7" s="39">
        <v>16.27</v>
      </c>
      <c r="EA7" s="39">
        <v>17.11</v>
      </c>
      <c r="EB7" s="39">
        <v>18.329999999999998</v>
      </c>
      <c r="EC7" s="39">
        <v>20.63</v>
      </c>
      <c r="ED7" s="39">
        <v>0.85</v>
      </c>
      <c r="EE7" s="39">
        <v>1.17</v>
      </c>
      <c r="EF7" s="39">
        <v>1.18</v>
      </c>
      <c r="EG7" s="39">
        <v>1.02</v>
      </c>
      <c r="EH7" s="39">
        <v>0.96</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2022-01-28T06:18:34Z</cp:lastPrinted>
  <dcterms:created xsi:type="dcterms:W3CDTF">2021-12-03T06:56:17Z</dcterms:created>
  <dcterms:modified xsi:type="dcterms:W3CDTF">2022-01-28T06:18:35Z</dcterms:modified>
  <cp:category/>
</cp:coreProperties>
</file>