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0" yWindow="65521" windowWidth="10245" windowHeight="9090" tabRatio="595" activeTab="0"/>
  </bookViews>
  <sheets>
    <sheet name="当初比較" sheetId="1" r:id="rId1"/>
    <sheet name="前年度比較" sheetId="2" r:id="rId2"/>
    <sheet name="臨時財政対策債" sheetId="3" r:id="rId3"/>
    <sheet name="合計・当初比較" sheetId="4" r:id="rId4"/>
    <sheet name="合計・前年度比較" sheetId="5" r:id="rId5"/>
  </sheets>
  <externalReferences>
    <externalReference r:id="rId8"/>
  </externalReferences>
  <definedNames>
    <definedName name="_xlnm.Print_Area" localSheetId="4">'合計・前年度比較'!$A$1:$G$37</definedName>
    <definedName name="_xlnm.Print_Area" localSheetId="3">'合計・当初比較'!$A$1:$G$37</definedName>
    <definedName name="_xlnm.Print_Area" localSheetId="1">'前年度比較'!$A$1:$G$37</definedName>
    <definedName name="_xlnm.Print_Area" localSheetId="0">'当初比較'!$A$1:$G$39</definedName>
    <definedName name="_xlnm.Print_Area" localSheetId="2">'臨時財政対策債'!$A$1:$G$37</definedName>
    <definedName name="ﾀｲﾄﾙ列">#REF!</definedName>
    <definedName name="印刷範囲">#REF!</definedName>
    <definedName name="区分">#REF!</definedName>
    <definedName name="建築主事その他">#REF!</definedName>
    <definedName name="市町村名">#REF!</definedName>
    <definedName name="種地">#REF!</definedName>
    <definedName name="消防署設置">'[1]01'!$U$6:$U$60</definedName>
    <definedName name="評点">#REF!</definedName>
  </definedNames>
  <calcPr fullCalcOnLoad="1"/>
</workbook>
</file>

<file path=xl/sharedStrings.xml><?xml version="1.0" encoding="utf-8"?>
<sst xmlns="http://schemas.openxmlformats.org/spreadsheetml/2006/main" count="190" uniqueCount="71">
  <si>
    <t>（単位：千円、％）</t>
  </si>
  <si>
    <t>市町村名</t>
  </si>
  <si>
    <t>増減額</t>
  </si>
  <si>
    <t>増減率</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</si>
  <si>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</si>
  <si>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</si>
  <si>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</si>
  <si>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</si>
  <si>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</si>
  <si>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</si>
  <si>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</si>
  <si>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</si>
  <si>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</si>
  <si>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</si>
  <si>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</si>
  <si>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</si>
  <si>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</si>
  <si>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</si>
  <si>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</si>
  <si>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</si>
  <si>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</si>
  <si>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</si>
  <si>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</si>
  <si>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</si>
  <si>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</si>
  <si>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</si>
  <si>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</si>
  <si>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</si>
  <si>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市計</t>
  </si>
  <si>
    <t>町村計</t>
  </si>
  <si>
    <t>県計</t>
  </si>
  <si>
    <t>市町村名</t>
  </si>
  <si>
    <t>海陽町</t>
  </si>
  <si>
    <t>吉野川市</t>
  </si>
  <si>
    <t>阿波市</t>
  </si>
  <si>
    <t>美馬市</t>
  </si>
  <si>
    <t>三好市</t>
  </si>
  <si>
    <t>那賀町</t>
  </si>
  <si>
    <t>美波町</t>
  </si>
  <si>
    <t>海陽町</t>
  </si>
  <si>
    <t>つるぎ町</t>
  </si>
  <si>
    <t>東みよし町</t>
  </si>
  <si>
    <t>A-B　　　 C</t>
  </si>
  <si>
    <t>A-B　　　 C</t>
  </si>
  <si>
    <t>C/B　　   Ｄ</t>
  </si>
  <si>
    <t>C/B　  　Ｄ</t>
  </si>
  <si>
    <t>当初算定</t>
  </si>
  <si>
    <t>C/B　  　Ｄ</t>
  </si>
  <si>
    <t>C/B　　   Ｄ</t>
  </si>
  <si>
    <t>変更決定額</t>
  </si>
  <si>
    <t>当初決定額</t>
  </si>
  <si>
    <t xml:space="preserve"> 　 （当初算定）  Ｂ</t>
  </si>
  <si>
    <t>　（再算定無し） A</t>
  </si>
  <si>
    <t>（単位：千円）</t>
  </si>
  <si>
    <t>変更決定額</t>
  </si>
  <si>
    <t>当初決定額</t>
  </si>
  <si>
    <t>（当初決定額との比較）</t>
  </si>
  <si>
    <t>（前年度決定額との比較）</t>
  </si>
  <si>
    <t>令和３年度普通交付税決定額市町村別一覧</t>
  </si>
  <si>
    <t>令和２年度</t>
  </si>
  <si>
    <t>令和３年度</t>
  </si>
  <si>
    <t>令和３年度臨時財政対策債発行可能額市町村別一覧</t>
  </si>
  <si>
    <t>令和３年度普通交付税及び臨時財政対策債発行可能額の合計額市町村別一覧</t>
  </si>
  <si>
    <t xml:space="preserve"> 　 （当初算定）  Ｂ</t>
  </si>
  <si>
    <t>※令和３年度の臨時財政対策債発行可能額は再算定されないため，当初算定のとおりである。</t>
  </si>
  <si>
    <t>　　　　 　Ｂ</t>
  </si>
  <si>
    <t>　 Ｂ</t>
  </si>
  <si>
    <r>
      <t xml:space="preserve">（再算定・調整額復活）　 </t>
    </r>
    <r>
      <rPr>
        <sz val="11"/>
        <rFont val="ＭＳ Ｐゴシック"/>
        <family val="3"/>
      </rPr>
      <t>A</t>
    </r>
  </si>
  <si>
    <r>
      <rPr>
        <sz val="8"/>
        <rFont val="ＭＳ Ｐゴシック"/>
        <family val="3"/>
      </rPr>
      <t>（再算定・調整額復活）　</t>
    </r>
    <r>
      <rPr>
        <sz val="11"/>
        <rFont val="ＭＳ Ｐゴシック"/>
        <family val="3"/>
      </rPr>
      <t xml:space="preserve"> A</t>
    </r>
  </si>
  <si>
    <r>
      <rPr>
        <sz val="8"/>
        <rFont val="ＭＳ Ｐゴシック"/>
        <family val="3"/>
      </rPr>
      <t>（再算定・調整額復活）　</t>
    </r>
    <r>
      <rPr>
        <sz val="11"/>
        <rFont val="ＭＳ Ｐゴシック"/>
        <family val="3"/>
      </rPr>
      <t xml:space="preserve"> A</t>
    </r>
  </si>
  <si>
    <t>※　Ａ欄は，令和３年１２月２０日に成立した国の補正予算（第１号）における交付税総額の増加に伴う，普通交付税の再算定及び調整額の復活による普通交付税追加交付（令和３年１２月２４日交付決定）後の額である。なお，Ｂ欄は今年度の当初決定額（令和３年８月３日）であ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</si>
</sst>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Red]\-#,##0.000000000"/>
    <numFmt numFmtId="177" formatCode="#,##0;&quot;△ &quot;#,##0"/>
    <numFmt numFmtId="178" formatCode="#,##0.0;&quot;△ &quot;#,##0.0"/>
    <numFmt numFmtId="179" formatCode="_ * #,##0.0_ ;_ * \-#,##0.0_ ;_ * &quot;-&quot;?_ ;_ @_ "/>
    <numFmt numFmtId="180" formatCode="_ * #,##0.000_ ;_ * \-#,##0.000_ ;_ * &quot;-&quot;???_ ;_ @_ "/>
    <numFmt numFmtId="181" formatCode="_ * #,##0.0000_ ;_ * \-#,##0.0000_ ;_ * &quot;-&quot;????_ ;_ @_ "/>
    <numFmt numFmtId="182" formatCode="_ * #,##0.000000_ ;_ * \-#,##0.000000_ ;_ * &quot;-&quot;??????_ ;_ @_ "/>
    <numFmt numFmtId="183" formatCode="#,##0;&quot;▲ &quot;#,##0"/>
    <numFmt numFmtId="184" formatCode="#,##0.0;&quot;▲ &quot;#,##0.0"/>
  </numFmts>
  <fonts count="45">
    <font>
      <sz val="10"/>
      <name val="ＭＳ Ｐゴシック"/>
      <family val="3"/>
    </font>
    <font>
      <sz val="11"/>
      <name val="ＭＳ Ｐゴシック"/>
      <family val="3"/>
    </font>
    <font>
      <u val="single"/>
      <sz val="9.55"/>
      <color indexed="12"/>
      <name val="ＭＳ 明朝"/>
      <family val="1"/>
    </font>
    <font>
      <u val="single"/>
      <sz val="9.55"/>
      <color indexed="36"/>
      <name val="ＭＳ 明朝"/>
      <family val="1"/>
    </font>
    <font>
      <sz val="6"/>
      <name val="ＭＳ Ｐゴシック"/>
      <family val="3"/>
    </font>
    <font>
      <u val="single"/>
      <sz val="12"/>
      <name val="ＭＳ Ｐゴシック"/>
      <family val="3"/>
    </font>
    <font>
      <u val="single"/>
      <sz val="11"/>
      <name val="ＭＳ Ｐゴシック"/>
      <family val="3"/>
    </font>
    <font>
      <sz val="12"/>
      <name val="ＭＳ 明朝"/>
      <family val="1"/>
    </font>
    <font>
      <b/>
      <u val="single"/>
      <sz val="12"/>
      <name val="ＭＳ Ｐゴシック"/>
      <family val="3"/>
    </font>
    <font>
      <b/>
      <sz val="11"/>
      <name val="ＭＳ Ｐゴシック"/>
      <family val="3"/>
    </font>
    <font>
      <sz val="8"/>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medium"/>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hair"/>
      <bottom style="hair"/>
    </border>
    <border>
      <left>
        <color indexed="63"/>
      </left>
      <right>
        <color indexed="63"/>
      </right>
      <top style="hair"/>
      <bottom style="medium"/>
    </border>
    <border>
      <left>
        <color indexed="63"/>
      </left>
      <right style="medium"/>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style="medium"/>
      <right>
        <color indexed="63"/>
      </right>
      <top style="hair"/>
      <bottom style="medium"/>
    </border>
    <border>
      <left>
        <color indexed="63"/>
      </left>
      <right style="medium"/>
      <top style="hair"/>
      <bottom style="medium"/>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color indexed="63"/>
      </left>
      <right style="thin"/>
      <top style="medium"/>
      <bottom style="hair"/>
    </border>
    <border>
      <left>
        <color indexed="63"/>
      </left>
      <right style="thin"/>
      <top style="hair"/>
      <bottom style="hair"/>
    </border>
    <border>
      <left>
        <color indexed="63"/>
      </left>
      <right style="thin"/>
      <top style="hair"/>
      <bottom style="medium"/>
    </border>
    <border diagonalUp="1">
      <left style="thin"/>
      <right style="thin"/>
      <top style="medium"/>
      <bottom style="hair"/>
      <diagonal style="hair"/>
    </border>
    <border diagonalUp="1">
      <left style="thin"/>
      <right style="thin"/>
      <top style="hair"/>
      <bottom style="hair"/>
      <diagonal style="hair"/>
    </border>
    <border diagonalUp="1">
      <left style="thin"/>
      <right style="thin"/>
      <top style="hair"/>
      <bottom style="medium"/>
      <diagonal style="hair"/>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medium"/>
    </border>
    <border diagonalUp="1">
      <left style="thin"/>
      <right style="medium"/>
      <top style="medium"/>
      <bottom style="hair"/>
      <diagonal style="hair"/>
    </border>
    <border diagonalUp="1">
      <left style="thin"/>
      <right style="medium"/>
      <top style="hair"/>
      <bottom style="hair"/>
      <diagonal style="hair"/>
    </border>
    <border diagonalUp="1">
      <left style="thin"/>
      <right style="medium"/>
      <top style="hair"/>
      <bottom style="medium"/>
      <diagonal style="hair"/>
    </border>
    <border>
      <left>
        <color indexed="63"/>
      </left>
      <right>
        <color indexed="63"/>
      </right>
      <top style="medium"/>
      <bottom>
        <color indexed="63"/>
      </bottom>
    </border>
    <border diagonalUp="1">
      <left style="thin"/>
      <right style="thin"/>
      <top style="medium"/>
      <bottom>
        <color indexed="63"/>
      </bottom>
      <diagonal style="hair"/>
    </border>
    <border diagonalUp="1">
      <left style="thin"/>
      <right style="thin"/>
      <top>
        <color indexed="63"/>
      </top>
      <bottom style="medium"/>
      <diagonal style="hair"/>
    </border>
    <border diagonalUp="1">
      <left style="thin"/>
      <right style="medium"/>
      <top style="medium"/>
      <bottom>
        <color indexed="63"/>
      </bottom>
      <diagonal style="hair"/>
    </border>
    <border diagonalUp="1">
      <left style="thin"/>
      <right style="medium"/>
      <top>
        <color indexed="63"/>
      </top>
      <bottom style="medium"/>
      <diagonal style="hair"/>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41" fontId="7" fillId="0" borderId="0">
      <alignment/>
      <protection/>
    </xf>
    <xf numFmtId="179" fontId="7" fillId="0" borderId="0">
      <alignment/>
      <protection/>
    </xf>
    <xf numFmtId="180" fontId="7" fillId="0" borderId="0">
      <alignment/>
      <protection/>
    </xf>
    <xf numFmtId="181" fontId="7" fillId="0" borderId="0">
      <alignment/>
      <protection/>
    </xf>
    <xf numFmtId="182" fontId="7" fillId="0" borderId="0">
      <alignment/>
      <protection/>
    </xf>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139">
    <xf numFmtId="0" fontId="0" fillId="0" borderId="0" xfId="0" applyAlignment="1">
      <alignment vertical="center"/>
    </xf>
    <xf numFmtId="38" fontId="1" fillId="0" borderId="0" xfId="54" applyFont="1" applyAlignment="1">
      <alignment vertical="center"/>
    </xf>
    <xf numFmtId="38" fontId="1" fillId="0" borderId="10" xfId="54" applyFont="1" applyBorder="1" applyAlignment="1">
      <alignment vertical="center"/>
    </xf>
    <xf numFmtId="38" fontId="1" fillId="0" borderId="10" xfId="54" applyFont="1" applyBorder="1" applyAlignment="1">
      <alignment horizontal="right" vertical="center"/>
    </xf>
    <xf numFmtId="38" fontId="1" fillId="0" borderId="11" xfId="54" applyFont="1" applyBorder="1" applyAlignment="1">
      <alignment horizontal="center" vertical="center"/>
    </xf>
    <xf numFmtId="38" fontId="1" fillId="0" borderId="12" xfId="54" applyFont="1" applyBorder="1" applyAlignment="1">
      <alignment horizontal="center" vertical="center"/>
    </xf>
    <xf numFmtId="38" fontId="1" fillId="0" borderId="13" xfId="54" applyFont="1" applyBorder="1" applyAlignment="1">
      <alignment horizontal="center" vertical="center"/>
    </xf>
    <xf numFmtId="38" fontId="1" fillId="0" borderId="14" xfId="54" applyFont="1" applyBorder="1" applyAlignment="1">
      <alignment horizontal="right" vertical="center"/>
    </xf>
    <xf numFmtId="38" fontId="1" fillId="0" borderId="15" xfId="54" applyFont="1" applyBorder="1" applyAlignment="1">
      <alignment horizontal="right" vertical="center"/>
    </xf>
    <xf numFmtId="38" fontId="1" fillId="0" borderId="16" xfId="54" applyFont="1" applyBorder="1" applyAlignment="1">
      <alignment horizontal="right" vertical="center"/>
    </xf>
    <xf numFmtId="38" fontId="1" fillId="0" borderId="17" xfId="54" applyFont="1" applyBorder="1" applyAlignment="1">
      <alignment horizontal="distributed" vertical="center"/>
    </xf>
    <xf numFmtId="38" fontId="1" fillId="0" borderId="18" xfId="54" applyFont="1" applyBorder="1" applyAlignment="1">
      <alignment horizontal="distributed" vertical="center"/>
    </xf>
    <xf numFmtId="177" fontId="1" fillId="0" borderId="0" xfId="54" applyNumberFormat="1" applyFont="1" applyFill="1" applyBorder="1" applyAlignment="1">
      <alignment vertical="center"/>
    </xf>
    <xf numFmtId="38" fontId="6" fillId="0" borderId="0" xfId="54" applyFont="1" applyAlignment="1">
      <alignment horizontal="left" vertical="center" indent="1"/>
    </xf>
    <xf numFmtId="38" fontId="5" fillId="0" borderId="0" xfId="54" applyFont="1" applyAlignment="1">
      <alignment horizontal="left" vertical="center" indent="4"/>
    </xf>
    <xf numFmtId="38" fontId="1" fillId="0" borderId="0" xfId="54" applyFont="1" applyBorder="1" applyAlignment="1">
      <alignment vertical="center"/>
    </xf>
    <xf numFmtId="38" fontId="1" fillId="0" borderId="0" xfId="54" applyFont="1" applyFill="1" applyAlignment="1">
      <alignment vertical="center"/>
    </xf>
    <xf numFmtId="177" fontId="1" fillId="0" borderId="19" xfId="54" applyNumberFormat="1" applyFont="1" applyFill="1" applyBorder="1" applyAlignment="1">
      <alignment vertical="center"/>
    </xf>
    <xf numFmtId="38" fontId="1" fillId="0" borderId="15" xfId="54" applyFont="1" applyFill="1" applyBorder="1" applyAlignment="1">
      <alignment horizontal="right" vertical="center"/>
    </xf>
    <xf numFmtId="38" fontId="8" fillId="0" borderId="0" xfId="54" applyFont="1" applyAlignment="1">
      <alignment horizontal="center" vertical="center"/>
    </xf>
    <xf numFmtId="38" fontId="1" fillId="0" borderId="17" xfId="54" applyFont="1" applyFill="1" applyBorder="1" applyAlignment="1">
      <alignment horizontal="distributed" vertical="center"/>
    </xf>
    <xf numFmtId="38" fontId="1" fillId="0" borderId="0" xfId="54" applyFont="1" applyAlignment="1">
      <alignment horizontal="center" vertical="center"/>
    </xf>
    <xf numFmtId="38" fontId="1" fillId="0" borderId="0" xfId="54" applyFont="1" applyFill="1" applyAlignment="1" applyProtection="1">
      <alignment vertical="center"/>
      <protection locked="0"/>
    </xf>
    <xf numFmtId="38" fontId="1" fillId="0" borderId="0" xfId="54" applyFont="1" applyAlignment="1">
      <alignment horizontal="distributed" vertical="center"/>
    </xf>
    <xf numFmtId="58" fontId="1" fillId="0" borderId="0" xfId="54" applyNumberFormat="1" applyFont="1" applyAlignment="1">
      <alignment vertical="center"/>
    </xf>
    <xf numFmtId="38" fontId="1" fillId="0" borderId="20" xfId="54" applyFont="1" applyBorder="1" applyAlignment="1">
      <alignment horizontal="center" vertical="center"/>
    </xf>
    <xf numFmtId="38" fontId="1" fillId="0" borderId="21" xfId="54" applyFont="1" applyBorder="1" applyAlignment="1">
      <alignment horizontal="center" vertical="center"/>
    </xf>
    <xf numFmtId="38" fontId="1" fillId="0" borderId="22" xfId="54" applyFont="1" applyBorder="1" applyAlignment="1">
      <alignment vertical="center"/>
    </xf>
    <xf numFmtId="38" fontId="1" fillId="0" borderId="23" xfId="54" applyFont="1" applyBorder="1" applyAlignment="1">
      <alignment vertical="center"/>
    </xf>
    <xf numFmtId="38" fontId="1" fillId="0" borderId="24" xfId="54" applyFont="1" applyBorder="1" applyAlignment="1">
      <alignment vertical="center"/>
    </xf>
    <xf numFmtId="38" fontId="1" fillId="0" borderId="25" xfId="54" applyFont="1" applyBorder="1" applyAlignment="1">
      <alignment horizontal="distributed" vertical="center"/>
    </xf>
    <xf numFmtId="177" fontId="1" fillId="0" borderId="26" xfId="54" applyNumberFormat="1" applyFont="1" applyBorder="1" applyAlignment="1">
      <alignment vertical="center"/>
    </xf>
    <xf numFmtId="38" fontId="1" fillId="0" borderId="27" xfId="54" applyFont="1" applyBorder="1" applyAlignment="1">
      <alignment vertical="center"/>
    </xf>
    <xf numFmtId="177" fontId="1" fillId="0" borderId="19" xfId="54" applyNumberFormat="1" applyFont="1" applyBorder="1" applyAlignment="1">
      <alignment vertical="center"/>
    </xf>
    <xf numFmtId="38" fontId="1" fillId="0" borderId="28" xfId="54" applyFont="1" applyBorder="1" applyAlignment="1">
      <alignment vertical="center"/>
    </xf>
    <xf numFmtId="177" fontId="1" fillId="0" borderId="29" xfId="54" applyNumberFormat="1" applyFont="1" applyBorder="1" applyAlignment="1">
      <alignment vertical="center"/>
    </xf>
    <xf numFmtId="38" fontId="1" fillId="0" borderId="0" xfId="54" applyFont="1" applyFill="1" applyAlignment="1">
      <alignment horizontal="distributed" vertical="center"/>
    </xf>
    <xf numFmtId="58" fontId="1" fillId="0" borderId="0" xfId="54" applyNumberFormat="1" applyFont="1" applyFill="1" applyAlignment="1">
      <alignment vertical="center"/>
    </xf>
    <xf numFmtId="38" fontId="8" fillId="0" borderId="0" xfId="54" applyFont="1" applyFill="1" applyAlignment="1">
      <alignment horizontal="left" vertical="center" indent="1"/>
    </xf>
    <xf numFmtId="38" fontId="5" fillId="0" borderId="0" xfId="54" applyFont="1" applyFill="1" applyAlignment="1">
      <alignment horizontal="left" vertical="center" indent="1"/>
    </xf>
    <xf numFmtId="38" fontId="1" fillId="0" borderId="10" xfId="54" applyFont="1" applyFill="1" applyBorder="1" applyAlignment="1">
      <alignment vertical="center"/>
    </xf>
    <xf numFmtId="38" fontId="1" fillId="0" borderId="10" xfId="54" applyFont="1" applyFill="1" applyBorder="1" applyAlignment="1">
      <alignment horizontal="right" vertical="center"/>
    </xf>
    <xf numFmtId="38" fontId="1" fillId="0" borderId="20" xfId="54" applyFont="1" applyFill="1" applyBorder="1" applyAlignment="1">
      <alignment horizontal="center" vertical="center"/>
    </xf>
    <xf numFmtId="38" fontId="1" fillId="0" borderId="21" xfId="54" applyFont="1" applyFill="1" applyBorder="1" applyAlignment="1">
      <alignment horizontal="center" vertical="center"/>
    </xf>
    <xf numFmtId="38" fontId="1" fillId="0" borderId="11" xfId="54" applyFont="1" applyFill="1" applyBorder="1" applyAlignment="1" applyProtection="1">
      <alignment horizontal="center" vertical="center"/>
      <protection locked="0"/>
    </xf>
    <xf numFmtId="38" fontId="1" fillId="0" borderId="12" xfId="54" applyFont="1" applyFill="1" applyBorder="1" applyAlignment="1" applyProtection="1">
      <alignment horizontal="center" vertical="center"/>
      <protection locked="0"/>
    </xf>
    <xf numFmtId="38" fontId="1" fillId="0" borderId="12" xfId="54" applyFont="1" applyFill="1" applyBorder="1" applyAlignment="1">
      <alignment horizontal="center" vertical="center"/>
    </xf>
    <xf numFmtId="38" fontId="1" fillId="0" borderId="13" xfId="54" applyFont="1" applyFill="1" applyBorder="1" applyAlignment="1">
      <alignment horizontal="center" vertical="center"/>
    </xf>
    <xf numFmtId="38" fontId="1" fillId="0" borderId="0" xfId="54" applyFont="1" applyFill="1" applyAlignment="1">
      <alignment horizontal="center" vertical="center"/>
    </xf>
    <xf numFmtId="38" fontId="1" fillId="0" borderId="22" xfId="54" applyFont="1" applyFill="1" applyBorder="1" applyAlignment="1">
      <alignment vertical="center"/>
    </xf>
    <xf numFmtId="38" fontId="1" fillId="0" borderId="23" xfId="54" applyFont="1" applyFill="1" applyBorder="1" applyAlignment="1">
      <alignment vertical="center"/>
    </xf>
    <xf numFmtId="38" fontId="1" fillId="0" borderId="14" xfId="54" applyFont="1" applyFill="1" applyBorder="1" applyAlignment="1">
      <alignment horizontal="right" vertical="center"/>
    </xf>
    <xf numFmtId="38" fontId="1" fillId="0" borderId="16" xfId="54" applyFont="1" applyFill="1" applyBorder="1" applyAlignment="1">
      <alignment horizontal="right" vertical="center"/>
    </xf>
    <xf numFmtId="38" fontId="1" fillId="0" borderId="24" xfId="54" applyFont="1" applyFill="1" applyBorder="1" applyAlignment="1">
      <alignment vertical="center"/>
    </xf>
    <xf numFmtId="38" fontId="1" fillId="0" borderId="25" xfId="54" applyFont="1" applyFill="1" applyBorder="1" applyAlignment="1">
      <alignment horizontal="distributed" vertical="center"/>
    </xf>
    <xf numFmtId="177" fontId="1" fillId="0" borderId="26" xfId="54" applyNumberFormat="1" applyFont="1" applyFill="1" applyBorder="1" applyAlignment="1">
      <alignment vertical="center"/>
    </xf>
    <xf numFmtId="183" fontId="1" fillId="0" borderId="30" xfId="54" applyNumberFormat="1" applyFont="1" applyFill="1" applyBorder="1" applyAlignment="1">
      <alignment vertical="center"/>
    </xf>
    <xf numFmtId="184" fontId="1" fillId="0" borderId="31" xfId="54" applyNumberFormat="1" applyFont="1" applyFill="1" applyBorder="1" applyAlignment="1">
      <alignment vertical="center"/>
    </xf>
    <xf numFmtId="38" fontId="1" fillId="0" borderId="27" xfId="54" applyFont="1" applyFill="1" applyBorder="1" applyAlignment="1">
      <alignment vertical="center"/>
    </xf>
    <xf numFmtId="183" fontId="1" fillId="0" borderId="32" xfId="54" applyNumberFormat="1" applyFont="1" applyFill="1" applyBorder="1" applyAlignment="1">
      <alignment vertical="center"/>
    </xf>
    <xf numFmtId="184" fontId="1" fillId="0" borderId="33" xfId="54" applyNumberFormat="1" applyFont="1" applyFill="1" applyBorder="1" applyAlignment="1">
      <alignment vertical="center"/>
    </xf>
    <xf numFmtId="184" fontId="1" fillId="0" borderId="33" xfId="54" applyNumberFormat="1" applyFont="1" applyFill="1" applyBorder="1" applyAlignment="1">
      <alignment horizontal="right" vertical="center"/>
    </xf>
    <xf numFmtId="38" fontId="1" fillId="0" borderId="28" xfId="54" applyFont="1" applyFill="1" applyBorder="1" applyAlignment="1">
      <alignment vertical="center"/>
    </xf>
    <xf numFmtId="38" fontId="1" fillId="0" borderId="18" xfId="54" applyFont="1" applyFill="1" applyBorder="1" applyAlignment="1">
      <alignment horizontal="distributed" vertical="center"/>
    </xf>
    <xf numFmtId="177" fontId="1" fillId="0" borderId="29" xfId="54" applyNumberFormat="1" applyFont="1" applyFill="1" applyBorder="1" applyAlignment="1">
      <alignment vertical="center"/>
    </xf>
    <xf numFmtId="183" fontId="1" fillId="0" borderId="34" xfId="54" applyNumberFormat="1" applyFont="1" applyFill="1" applyBorder="1" applyAlignment="1">
      <alignment vertical="center"/>
    </xf>
    <xf numFmtId="184" fontId="1" fillId="0" borderId="35" xfId="54" applyNumberFormat="1" applyFont="1" applyFill="1" applyBorder="1" applyAlignment="1">
      <alignment vertical="center"/>
    </xf>
    <xf numFmtId="38" fontId="1" fillId="0" borderId="0" xfId="54" applyFont="1" applyFill="1" applyBorder="1" applyAlignment="1">
      <alignment vertical="center"/>
    </xf>
    <xf numFmtId="38" fontId="1" fillId="0" borderId="0" xfId="54" applyFont="1" applyFill="1" applyBorder="1" applyAlignment="1">
      <alignment horizontal="distributed" vertical="center"/>
    </xf>
    <xf numFmtId="183" fontId="1" fillId="0" borderId="0" xfId="54" applyNumberFormat="1" applyFont="1" applyFill="1" applyBorder="1" applyAlignment="1">
      <alignment vertical="center"/>
    </xf>
    <xf numFmtId="184" fontId="1" fillId="0" borderId="0" xfId="54" applyNumberFormat="1" applyFont="1" applyFill="1" applyBorder="1" applyAlignment="1">
      <alignment vertical="center"/>
    </xf>
    <xf numFmtId="38" fontId="1" fillId="0" borderId="0" xfId="54" applyFont="1" applyFill="1" applyAlignment="1" applyProtection="1">
      <alignment horizontal="left" vertical="center"/>
      <protection locked="0"/>
    </xf>
    <xf numFmtId="176" fontId="1" fillId="0" borderId="0" xfId="54" applyNumberFormat="1" applyFont="1" applyFill="1" applyBorder="1" applyAlignment="1" applyProtection="1">
      <alignment vertical="center"/>
      <protection locked="0"/>
    </xf>
    <xf numFmtId="38" fontId="1" fillId="0" borderId="0" xfId="54" applyFont="1" applyFill="1" applyAlignment="1" applyProtection="1">
      <alignment horizontal="distributed" vertical="center"/>
      <protection locked="0"/>
    </xf>
    <xf numFmtId="38" fontId="8" fillId="0" borderId="0" xfId="54" applyFont="1" applyFill="1" applyAlignment="1" applyProtection="1">
      <alignment vertical="center"/>
      <protection locked="0"/>
    </xf>
    <xf numFmtId="38" fontId="5" fillId="0" borderId="0" xfId="54" applyFont="1" applyFill="1" applyAlignment="1">
      <alignment vertical="center"/>
    </xf>
    <xf numFmtId="58" fontId="1" fillId="0" borderId="0" xfId="54" applyNumberFormat="1" applyFont="1" applyFill="1" applyAlignment="1">
      <alignment horizontal="right" vertical="center" shrinkToFit="1"/>
    </xf>
    <xf numFmtId="178" fontId="1" fillId="0" borderId="0" xfId="42" applyNumberFormat="1" applyFont="1" applyFill="1" applyBorder="1" applyAlignment="1">
      <alignment vertical="center"/>
    </xf>
    <xf numFmtId="176" fontId="1" fillId="0" borderId="0" xfId="54" applyNumberFormat="1" applyFont="1" applyFill="1" applyBorder="1" applyAlignment="1">
      <alignment vertical="center"/>
    </xf>
    <xf numFmtId="177" fontId="1" fillId="0" borderId="36" xfId="54" applyNumberFormat="1" applyFont="1" applyBorder="1" applyAlignment="1">
      <alignment vertical="center"/>
    </xf>
    <xf numFmtId="177" fontId="1" fillId="0" borderId="30" xfId="54" applyNumberFormat="1" applyFont="1" applyBorder="1" applyAlignment="1">
      <alignment vertical="center"/>
    </xf>
    <xf numFmtId="177" fontId="1" fillId="0" borderId="37" xfId="54" applyNumberFormat="1" applyFont="1" applyBorder="1" applyAlignment="1">
      <alignment vertical="center"/>
    </xf>
    <xf numFmtId="177" fontId="1" fillId="0" borderId="32" xfId="54" applyNumberFormat="1" applyFont="1" applyBorder="1" applyAlignment="1">
      <alignment vertical="center"/>
    </xf>
    <xf numFmtId="177" fontId="1" fillId="0" borderId="38" xfId="54" applyNumberFormat="1" applyFont="1" applyBorder="1" applyAlignment="1">
      <alignment vertical="center"/>
    </xf>
    <xf numFmtId="177" fontId="1" fillId="0" borderId="34" xfId="54" applyNumberFormat="1" applyFont="1" applyBorder="1" applyAlignment="1">
      <alignment vertical="center"/>
    </xf>
    <xf numFmtId="177" fontId="1" fillId="0" borderId="39" xfId="54" applyNumberFormat="1" applyFont="1" applyFill="1" applyBorder="1" applyAlignment="1" applyProtection="1">
      <alignment vertical="center"/>
      <protection locked="0"/>
    </xf>
    <xf numFmtId="177" fontId="1" fillId="0" borderId="39" xfId="54" applyNumberFormat="1" applyFont="1" applyFill="1" applyBorder="1" applyAlignment="1">
      <alignment vertical="center"/>
    </xf>
    <xf numFmtId="177" fontId="1" fillId="0" borderId="40" xfId="54" applyNumberFormat="1" applyFont="1" applyFill="1" applyBorder="1" applyAlignment="1" applyProtection="1">
      <alignment vertical="center"/>
      <protection locked="0"/>
    </xf>
    <xf numFmtId="177" fontId="1" fillId="0" borderId="40" xfId="54" applyNumberFormat="1" applyFont="1" applyFill="1" applyBorder="1" applyAlignment="1">
      <alignment vertical="center"/>
    </xf>
    <xf numFmtId="177" fontId="1" fillId="0" borderId="41" xfId="54" applyNumberFormat="1" applyFont="1" applyFill="1" applyBorder="1" applyAlignment="1" applyProtection="1">
      <alignment vertical="center"/>
      <protection locked="0"/>
    </xf>
    <xf numFmtId="177" fontId="1" fillId="0" borderId="41" xfId="54" applyNumberFormat="1" applyFont="1" applyFill="1" applyBorder="1" applyAlignment="1">
      <alignment vertical="center"/>
    </xf>
    <xf numFmtId="38" fontId="9" fillId="0" borderId="0" xfId="54" applyFont="1" applyFill="1" applyAlignment="1">
      <alignment horizontal="center" vertical="center"/>
    </xf>
    <xf numFmtId="38" fontId="9" fillId="0" borderId="0" xfId="54" applyFont="1" applyAlignment="1">
      <alignment horizontal="center" vertical="center"/>
    </xf>
    <xf numFmtId="183" fontId="1" fillId="0" borderId="42" xfId="54" applyNumberFormat="1" applyFont="1" applyFill="1" applyBorder="1" applyAlignment="1">
      <alignment vertical="center"/>
    </xf>
    <xf numFmtId="183" fontId="1" fillId="0" borderId="36" xfId="54" applyNumberFormat="1" applyFont="1" applyFill="1" applyBorder="1" applyAlignment="1">
      <alignment vertical="center"/>
    </xf>
    <xf numFmtId="183" fontId="1" fillId="0" borderId="43" xfId="54" applyNumberFormat="1" applyFont="1" applyFill="1" applyBorder="1" applyAlignment="1">
      <alignment vertical="center"/>
    </xf>
    <xf numFmtId="183" fontId="1" fillId="0" borderId="37" xfId="54" applyNumberFormat="1" applyFont="1" applyFill="1" applyBorder="1" applyAlignment="1">
      <alignment vertical="center"/>
    </xf>
    <xf numFmtId="183" fontId="1" fillId="0" borderId="44" xfId="54" applyNumberFormat="1" applyFont="1" applyFill="1" applyBorder="1" applyAlignment="1">
      <alignment vertical="center"/>
    </xf>
    <xf numFmtId="183" fontId="1" fillId="0" borderId="38" xfId="54" applyNumberFormat="1" applyFont="1" applyFill="1" applyBorder="1" applyAlignment="1">
      <alignment vertical="center"/>
    </xf>
    <xf numFmtId="177" fontId="1" fillId="0" borderId="36" xfId="54" applyNumberFormat="1" applyFont="1" applyFill="1" applyBorder="1" applyAlignment="1">
      <alignment vertical="center"/>
    </xf>
    <xf numFmtId="177" fontId="1" fillId="0" borderId="37" xfId="54" applyNumberFormat="1" applyFont="1" applyFill="1" applyBorder="1" applyAlignment="1">
      <alignment vertical="center"/>
    </xf>
    <xf numFmtId="177" fontId="1" fillId="0" borderId="38" xfId="54" applyNumberFormat="1" applyFont="1" applyFill="1" applyBorder="1" applyAlignment="1">
      <alignment vertical="center"/>
    </xf>
    <xf numFmtId="177" fontId="1" fillId="0" borderId="44" xfId="54" applyNumberFormat="1" applyFont="1" applyFill="1" applyBorder="1" applyAlignment="1">
      <alignment vertical="center"/>
    </xf>
    <xf numFmtId="177" fontId="1" fillId="0" borderId="34" xfId="54" applyNumberFormat="1" applyFont="1" applyFill="1" applyBorder="1" applyAlignment="1">
      <alignment vertical="center"/>
    </xf>
    <xf numFmtId="38" fontId="0" fillId="0" borderId="0" xfId="54" applyFont="1" applyFill="1" applyAlignment="1">
      <alignment vertical="center"/>
    </xf>
    <xf numFmtId="38" fontId="10" fillId="0" borderId="45" xfId="54" applyFont="1" applyFill="1" applyBorder="1" applyAlignment="1">
      <alignment horizontal="right" vertical="center"/>
    </xf>
    <xf numFmtId="38" fontId="1" fillId="0" borderId="14" xfId="54" applyFont="1" applyBorder="1" applyAlignment="1">
      <alignment horizontal="right" vertical="center"/>
    </xf>
    <xf numFmtId="184" fontId="1" fillId="0" borderId="31" xfId="54" applyNumberFormat="1" applyFont="1" applyBorder="1" applyAlignment="1">
      <alignment vertical="center"/>
    </xf>
    <xf numFmtId="184" fontId="1" fillId="0" borderId="33" xfId="54" applyNumberFormat="1" applyFont="1" applyBorder="1" applyAlignment="1">
      <alignment vertical="center"/>
    </xf>
    <xf numFmtId="184" fontId="1" fillId="0" borderId="35" xfId="54" applyNumberFormat="1" applyFont="1" applyBorder="1" applyAlignment="1">
      <alignment vertical="center"/>
    </xf>
    <xf numFmtId="184" fontId="1" fillId="0" borderId="46" xfId="42" applyNumberFormat="1" applyFont="1" applyFill="1" applyBorder="1" applyAlignment="1">
      <alignment vertical="center"/>
    </xf>
    <xf numFmtId="184" fontId="1" fillId="0" borderId="47" xfId="42" applyNumberFormat="1" applyFont="1" applyFill="1" applyBorder="1" applyAlignment="1">
      <alignment vertical="center"/>
    </xf>
    <xf numFmtId="184" fontId="1" fillId="0" borderId="48" xfId="42" applyNumberFormat="1" applyFont="1" applyFill="1" applyBorder="1" applyAlignment="1">
      <alignment vertical="center"/>
    </xf>
    <xf numFmtId="183" fontId="1" fillId="0" borderId="42" xfId="54" applyNumberFormat="1" applyFont="1" applyFill="1" applyBorder="1" applyAlignment="1" applyProtection="1">
      <alignment vertical="center"/>
      <protection locked="0"/>
    </xf>
    <xf numFmtId="183" fontId="1" fillId="0" borderId="36" xfId="54" applyNumberFormat="1" applyFont="1" applyFill="1" applyBorder="1" applyAlignment="1" applyProtection="1">
      <alignment vertical="center"/>
      <protection locked="0"/>
    </xf>
    <xf numFmtId="183" fontId="1" fillId="0" borderId="43" xfId="54" applyNumberFormat="1" applyFont="1" applyFill="1" applyBorder="1" applyAlignment="1" applyProtection="1">
      <alignment vertical="center"/>
      <protection locked="0"/>
    </xf>
    <xf numFmtId="183" fontId="1" fillId="0" borderId="37" xfId="54" applyNumberFormat="1" applyFont="1" applyFill="1" applyBorder="1" applyAlignment="1" applyProtection="1">
      <alignment vertical="center"/>
      <protection locked="0"/>
    </xf>
    <xf numFmtId="183" fontId="1" fillId="0" borderId="44" xfId="54" applyNumberFormat="1" applyFont="1" applyFill="1" applyBorder="1" applyAlignment="1" applyProtection="1">
      <alignment vertical="center"/>
      <protection locked="0"/>
    </xf>
    <xf numFmtId="183" fontId="1" fillId="0" borderId="38" xfId="54" applyNumberFormat="1" applyFont="1" applyFill="1" applyBorder="1" applyAlignment="1" applyProtection="1">
      <alignment vertical="center"/>
      <protection locked="0"/>
    </xf>
    <xf numFmtId="177" fontId="1" fillId="0" borderId="36" xfId="54" applyNumberFormat="1" applyFont="1" applyFill="1" applyBorder="1" applyAlignment="1" applyProtection="1">
      <alignment vertical="center"/>
      <protection/>
    </xf>
    <xf numFmtId="177" fontId="1" fillId="0" borderId="37" xfId="54" applyNumberFormat="1" applyFont="1" applyFill="1" applyBorder="1" applyAlignment="1" applyProtection="1">
      <alignment vertical="center"/>
      <protection/>
    </xf>
    <xf numFmtId="177" fontId="1" fillId="0" borderId="38" xfId="54" applyNumberFormat="1" applyFont="1" applyFill="1" applyBorder="1" applyAlignment="1" applyProtection="1">
      <alignment vertical="center"/>
      <protection/>
    </xf>
    <xf numFmtId="177" fontId="1" fillId="0" borderId="30" xfId="54" applyNumberFormat="1" applyFont="1" applyFill="1" applyBorder="1" applyAlignment="1">
      <alignment vertical="center"/>
    </xf>
    <xf numFmtId="177" fontId="1" fillId="0" borderId="32" xfId="54" applyNumberFormat="1" applyFont="1" applyFill="1" applyBorder="1" applyAlignment="1">
      <alignment vertical="center"/>
    </xf>
    <xf numFmtId="38" fontId="1" fillId="0" borderId="11" xfId="54" applyFont="1" applyFill="1" applyBorder="1" applyAlignment="1" applyProtection="1">
      <alignment horizontal="center" vertical="center"/>
      <protection locked="0"/>
    </xf>
    <xf numFmtId="38" fontId="1" fillId="0" borderId="49" xfId="54" applyFont="1" applyFill="1" applyBorder="1" applyAlignment="1">
      <alignment horizontal="distributed" vertical="center"/>
    </xf>
    <xf numFmtId="0" fontId="0" fillId="0" borderId="10" xfId="0" applyFont="1" applyFill="1" applyBorder="1" applyAlignment="1">
      <alignment horizontal="distributed" vertical="center"/>
    </xf>
    <xf numFmtId="38" fontId="8" fillId="0" borderId="0" xfId="54" applyFont="1" applyFill="1" applyAlignment="1" applyProtection="1">
      <alignment horizontal="center" vertical="center"/>
      <protection locked="0"/>
    </xf>
    <xf numFmtId="38" fontId="0" fillId="0" borderId="0" xfId="54" applyFont="1" applyFill="1" applyAlignment="1" applyProtection="1">
      <alignment horizontal="left" vertical="center" wrapText="1"/>
      <protection locked="0"/>
    </xf>
    <xf numFmtId="58" fontId="1" fillId="0" borderId="0" xfId="54" applyNumberFormat="1" applyFont="1" applyFill="1" applyAlignment="1">
      <alignment horizontal="right" vertical="center" shrinkToFit="1"/>
    </xf>
    <xf numFmtId="38" fontId="1" fillId="0" borderId="50" xfId="54" applyFont="1" applyFill="1" applyBorder="1" applyAlignment="1" applyProtection="1">
      <alignment horizontal="center" vertical="center"/>
      <protection locked="0"/>
    </xf>
    <xf numFmtId="38" fontId="1" fillId="0" borderId="51" xfId="54" applyFont="1" applyFill="1" applyBorder="1" applyAlignment="1" applyProtection="1">
      <alignment horizontal="center" vertical="center"/>
      <protection locked="0"/>
    </xf>
    <xf numFmtId="38" fontId="1" fillId="0" borderId="50" xfId="54" applyFont="1" applyFill="1" applyBorder="1" applyAlignment="1">
      <alignment horizontal="center" vertical="center"/>
    </xf>
    <xf numFmtId="38" fontId="1" fillId="0" borderId="51" xfId="54" applyFont="1" applyFill="1" applyBorder="1" applyAlignment="1">
      <alignment horizontal="center" vertical="center"/>
    </xf>
    <xf numFmtId="38" fontId="1" fillId="0" borderId="52" xfId="54" applyFont="1" applyFill="1" applyBorder="1" applyAlignment="1">
      <alignment horizontal="center" vertical="center"/>
    </xf>
    <xf numFmtId="38" fontId="1" fillId="0" borderId="53" xfId="54" applyFont="1" applyFill="1" applyBorder="1" applyAlignment="1">
      <alignment horizontal="center" vertical="center"/>
    </xf>
    <xf numFmtId="38" fontId="1" fillId="0" borderId="49" xfId="54" applyFont="1" applyBorder="1" applyAlignment="1">
      <alignment horizontal="distributed" vertical="center"/>
    </xf>
    <xf numFmtId="0" fontId="0" fillId="0" borderId="10" xfId="0" applyFont="1" applyBorder="1" applyAlignment="1">
      <alignment horizontal="distributed" vertical="center"/>
    </xf>
    <xf numFmtId="38" fontId="8" fillId="0" borderId="0" xfId="54" applyFont="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会計（小数０桁）" xfId="47"/>
    <cellStyle name="会計（小数１桁）" xfId="48"/>
    <cellStyle name="会計（小数３桁）" xfId="49"/>
    <cellStyle name="会計（小数４桁）" xfId="50"/>
    <cellStyle name="会計（小数６桁）"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22000sv002\zaisei\&#24179;&#25104;&#65297;&#65304;&#24180;&#24230;\&#26222;&#36890;&#20132;&#20184;&#31246;\&#31639;&#23450;\&#65320;&#65297;&#65304;\02H17&#32076;&#24120;&#65288;&#12381;&#12398;&#6529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消防費"/>
      <sheetName val="道路橋りょう費"/>
      <sheetName val="港湾費（港湾）"/>
      <sheetName val="港湾費（漁港）"/>
      <sheetName val="都市計画費"/>
      <sheetName val="公園費（人口）"/>
      <sheetName val="公園費（公園面積）"/>
      <sheetName val="下水道費"/>
      <sheetName val="その他土木費"/>
      <sheetName val="小学校費（児童数）"/>
      <sheetName val="小学校費（学級数）"/>
      <sheetName val="小学校費（学校数）"/>
      <sheetName val="中学校費（生徒数）"/>
      <sheetName val="中学校費（学級数）"/>
      <sheetName val="中学校費（学校数）"/>
      <sheetName val="高校費（教員数）"/>
      <sheetName val="高校費（生徒数）"/>
      <sheetName val="その他教育費（人口）"/>
      <sheetName val="その他教育費（幼児数）"/>
      <sheetName val="01"/>
      <sheetName val="02"/>
      <sheetName val="04"/>
      <sheetName val="05"/>
      <sheetName val="06"/>
      <sheetName val="07"/>
      <sheetName val="08"/>
      <sheetName val="09"/>
      <sheetName val="10"/>
      <sheetName val="11"/>
      <sheetName val="12"/>
      <sheetName val="13"/>
      <sheetName val="14"/>
    </sheetNames>
    <sheetDataSet>
      <sheetData sheetId="19">
        <row r="6">
          <cell r="U6">
            <v>1</v>
          </cell>
        </row>
        <row r="7">
          <cell r="U7">
            <v>1</v>
          </cell>
        </row>
        <row r="8">
          <cell r="U8">
            <v>1</v>
          </cell>
        </row>
        <row r="9">
          <cell r="U9">
            <v>1</v>
          </cell>
        </row>
        <row r="10">
          <cell r="U10">
            <v>1</v>
          </cell>
        </row>
        <row r="11">
          <cell r="U11">
            <v>1</v>
          </cell>
        </row>
        <row r="12">
          <cell r="U12">
            <v>1</v>
          </cell>
        </row>
        <row r="13">
          <cell r="U13">
            <v>1</v>
          </cell>
        </row>
        <row r="14">
          <cell r="U14">
            <v>1</v>
          </cell>
        </row>
        <row r="15">
          <cell r="U15">
            <v>1</v>
          </cell>
        </row>
        <row r="16">
          <cell r="U16">
            <v>1</v>
          </cell>
        </row>
        <row r="17">
          <cell r="U17">
            <v>1</v>
          </cell>
        </row>
        <row r="18">
          <cell r="U18">
            <v>1</v>
          </cell>
        </row>
        <row r="19">
          <cell r="U19">
            <v>1</v>
          </cell>
        </row>
        <row r="20">
          <cell r="U20">
            <v>1</v>
          </cell>
        </row>
        <row r="21">
          <cell r="U21">
            <v>1</v>
          </cell>
        </row>
        <row r="22">
          <cell r="U22">
            <v>1</v>
          </cell>
        </row>
        <row r="23">
          <cell r="U23">
            <v>1</v>
          </cell>
        </row>
        <row r="24">
          <cell r="U24">
            <v>1</v>
          </cell>
        </row>
        <row r="25">
          <cell r="U25">
            <v>2</v>
          </cell>
        </row>
        <row r="26">
          <cell r="U26">
            <v>2</v>
          </cell>
        </row>
        <row r="27">
          <cell r="U27">
            <v>2</v>
          </cell>
        </row>
        <row r="28">
          <cell r="U28">
            <v>1</v>
          </cell>
        </row>
        <row r="29">
          <cell r="U29">
            <v>1</v>
          </cell>
        </row>
        <row r="30">
          <cell r="U30">
            <v>1</v>
          </cell>
        </row>
        <row r="31">
          <cell r="U31">
            <v>1</v>
          </cell>
        </row>
        <row r="32">
          <cell r="U32">
            <v>1</v>
          </cell>
        </row>
        <row r="33">
          <cell r="U33">
            <v>1</v>
          </cell>
        </row>
        <row r="34">
          <cell r="U34">
            <v>1</v>
          </cell>
        </row>
        <row r="35">
          <cell r="U35">
            <v>1</v>
          </cell>
        </row>
        <row r="36">
          <cell r="U36">
            <v>1</v>
          </cell>
        </row>
        <row r="37">
          <cell r="U37">
            <v>1</v>
          </cell>
        </row>
        <row r="38">
          <cell r="U38">
            <v>1</v>
          </cell>
        </row>
        <row r="39">
          <cell r="U39">
            <v>1</v>
          </cell>
        </row>
        <row r="40">
          <cell r="U40">
            <v>1</v>
          </cell>
        </row>
        <row r="41">
          <cell r="U41">
            <v>1</v>
          </cell>
        </row>
        <row r="42">
          <cell r="U42">
            <v>1</v>
          </cell>
        </row>
        <row r="43">
          <cell r="U43">
            <v>1</v>
          </cell>
        </row>
        <row r="44">
          <cell r="U44">
            <v>1</v>
          </cell>
        </row>
        <row r="45">
          <cell r="U45">
            <v>1</v>
          </cell>
        </row>
        <row r="46">
          <cell r="U46">
            <v>1</v>
          </cell>
        </row>
        <row r="47">
          <cell r="U47">
            <v>1</v>
          </cell>
        </row>
        <row r="48">
          <cell r="U48">
            <v>1</v>
          </cell>
        </row>
        <row r="49">
          <cell r="U49">
            <v>1</v>
          </cell>
        </row>
        <row r="50">
          <cell r="U50">
            <v>1</v>
          </cell>
        </row>
        <row r="51">
          <cell r="U51">
            <v>1</v>
          </cell>
        </row>
        <row r="52">
          <cell r="U52">
            <v>1</v>
          </cell>
        </row>
        <row r="53">
          <cell r="U53">
            <v>1</v>
          </cell>
        </row>
        <row r="54">
          <cell r="U54">
            <v>1</v>
          </cell>
        </row>
        <row r="55">
          <cell r="U55">
            <v>1</v>
          </cell>
        </row>
        <row r="56">
          <cell r="U56">
            <v>1</v>
          </cell>
        </row>
        <row r="57">
          <cell r="U57">
            <v>1</v>
          </cell>
        </row>
        <row r="58">
          <cell r="U58">
            <v>1</v>
          </cell>
        </row>
        <row r="59">
          <cell r="U59">
            <v>1</v>
          </cell>
        </row>
        <row r="60">
          <cell r="U6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40"/>
  <sheetViews>
    <sheetView showGridLines="0" tabSelected="1" view="pageBreakPreview" zoomScale="190" zoomScaleNormal="85" zoomScaleSheetLayoutView="190" zoomScalePageLayoutView="0" workbookViewId="0" topLeftCell="A1">
      <selection activeCell="A1" sqref="A1"/>
    </sheetView>
  </sheetViews>
  <sheetFormatPr defaultColWidth="10.28125" defaultRowHeight="16.5" customHeight="1"/>
  <cols>
    <col min="1" max="1" width="3.28125" style="16" customWidth="1"/>
    <col min="2" max="2" width="12.57421875" style="36" bestFit="1" customWidth="1"/>
    <col min="3" max="3" width="3.28125" style="16" customWidth="1"/>
    <col min="4" max="4" width="19.00390625" style="16" customWidth="1"/>
    <col min="5" max="7" width="17.140625" style="16" customWidth="1"/>
    <col min="8" max="8" width="15.8515625" style="16" customWidth="1"/>
    <col min="9" max="16384" width="10.28125" style="16" customWidth="1"/>
  </cols>
  <sheetData>
    <row r="1" ht="16.5" customHeight="1">
      <c r="G1" s="37"/>
    </row>
    <row r="3" spans="1:7" ht="16.5" customHeight="1">
      <c r="A3" s="127" t="s">
        <v>58</v>
      </c>
      <c r="B3" s="127"/>
      <c r="C3" s="127"/>
      <c r="D3" s="127"/>
      <c r="E3" s="127"/>
      <c r="F3" s="127"/>
      <c r="G3" s="127"/>
    </row>
    <row r="4" spans="4:5" ht="12.75" customHeight="1">
      <c r="D4" s="38"/>
      <c r="E4" s="91" t="s">
        <v>56</v>
      </c>
    </row>
    <row r="5" ht="12.75" customHeight="1">
      <c r="D5" s="39"/>
    </row>
    <row r="6" spans="1:7" ht="16.5" customHeight="1" thickBot="1">
      <c r="A6" s="40"/>
      <c r="B6" s="40"/>
      <c r="C6" s="40"/>
      <c r="D6" s="40"/>
      <c r="E6" s="40"/>
      <c r="F6" s="40"/>
      <c r="G6" s="41" t="s">
        <v>0</v>
      </c>
    </row>
    <row r="7" spans="1:7" s="48" customFormat="1" ht="16.5" customHeight="1">
      <c r="A7" s="42"/>
      <c r="B7" s="125" t="s">
        <v>1</v>
      </c>
      <c r="C7" s="43"/>
      <c r="D7" s="124" t="s">
        <v>49</v>
      </c>
      <c r="E7" s="45" t="s">
        <v>50</v>
      </c>
      <c r="F7" s="46" t="s">
        <v>2</v>
      </c>
      <c r="G7" s="47" t="s">
        <v>3</v>
      </c>
    </row>
    <row r="8" spans="1:7" ht="16.5" customHeight="1" thickBot="1">
      <c r="A8" s="49"/>
      <c r="B8" s="126"/>
      <c r="C8" s="50"/>
      <c r="D8" s="105" t="s">
        <v>67</v>
      </c>
      <c r="E8" s="51" t="s">
        <v>51</v>
      </c>
      <c r="F8" s="18" t="s">
        <v>42</v>
      </c>
      <c r="G8" s="52" t="s">
        <v>45</v>
      </c>
    </row>
    <row r="9" spans="1:7" ht="18.75" customHeight="1">
      <c r="A9" s="53"/>
      <c r="B9" s="54" t="s">
        <v>4</v>
      </c>
      <c r="C9" s="55"/>
      <c r="D9" s="113">
        <v>10165231</v>
      </c>
      <c r="E9" s="114">
        <v>8485385</v>
      </c>
      <c r="F9" s="56">
        <f>D9-E9</f>
        <v>1679846</v>
      </c>
      <c r="G9" s="57">
        <f>F9/E9*100</f>
        <v>19.796933197491924</v>
      </c>
    </row>
    <row r="10" spans="1:7" ht="18.75" customHeight="1">
      <c r="A10" s="58"/>
      <c r="B10" s="20" t="s">
        <v>5</v>
      </c>
      <c r="C10" s="17"/>
      <c r="D10" s="115">
        <v>4687419</v>
      </c>
      <c r="E10" s="116">
        <v>4306026</v>
      </c>
      <c r="F10" s="59">
        <f aca="true" t="shared" si="0" ref="F10:F35">D10-E10</f>
        <v>381393</v>
      </c>
      <c r="G10" s="60">
        <f aca="true" t="shared" si="1" ref="G10:G35">F10/E10*100</f>
        <v>8.857192223177472</v>
      </c>
    </row>
    <row r="11" spans="1:7" ht="18.75" customHeight="1">
      <c r="A11" s="58"/>
      <c r="B11" s="20" t="s">
        <v>6</v>
      </c>
      <c r="C11" s="17"/>
      <c r="D11" s="115">
        <v>3485830</v>
      </c>
      <c r="E11" s="116">
        <v>3230026</v>
      </c>
      <c r="F11" s="59">
        <f t="shared" si="0"/>
        <v>255804</v>
      </c>
      <c r="G11" s="60">
        <f t="shared" si="1"/>
        <v>7.919564734153843</v>
      </c>
    </row>
    <row r="12" spans="1:7" ht="18.75" customHeight="1">
      <c r="A12" s="58"/>
      <c r="B12" s="20" t="s">
        <v>7</v>
      </c>
      <c r="C12" s="17"/>
      <c r="D12" s="115">
        <v>4476235</v>
      </c>
      <c r="E12" s="116">
        <v>3732732</v>
      </c>
      <c r="F12" s="59">
        <f t="shared" si="0"/>
        <v>743503</v>
      </c>
      <c r="G12" s="60">
        <f t="shared" si="1"/>
        <v>19.918467224542237</v>
      </c>
    </row>
    <row r="13" spans="1:7" ht="18.75" customHeight="1">
      <c r="A13" s="58"/>
      <c r="B13" s="20" t="s">
        <v>8</v>
      </c>
      <c r="C13" s="17"/>
      <c r="D13" s="115">
        <v>7481436</v>
      </c>
      <c r="E13" s="116">
        <v>7174875</v>
      </c>
      <c r="F13" s="59">
        <f t="shared" si="0"/>
        <v>306561</v>
      </c>
      <c r="G13" s="60">
        <f t="shared" si="1"/>
        <v>4.272701615010714</v>
      </c>
    </row>
    <row r="14" spans="1:7" ht="18.75" customHeight="1">
      <c r="A14" s="58"/>
      <c r="B14" s="20" t="s">
        <v>9</v>
      </c>
      <c r="C14" s="17"/>
      <c r="D14" s="115">
        <v>7079094</v>
      </c>
      <c r="E14" s="116">
        <v>6795917</v>
      </c>
      <c r="F14" s="59">
        <f t="shared" si="0"/>
        <v>283177</v>
      </c>
      <c r="G14" s="60">
        <f t="shared" si="1"/>
        <v>4.166869607147939</v>
      </c>
    </row>
    <row r="15" spans="1:7" ht="18.75" customHeight="1">
      <c r="A15" s="58"/>
      <c r="B15" s="20" t="s">
        <v>10</v>
      </c>
      <c r="C15" s="17"/>
      <c r="D15" s="115">
        <v>7805278</v>
      </c>
      <c r="E15" s="116">
        <v>7526208</v>
      </c>
      <c r="F15" s="59">
        <f t="shared" si="0"/>
        <v>279070</v>
      </c>
      <c r="G15" s="60">
        <f t="shared" si="1"/>
        <v>3.7079761813651713</v>
      </c>
    </row>
    <row r="16" spans="1:7" ht="18.75" customHeight="1">
      <c r="A16" s="58"/>
      <c r="B16" s="20" t="s">
        <v>11</v>
      </c>
      <c r="C16" s="17"/>
      <c r="D16" s="115">
        <v>9884986</v>
      </c>
      <c r="E16" s="116">
        <v>9600217</v>
      </c>
      <c r="F16" s="59">
        <f t="shared" si="0"/>
        <v>284769</v>
      </c>
      <c r="G16" s="60">
        <f t="shared" si="1"/>
        <v>2.966276699787098</v>
      </c>
    </row>
    <row r="17" spans="1:7" ht="18.75" customHeight="1">
      <c r="A17" s="58"/>
      <c r="B17" s="20" t="s">
        <v>12</v>
      </c>
      <c r="C17" s="17"/>
      <c r="D17" s="115">
        <v>1853592</v>
      </c>
      <c r="E17" s="116">
        <v>1770197</v>
      </c>
      <c r="F17" s="59">
        <f t="shared" si="0"/>
        <v>83395</v>
      </c>
      <c r="G17" s="60">
        <f t="shared" si="1"/>
        <v>4.711057582856597</v>
      </c>
    </row>
    <row r="18" spans="1:7" ht="18.75" customHeight="1">
      <c r="A18" s="58"/>
      <c r="B18" s="20" t="s">
        <v>13</v>
      </c>
      <c r="C18" s="17"/>
      <c r="D18" s="115">
        <v>1433863</v>
      </c>
      <c r="E18" s="116">
        <v>1392431</v>
      </c>
      <c r="F18" s="59">
        <f t="shared" si="0"/>
        <v>41432</v>
      </c>
      <c r="G18" s="60">
        <f t="shared" si="1"/>
        <v>2.9755154833524964</v>
      </c>
    </row>
    <row r="19" spans="1:7" ht="18.75" customHeight="1">
      <c r="A19" s="58"/>
      <c r="B19" s="20" t="s">
        <v>14</v>
      </c>
      <c r="C19" s="17"/>
      <c r="D19" s="115">
        <v>1340337</v>
      </c>
      <c r="E19" s="116">
        <v>1288350</v>
      </c>
      <c r="F19" s="59">
        <f t="shared" si="0"/>
        <v>51987</v>
      </c>
      <c r="G19" s="60">
        <f t="shared" si="1"/>
        <v>4.035161252765165</v>
      </c>
    </row>
    <row r="20" spans="1:7" ht="18.75" customHeight="1">
      <c r="A20" s="58"/>
      <c r="B20" s="20" t="s">
        <v>15</v>
      </c>
      <c r="C20" s="17"/>
      <c r="D20" s="115">
        <v>2708488</v>
      </c>
      <c r="E20" s="116">
        <v>2541371</v>
      </c>
      <c r="F20" s="59">
        <f t="shared" si="0"/>
        <v>167117</v>
      </c>
      <c r="G20" s="60">
        <f t="shared" si="1"/>
        <v>6.575860037751277</v>
      </c>
    </row>
    <row r="21" spans="1:7" ht="18.75" customHeight="1">
      <c r="A21" s="58"/>
      <c r="B21" s="20" t="s">
        <v>16</v>
      </c>
      <c r="C21" s="17"/>
      <c r="D21" s="115">
        <v>2508698</v>
      </c>
      <c r="E21" s="116">
        <v>2412406</v>
      </c>
      <c r="F21" s="59">
        <f t="shared" si="0"/>
        <v>96292</v>
      </c>
      <c r="G21" s="60">
        <f t="shared" si="1"/>
        <v>3.9915337633880865</v>
      </c>
    </row>
    <row r="22" spans="1:7" ht="18.75" customHeight="1">
      <c r="A22" s="58"/>
      <c r="B22" s="20" t="s">
        <v>17</v>
      </c>
      <c r="C22" s="17"/>
      <c r="D22" s="115">
        <v>4986123</v>
      </c>
      <c r="E22" s="116">
        <v>4855570</v>
      </c>
      <c r="F22" s="59">
        <f t="shared" si="0"/>
        <v>130553</v>
      </c>
      <c r="G22" s="60">
        <f t="shared" si="1"/>
        <v>2.688726555275694</v>
      </c>
    </row>
    <row r="23" spans="1:7" ht="18.75" customHeight="1">
      <c r="A23" s="58"/>
      <c r="B23" s="20" t="s">
        <v>18</v>
      </c>
      <c r="C23" s="17"/>
      <c r="D23" s="115">
        <v>1872012</v>
      </c>
      <c r="E23" s="116">
        <v>1793164</v>
      </c>
      <c r="F23" s="59">
        <f t="shared" si="0"/>
        <v>78848</v>
      </c>
      <c r="G23" s="60">
        <f t="shared" si="1"/>
        <v>4.39714381952794</v>
      </c>
    </row>
    <row r="24" spans="1:7" ht="18.75" customHeight="1">
      <c r="A24" s="58"/>
      <c r="B24" s="20" t="s">
        <v>19</v>
      </c>
      <c r="C24" s="17"/>
      <c r="D24" s="115">
        <v>3103724</v>
      </c>
      <c r="E24" s="116">
        <v>2989988</v>
      </c>
      <c r="F24" s="59">
        <f t="shared" si="0"/>
        <v>113736</v>
      </c>
      <c r="G24" s="60">
        <f t="shared" si="1"/>
        <v>3.8038948651298936</v>
      </c>
    </row>
    <row r="25" spans="1:7" ht="18.75" customHeight="1">
      <c r="A25" s="58"/>
      <c r="B25" s="20" t="s">
        <v>20</v>
      </c>
      <c r="C25" s="17"/>
      <c r="D25" s="115">
        <v>3838509</v>
      </c>
      <c r="E25" s="116">
        <v>3715901</v>
      </c>
      <c r="F25" s="59">
        <f t="shared" si="0"/>
        <v>122608</v>
      </c>
      <c r="G25" s="60">
        <f t="shared" si="1"/>
        <v>3.299549691985874</v>
      </c>
    </row>
    <row r="26" spans="1:7" ht="18.75" customHeight="1">
      <c r="A26" s="58"/>
      <c r="B26" s="20" t="s">
        <v>21</v>
      </c>
      <c r="C26" s="17"/>
      <c r="D26" s="115">
        <v>575378</v>
      </c>
      <c r="E26" s="116">
        <v>434617</v>
      </c>
      <c r="F26" s="59">
        <f t="shared" si="0"/>
        <v>140761</v>
      </c>
      <c r="G26" s="61">
        <f t="shared" si="1"/>
        <v>32.3873663478419</v>
      </c>
    </row>
    <row r="27" spans="1:7" ht="18.75" customHeight="1">
      <c r="A27" s="58"/>
      <c r="B27" s="20" t="s">
        <v>22</v>
      </c>
      <c r="C27" s="17"/>
      <c r="D27" s="115">
        <v>1207282</v>
      </c>
      <c r="E27" s="116">
        <v>1023568</v>
      </c>
      <c r="F27" s="59">
        <f t="shared" si="0"/>
        <v>183714</v>
      </c>
      <c r="G27" s="60">
        <f t="shared" si="1"/>
        <v>17.94839229049755</v>
      </c>
    </row>
    <row r="28" spans="1:7" ht="18.75" customHeight="1">
      <c r="A28" s="58"/>
      <c r="B28" s="20" t="s">
        <v>23</v>
      </c>
      <c r="C28" s="17"/>
      <c r="D28" s="115">
        <v>1911365</v>
      </c>
      <c r="E28" s="116">
        <v>1685345</v>
      </c>
      <c r="F28" s="59">
        <f t="shared" si="0"/>
        <v>226020</v>
      </c>
      <c r="G28" s="60">
        <f t="shared" si="1"/>
        <v>13.410903998884502</v>
      </c>
    </row>
    <row r="29" spans="1:7" ht="18.75" customHeight="1">
      <c r="A29" s="58"/>
      <c r="B29" s="20" t="s">
        <v>24</v>
      </c>
      <c r="C29" s="17"/>
      <c r="D29" s="115">
        <v>1941427</v>
      </c>
      <c r="E29" s="116">
        <v>1845265</v>
      </c>
      <c r="F29" s="59">
        <f t="shared" si="0"/>
        <v>96162</v>
      </c>
      <c r="G29" s="60">
        <f t="shared" si="1"/>
        <v>5.2112840161169265</v>
      </c>
    </row>
    <row r="30" spans="1:7" ht="18.75" customHeight="1">
      <c r="A30" s="58"/>
      <c r="B30" s="20" t="s">
        <v>25</v>
      </c>
      <c r="C30" s="17"/>
      <c r="D30" s="115">
        <v>1987172</v>
      </c>
      <c r="E30" s="116">
        <v>1879450</v>
      </c>
      <c r="F30" s="59">
        <f t="shared" si="0"/>
        <v>107722</v>
      </c>
      <c r="G30" s="60">
        <f t="shared" si="1"/>
        <v>5.731570406235867</v>
      </c>
    </row>
    <row r="31" spans="1:7" ht="18.75" customHeight="1">
      <c r="A31" s="58"/>
      <c r="B31" s="20" t="s">
        <v>26</v>
      </c>
      <c r="C31" s="17"/>
      <c r="D31" s="115">
        <v>4190553</v>
      </c>
      <c r="E31" s="116">
        <v>4065388</v>
      </c>
      <c r="F31" s="59">
        <f t="shared" si="0"/>
        <v>125165</v>
      </c>
      <c r="G31" s="60">
        <f t="shared" si="1"/>
        <v>3.0787959230459676</v>
      </c>
    </row>
    <row r="32" spans="1:7" ht="18.75" customHeight="1" thickBot="1">
      <c r="A32" s="62"/>
      <c r="B32" s="63" t="s">
        <v>27</v>
      </c>
      <c r="C32" s="64"/>
      <c r="D32" s="117">
        <v>3532565</v>
      </c>
      <c r="E32" s="118">
        <v>3377249</v>
      </c>
      <c r="F32" s="65">
        <f t="shared" si="0"/>
        <v>155316</v>
      </c>
      <c r="G32" s="66">
        <f t="shared" si="1"/>
        <v>4.598890990862682</v>
      </c>
    </row>
    <row r="33" spans="1:7" ht="18.75" customHeight="1">
      <c r="A33" s="53"/>
      <c r="B33" s="54" t="s">
        <v>28</v>
      </c>
      <c r="C33" s="55"/>
      <c r="D33" s="93">
        <f>SUM(D9:D16)</f>
        <v>55065509</v>
      </c>
      <c r="E33" s="94">
        <f>SUM(E9:E16)</f>
        <v>50851386</v>
      </c>
      <c r="F33" s="56">
        <f t="shared" si="0"/>
        <v>4214123</v>
      </c>
      <c r="G33" s="57">
        <f t="shared" si="1"/>
        <v>8.287134985858597</v>
      </c>
    </row>
    <row r="34" spans="1:7" ht="18.75" customHeight="1">
      <c r="A34" s="58"/>
      <c r="B34" s="20" t="s">
        <v>29</v>
      </c>
      <c r="C34" s="17"/>
      <c r="D34" s="95">
        <f>SUM(D17:D32)</f>
        <v>38991088</v>
      </c>
      <c r="E34" s="96">
        <f>SUM(E17:E32)</f>
        <v>37070260</v>
      </c>
      <c r="F34" s="59">
        <f t="shared" si="0"/>
        <v>1920828</v>
      </c>
      <c r="G34" s="60">
        <f t="shared" si="1"/>
        <v>5.181587612280032</v>
      </c>
    </row>
    <row r="35" spans="1:7" ht="18.75" customHeight="1" thickBot="1">
      <c r="A35" s="62"/>
      <c r="B35" s="63" t="s">
        <v>30</v>
      </c>
      <c r="C35" s="64"/>
      <c r="D35" s="97">
        <f>SUM(D33,D34)</f>
        <v>94056597</v>
      </c>
      <c r="E35" s="98">
        <f>SUM(E33:E34)</f>
        <v>87921646</v>
      </c>
      <c r="F35" s="65">
        <f t="shared" si="0"/>
        <v>6134951</v>
      </c>
      <c r="G35" s="66">
        <f t="shared" si="1"/>
        <v>6.977748119046816</v>
      </c>
    </row>
    <row r="36" spans="1:7" ht="4.5" customHeight="1">
      <c r="A36" s="67"/>
      <c r="B36" s="68"/>
      <c r="C36" s="12"/>
      <c r="D36" s="69"/>
      <c r="E36" s="69"/>
      <c r="F36" s="69"/>
      <c r="G36" s="70"/>
    </row>
    <row r="37" spans="1:7" ht="16.5" customHeight="1">
      <c r="A37" s="128" t="s">
        <v>70</v>
      </c>
      <c r="B37" s="128"/>
      <c r="C37" s="128"/>
      <c r="D37" s="128"/>
      <c r="E37" s="128"/>
      <c r="F37" s="128"/>
      <c r="G37" s="128"/>
    </row>
    <row r="38" spans="1:7" ht="16.5" customHeight="1">
      <c r="A38" s="128"/>
      <c r="B38" s="128"/>
      <c r="C38" s="128"/>
      <c r="D38" s="128"/>
      <c r="E38" s="128"/>
      <c r="F38" s="128"/>
      <c r="G38" s="128"/>
    </row>
    <row r="39" spans="1:7" ht="16.5" customHeight="1">
      <c r="A39" s="128"/>
      <c r="B39" s="128"/>
      <c r="C39" s="128"/>
      <c r="D39" s="128"/>
      <c r="E39" s="128"/>
      <c r="F39" s="128"/>
      <c r="G39" s="128"/>
    </row>
    <row r="40" spans="1:7" ht="16.5" customHeight="1">
      <c r="A40" s="22"/>
      <c r="B40" s="73"/>
      <c r="C40" s="22"/>
      <c r="D40" s="22"/>
      <c r="E40" s="22"/>
      <c r="F40" s="22"/>
      <c r="G40" s="22"/>
    </row>
  </sheetData>
  <sheetProtection/>
  <mergeCells count="3">
    <mergeCell ref="B7:B8"/>
    <mergeCell ref="A3:G3"/>
    <mergeCell ref="A37:G39"/>
  </mergeCells>
  <printOptions/>
  <pageMargins left="0.97" right="0.3937007874015748" top="0.7874015748031497" bottom="1.6535433070866143" header="0.5905511811023623" footer="0.1968503937007874"/>
  <pageSetup blackAndWhite="1" firstPageNumber="1" useFirstPageNumber="1" horizontalDpi="600" verticalDpi="600" orientation="portrait" paperSize="9" scale="104" r:id="rId1"/>
  <headerFooter alignWithMargins="0">
    <oddFooter>&amp;C１</oddFooter>
  </headerFooter>
</worksheet>
</file>

<file path=xl/worksheets/sheet2.xml><?xml version="1.0" encoding="utf-8"?>
<worksheet xmlns="http://schemas.openxmlformats.org/spreadsheetml/2006/main" xmlns:r="http://schemas.openxmlformats.org/officeDocument/2006/relationships">
  <dimension ref="A1:G40"/>
  <sheetViews>
    <sheetView showGridLines="0" view="pageBreakPreview" zoomScale="190" zoomScaleNormal="85" zoomScaleSheetLayoutView="190" zoomScalePageLayoutView="0" workbookViewId="0" topLeftCell="A1">
      <selection activeCell="A1" sqref="A1"/>
    </sheetView>
  </sheetViews>
  <sheetFormatPr defaultColWidth="10.28125" defaultRowHeight="16.5" customHeight="1"/>
  <cols>
    <col min="1" max="1" width="3.28125" style="16" customWidth="1"/>
    <col min="2" max="2" width="12.57421875" style="36" bestFit="1" customWidth="1"/>
    <col min="3" max="3" width="3.28125" style="16" customWidth="1"/>
    <col min="4" max="4" width="19.57421875" style="16" customWidth="1"/>
    <col min="5" max="7" width="16.8515625" style="16" customWidth="1"/>
    <col min="8" max="8" width="15.8515625" style="16" customWidth="1"/>
    <col min="9" max="16384" width="10.28125" style="16" customWidth="1"/>
  </cols>
  <sheetData>
    <row r="1" ht="16.5" customHeight="1">
      <c r="G1" s="37"/>
    </row>
    <row r="3" spans="1:7" ht="16.5" customHeight="1">
      <c r="A3" s="127" t="s">
        <v>58</v>
      </c>
      <c r="B3" s="127"/>
      <c r="C3" s="127"/>
      <c r="D3" s="127"/>
      <c r="E3" s="127"/>
      <c r="F3" s="127"/>
      <c r="G3" s="127"/>
    </row>
    <row r="4" spans="4:5" ht="12.75" customHeight="1">
      <c r="D4" s="38"/>
      <c r="E4" s="91" t="s">
        <v>57</v>
      </c>
    </row>
    <row r="5" ht="12.75" customHeight="1">
      <c r="D5" s="39"/>
    </row>
    <row r="6" spans="1:7" ht="16.5" customHeight="1" thickBot="1">
      <c r="A6" s="40"/>
      <c r="B6" s="40"/>
      <c r="C6" s="40"/>
      <c r="D6" s="40"/>
      <c r="E6" s="40"/>
      <c r="F6" s="40"/>
      <c r="G6" s="41" t="s">
        <v>0</v>
      </c>
    </row>
    <row r="7" spans="1:7" s="48" customFormat="1" ht="16.5" customHeight="1">
      <c r="A7" s="42"/>
      <c r="B7" s="125" t="s">
        <v>1</v>
      </c>
      <c r="C7" s="43"/>
      <c r="D7" s="44" t="s">
        <v>60</v>
      </c>
      <c r="E7" s="45" t="s">
        <v>59</v>
      </c>
      <c r="F7" s="46" t="s">
        <v>2</v>
      </c>
      <c r="G7" s="47" t="s">
        <v>3</v>
      </c>
    </row>
    <row r="8" spans="1:7" ht="16.5" customHeight="1" thickBot="1">
      <c r="A8" s="49"/>
      <c r="B8" s="126"/>
      <c r="C8" s="50"/>
      <c r="D8" s="105" t="s">
        <v>67</v>
      </c>
      <c r="E8" s="51" t="s">
        <v>65</v>
      </c>
      <c r="F8" s="18" t="s">
        <v>42</v>
      </c>
      <c r="G8" s="52" t="s">
        <v>47</v>
      </c>
    </row>
    <row r="9" spans="1:7" ht="18.75" customHeight="1">
      <c r="A9" s="53"/>
      <c r="B9" s="54" t="s">
        <v>4</v>
      </c>
      <c r="C9" s="55"/>
      <c r="D9" s="113">
        <v>10165231</v>
      </c>
      <c r="E9" s="114">
        <v>7913957</v>
      </c>
      <c r="F9" s="56">
        <f aca="true" t="shared" si="0" ref="F9:F35">D9-E9</f>
        <v>2251274</v>
      </c>
      <c r="G9" s="57">
        <f aca="true" t="shared" si="1" ref="G9:G35">F9/E9*100</f>
        <v>28.446881882224023</v>
      </c>
    </row>
    <row r="10" spans="1:7" ht="18.75" customHeight="1">
      <c r="A10" s="58"/>
      <c r="B10" s="20" t="s">
        <v>5</v>
      </c>
      <c r="C10" s="17"/>
      <c r="D10" s="115">
        <v>4687419</v>
      </c>
      <c r="E10" s="116">
        <v>4047821</v>
      </c>
      <c r="F10" s="59">
        <f t="shared" si="0"/>
        <v>639598</v>
      </c>
      <c r="G10" s="60">
        <f t="shared" si="1"/>
        <v>15.801044562000147</v>
      </c>
    </row>
    <row r="11" spans="1:7" ht="18.75" customHeight="1">
      <c r="A11" s="58"/>
      <c r="B11" s="20" t="s">
        <v>6</v>
      </c>
      <c r="C11" s="17"/>
      <c r="D11" s="115">
        <v>3485830</v>
      </c>
      <c r="E11" s="116">
        <v>2814863</v>
      </c>
      <c r="F11" s="59">
        <f t="shared" si="0"/>
        <v>670967</v>
      </c>
      <c r="G11" s="60">
        <f t="shared" si="1"/>
        <v>23.836577481746</v>
      </c>
    </row>
    <row r="12" spans="1:7" ht="18.75" customHeight="1">
      <c r="A12" s="58"/>
      <c r="B12" s="20" t="s">
        <v>7</v>
      </c>
      <c r="C12" s="17"/>
      <c r="D12" s="115">
        <v>4476235</v>
      </c>
      <c r="E12" s="116">
        <v>3645763</v>
      </c>
      <c r="F12" s="59">
        <f t="shared" si="0"/>
        <v>830472</v>
      </c>
      <c r="G12" s="60">
        <f t="shared" si="1"/>
        <v>22.77910001280939</v>
      </c>
    </row>
    <row r="13" spans="1:7" ht="18.75" customHeight="1">
      <c r="A13" s="58"/>
      <c r="B13" s="20" t="s">
        <v>8</v>
      </c>
      <c r="C13" s="17"/>
      <c r="D13" s="115">
        <v>7481436</v>
      </c>
      <c r="E13" s="116">
        <v>6894616</v>
      </c>
      <c r="F13" s="59">
        <f t="shared" si="0"/>
        <v>586820</v>
      </c>
      <c r="G13" s="60">
        <f t="shared" si="1"/>
        <v>8.5112789457745</v>
      </c>
    </row>
    <row r="14" spans="1:7" ht="18.75" customHeight="1">
      <c r="A14" s="58"/>
      <c r="B14" s="20" t="s">
        <v>9</v>
      </c>
      <c r="C14" s="17"/>
      <c r="D14" s="115">
        <v>7079094</v>
      </c>
      <c r="E14" s="116">
        <v>6790088</v>
      </c>
      <c r="F14" s="59">
        <f t="shared" si="0"/>
        <v>289006</v>
      </c>
      <c r="G14" s="60">
        <f t="shared" si="1"/>
        <v>4.256292407403262</v>
      </c>
    </row>
    <row r="15" spans="1:7" ht="18.75" customHeight="1">
      <c r="A15" s="58"/>
      <c r="B15" s="20" t="s">
        <v>10</v>
      </c>
      <c r="C15" s="17"/>
      <c r="D15" s="115">
        <v>7805278</v>
      </c>
      <c r="E15" s="116">
        <v>7263625</v>
      </c>
      <c r="F15" s="59">
        <f t="shared" si="0"/>
        <v>541653</v>
      </c>
      <c r="G15" s="60">
        <f t="shared" si="1"/>
        <v>7.457061728819976</v>
      </c>
    </row>
    <row r="16" spans="1:7" ht="18.75" customHeight="1">
      <c r="A16" s="58"/>
      <c r="B16" s="20" t="s">
        <v>11</v>
      </c>
      <c r="C16" s="17"/>
      <c r="D16" s="115">
        <v>9884986</v>
      </c>
      <c r="E16" s="116">
        <v>9878437</v>
      </c>
      <c r="F16" s="59">
        <f t="shared" si="0"/>
        <v>6549</v>
      </c>
      <c r="G16" s="60">
        <f t="shared" si="1"/>
        <v>0.06629591300729053</v>
      </c>
    </row>
    <row r="17" spans="1:7" ht="18.75" customHeight="1">
      <c r="A17" s="58"/>
      <c r="B17" s="20" t="s">
        <v>12</v>
      </c>
      <c r="C17" s="17"/>
      <c r="D17" s="115">
        <v>1853592</v>
      </c>
      <c r="E17" s="116">
        <v>1610942</v>
      </c>
      <c r="F17" s="59">
        <f t="shared" si="0"/>
        <v>242650</v>
      </c>
      <c r="G17" s="60">
        <f t="shared" si="1"/>
        <v>15.062615537989574</v>
      </c>
    </row>
    <row r="18" spans="1:7" ht="18.75" customHeight="1">
      <c r="A18" s="58"/>
      <c r="B18" s="20" t="s">
        <v>13</v>
      </c>
      <c r="C18" s="17"/>
      <c r="D18" s="115">
        <v>1433863</v>
      </c>
      <c r="E18" s="116">
        <v>1321325</v>
      </c>
      <c r="F18" s="59">
        <f t="shared" si="0"/>
        <v>112538</v>
      </c>
      <c r="G18" s="60">
        <f t="shared" si="1"/>
        <v>8.517056742285206</v>
      </c>
    </row>
    <row r="19" spans="1:7" ht="18.75" customHeight="1">
      <c r="A19" s="58"/>
      <c r="B19" s="20" t="s">
        <v>14</v>
      </c>
      <c r="C19" s="17"/>
      <c r="D19" s="115">
        <v>1340337</v>
      </c>
      <c r="E19" s="116">
        <v>1202785</v>
      </c>
      <c r="F19" s="59">
        <f t="shared" si="0"/>
        <v>137552</v>
      </c>
      <c r="G19" s="60">
        <f t="shared" si="1"/>
        <v>11.436125325806358</v>
      </c>
    </row>
    <row r="20" spans="1:7" ht="18.75" customHeight="1">
      <c r="A20" s="58"/>
      <c r="B20" s="20" t="s">
        <v>15</v>
      </c>
      <c r="C20" s="17"/>
      <c r="D20" s="115">
        <v>2708488</v>
      </c>
      <c r="E20" s="116">
        <v>2358997</v>
      </c>
      <c r="F20" s="59">
        <f t="shared" si="0"/>
        <v>349491</v>
      </c>
      <c r="G20" s="60">
        <f t="shared" si="1"/>
        <v>14.815237153756447</v>
      </c>
    </row>
    <row r="21" spans="1:7" ht="18.75" customHeight="1">
      <c r="A21" s="58"/>
      <c r="B21" s="20" t="s">
        <v>16</v>
      </c>
      <c r="C21" s="17"/>
      <c r="D21" s="115">
        <v>2508698</v>
      </c>
      <c r="E21" s="116">
        <v>2221944</v>
      </c>
      <c r="F21" s="59">
        <f t="shared" si="0"/>
        <v>286754</v>
      </c>
      <c r="G21" s="60">
        <f t="shared" si="1"/>
        <v>12.905545774330946</v>
      </c>
    </row>
    <row r="22" spans="1:7" ht="18.75" customHeight="1">
      <c r="A22" s="58"/>
      <c r="B22" s="20" t="s">
        <v>17</v>
      </c>
      <c r="C22" s="17"/>
      <c r="D22" s="115">
        <v>4986123</v>
      </c>
      <c r="E22" s="116">
        <v>4816909</v>
      </c>
      <c r="F22" s="59">
        <f t="shared" si="0"/>
        <v>169214</v>
      </c>
      <c r="G22" s="60">
        <f t="shared" si="1"/>
        <v>3.5129166857833525</v>
      </c>
    </row>
    <row r="23" spans="1:7" ht="18.75" customHeight="1">
      <c r="A23" s="58"/>
      <c r="B23" s="20" t="s">
        <v>18</v>
      </c>
      <c r="C23" s="17"/>
      <c r="D23" s="115">
        <v>1872012</v>
      </c>
      <c r="E23" s="116">
        <v>1668420</v>
      </c>
      <c r="F23" s="59">
        <f t="shared" si="0"/>
        <v>203592</v>
      </c>
      <c r="G23" s="60">
        <f t="shared" si="1"/>
        <v>12.202682777717841</v>
      </c>
    </row>
    <row r="24" spans="1:7" ht="18.75" customHeight="1">
      <c r="A24" s="58"/>
      <c r="B24" s="20" t="s">
        <v>19</v>
      </c>
      <c r="C24" s="17"/>
      <c r="D24" s="115">
        <v>3103724</v>
      </c>
      <c r="E24" s="116">
        <v>2899475</v>
      </c>
      <c r="F24" s="59">
        <f t="shared" si="0"/>
        <v>204249</v>
      </c>
      <c r="G24" s="60">
        <f t="shared" si="1"/>
        <v>7.04434423473215</v>
      </c>
    </row>
    <row r="25" spans="1:7" ht="18.75" customHeight="1">
      <c r="A25" s="58"/>
      <c r="B25" s="20" t="s">
        <v>20</v>
      </c>
      <c r="C25" s="17"/>
      <c r="D25" s="115">
        <v>3838509</v>
      </c>
      <c r="E25" s="116">
        <v>3646683</v>
      </c>
      <c r="F25" s="59">
        <f t="shared" si="0"/>
        <v>191826</v>
      </c>
      <c r="G25" s="60">
        <f t="shared" si="1"/>
        <v>5.260287225404566</v>
      </c>
    </row>
    <row r="26" spans="1:7" ht="18.75" customHeight="1">
      <c r="A26" s="58"/>
      <c r="B26" s="20" t="s">
        <v>21</v>
      </c>
      <c r="C26" s="17"/>
      <c r="D26" s="115">
        <v>575378</v>
      </c>
      <c r="E26" s="116">
        <v>382679</v>
      </c>
      <c r="F26" s="59">
        <f t="shared" si="0"/>
        <v>192699</v>
      </c>
      <c r="G26" s="61">
        <f t="shared" si="1"/>
        <v>50.3552585848714</v>
      </c>
    </row>
    <row r="27" spans="1:7" ht="18.75" customHeight="1">
      <c r="A27" s="58"/>
      <c r="B27" s="20" t="s">
        <v>22</v>
      </c>
      <c r="C27" s="17"/>
      <c r="D27" s="115">
        <v>1207282</v>
      </c>
      <c r="E27" s="116">
        <v>829622</v>
      </c>
      <c r="F27" s="59">
        <f t="shared" si="0"/>
        <v>377660</v>
      </c>
      <c r="G27" s="60">
        <f t="shared" si="1"/>
        <v>45.52193649638028</v>
      </c>
    </row>
    <row r="28" spans="1:7" ht="18.75" customHeight="1">
      <c r="A28" s="58"/>
      <c r="B28" s="20" t="s">
        <v>23</v>
      </c>
      <c r="C28" s="17"/>
      <c r="D28" s="115">
        <v>1911365</v>
      </c>
      <c r="E28" s="116">
        <v>1465688</v>
      </c>
      <c r="F28" s="59">
        <f t="shared" si="0"/>
        <v>445677</v>
      </c>
      <c r="G28" s="60">
        <f t="shared" si="1"/>
        <v>30.407358182641868</v>
      </c>
    </row>
    <row r="29" spans="1:7" ht="18.75" customHeight="1">
      <c r="A29" s="58"/>
      <c r="B29" s="20" t="s">
        <v>24</v>
      </c>
      <c r="C29" s="17"/>
      <c r="D29" s="115">
        <v>1941427</v>
      </c>
      <c r="E29" s="116">
        <v>1635204</v>
      </c>
      <c r="F29" s="59">
        <f t="shared" si="0"/>
        <v>306223</v>
      </c>
      <c r="G29" s="60">
        <f t="shared" si="1"/>
        <v>18.726898906803065</v>
      </c>
    </row>
    <row r="30" spans="1:7" ht="18.75" customHeight="1">
      <c r="A30" s="58"/>
      <c r="B30" s="20" t="s">
        <v>25</v>
      </c>
      <c r="C30" s="17"/>
      <c r="D30" s="115">
        <v>1987172</v>
      </c>
      <c r="E30" s="116">
        <v>1745785</v>
      </c>
      <c r="F30" s="59">
        <f t="shared" si="0"/>
        <v>241387</v>
      </c>
      <c r="G30" s="60">
        <f t="shared" si="1"/>
        <v>13.826845802890963</v>
      </c>
    </row>
    <row r="31" spans="1:7" ht="18.75" customHeight="1">
      <c r="A31" s="58"/>
      <c r="B31" s="20" t="s">
        <v>26</v>
      </c>
      <c r="C31" s="17"/>
      <c r="D31" s="115">
        <v>4190553</v>
      </c>
      <c r="E31" s="116">
        <v>3974458</v>
      </c>
      <c r="F31" s="59">
        <f t="shared" si="0"/>
        <v>216095</v>
      </c>
      <c r="G31" s="60">
        <f t="shared" si="1"/>
        <v>5.43709356093334</v>
      </c>
    </row>
    <row r="32" spans="1:7" ht="18.75" customHeight="1" thickBot="1">
      <c r="A32" s="62"/>
      <c r="B32" s="63" t="s">
        <v>27</v>
      </c>
      <c r="C32" s="64"/>
      <c r="D32" s="117">
        <v>3532565</v>
      </c>
      <c r="E32" s="118">
        <v>3200509</v>
      </c>
      <c r="F32" s="65">
        <f t="shared" si="0"/>
        <v>332056</v>
      </c>
      <c r="G32" s="66">
        <f t="shared" si="1"/>
        <v>10.375099710702267</v>
      </c>
    </row>
    <row r="33" spans="1:7" ht="18.75" customHeight="1">
      <c r="A33" s="53"/>
      <c r="B33" s="54" t="s">
        <v>28</v>
      </c>
      <c r="C33" s="55"/>
      <c r="D33" s="93">
        <f>SUM(D9:D16)</f>
        <v>55065509</v>
      </c>
      <c r="E33" s="94">
        <f>SUM(E9:E16)</f>
        <v>49249170</v>
      </c>
      <c r="F33" s="56">
        <f t="shared" si="0"/>
        <v>5816339</v>
      </c>
      <c r="G33" s="57">
        <f t="shared" si="1"/>
        <v>11.810024412594162</v>
      </c>
    </row>
    <row r="34" spans="1:7" ht="18.75" customHeight="1">
      <c r="A34" s="58"/>
      <c r="B34" s="20" t="s">
        <v>29</v>
      </c>
      <c r="C34" s="17"/>
      <c r="D34" s="95">
        <f>SUM(D17:D32)</f>
        <v>38991088</v>
      </c>
      <c r="E34" s="96">
        <f>SUM(E17:E32)</f>
        <v>34981425</v>
      </c>
      <c r="F34" s="59">
        <f t="shared" si="0"/>
        <v>4009663</v>
      </c>
      <c r="G34" s="60">
        <f t="shared" si="1"/>
        <v>11.462263186819863</v>
      </c>
    </row>
    <row r="35" spans="1:7" ht="18.75" customHeight="1" thickBot="1">
      <c r="A35" s="62"/>
      <c r="B35" s="63" t="s">
        <v>30</v>
      </c>
      <c r="C35" s="64"/>
      <c r="D35" s="97">
        <f>SUM(D33,D34)</f>
        <v>94056597</v>
      </c>
      <c r="E35" s="98">
        <f>SUM(E33:E34)</f>
        <v>84230595</v>
      </c>
      <c r="F35" s="65">
        <f t="shared" si="0"/>
        <v>9826002</v>
      </c>
      <c r="G35" s="66">
        <f t="shared" si="1"/>
        <v>11.665597280893007</v>
      </c>
    </row>
    <row r="36" spans="1:7" ht="4.5" customHeight="1">
      <c r="A36" s="67"/>
      <c r="B36" s="68"/>
      <c r="C36" s="12"/>
      <c r="D36" s="69"/>
      <c r="E36" s="69"/>
      <c r="F36" s="69"/>
      <c r="G36" s="70"/>
    </row>
    <row r="37" spans="1:7" ht="16.5" customHeight="1">
      <c r="A37" s="71"/>
      <c r="B37" s="22"/>
      <c r="C37" s="22"/>
      <c r="D37" s="22"/>
      <c r="E37" s="22"/>
      <c r="F37" s="22"/>
      <c r="G37" s="72"/>
    </row>
    <row r="38" spans="1:7" ht="16.5" customHeight="1">
      <c r="A38" s="71"/>
      <c r="B38" s="22"/>
      <c r="C38" s="22"/>
      <c r="D38" s="22"/>
      <c r="E38" s="22"/>
      <c r="F38" s="22"/>
      <c r="G38" s="22"/>
    </row>
    <row r="39" spans="1:7" ht="16.5" customHeight="1">
      <c r="A39" s="22"/>
      <c r="B39" s="73"/>
      <c r="C39" s="22"/>
      <c r="D39" s="22"/>
      <c r="E39" s="22"/>
      <c r="F39" s="22"/>
      <c r="G39" s="22"/>
    </row>
    <row r="40" spans="1:7" ht="16.5" customHeight="1">
      <c r="A40" s="22"/>
      <c r="B40" s="73"/>
      <c r="C40" s="22"/>
      <c r="D40" s="22"/>
      <c r="E40" s="22"/>
      <c r="F40" s="22"/>
      <c r="G40" s="22"/>
    </row>
  </sheetData>
  <sheetProtection/>
  <mergeCells count="2">
    <mergeCell ref="B7:B8"/>
    <mergeCell ref="A3:G3"/>
  </mergeCells>
  <printOptions/>
  <pageMargins left="0.97" right="0.3937007874015748" top="0.7874015748031497" bottom="1.6535433070866143" header="0.5905511811023623" footer="0.1968503937007874"/>
  <pageSetup blackAndWhite="1" firstPageNumber="1" useFirstPageNumber="1" horizontalDpi="600" verticalDpi="600" orientation="portrait" paperSize="9" scale="105"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G40"/>
  <sheetViews>
    <sheetView showGridLines="0" view="pageBreakPreview" zoomScale="160" zoomScaleNormal="85" zoomScaleSheetLayoutView="160" zoomScalePageLayoutView="0" workbookViewId="0" topLeftCell="A1">
      <selection activeCell="A1" sqref="A1"/>
    </sheetView>
  </sheetViews>
  <sheetFormatPr defaultColWidth="10.28125" defaultRowHeight="16.5" customHeight="1"/>
  <cols>
    <col min="1" max="1" width="3.28125" style="16" customWidth="1"/>
    <col min="2" max="2" width="12.57421875" style="36" bestFit="1" customWidth="1"/>
    <col min="3" max="3" width="3.28125" style="16" customWidth="1"/>
    <col min="4" max="4" width="19.00390625" style="16" customWidth="1"/>
    <col min="5" max="7" width="17.140625" style="16" customWidth="1"/>
    <col min="8" max="16384" width="10.28125" style="16" customWidth="1"/>
  </cols>
  <sheetData>
    <row r="1" spans="6:7" ht="16.5" customHeight="1">
      <c r="F1" s="129"/>
      <c r="G1" s="129"/>
    </row>
    <row r="2" spans="6:7" ht="16.5" customHeight="1">
      <c r="F2" s="76"/>
      <c r="G2" s="76"/>
    </row>
    <row r="3" spans="1:7" ht="16.5" customHeight="1">
      <c r="A3" s="127" t="s">
        <v>61</v>
      </c>
      <c r="B3" s="127"/>
      <c r="C3" s="127"/>
      <c r="D3" s="127"/>
      <c r="E3" s="127"/>
      <c r="F3" s="127"/>
      <c r="G3" s="127"/>
    </row>
    <row r="4" spans="3:5" ht="12.75" customHeight="1">
      <c r="C4" s="74"/>
      <c r="E4" s="91"/>
    </row>
    <row r="5" ht="12.75" customHeight="1">
      <c r="D5" s="75"/>
    </row>
    <row r="6" spans="1:7" ht="16.5" customHeight="1" thickBot="1">
      <c r="A6" s="40"/>
      <c r="B6" s="40"/>
      <c r="C6" s="40"/>
      <c r="D6" s="40"/>
      <c r="E6" s="40"/>
      <c r="F6" s="40"/>
      <c r="G6" s="41" t="s">
        <v>53</v>
      </c>
    </row>
    <row r="7" spans="1:7" s="48" customFormat="1" ht="16.5" customHeight="1">
      <c r="A7" s="42"/>
      <c r="B7" s="125" t="s">
        <v>31</v>
      </c>
      <c r="C7" s="43"/>
      <c r="D7" s="44" t="s">
        <v>46</v>
      </c>
      <c r="E7" s="130"/>
      <c r="F7" s="132"/>
      <c r="G7" s="134"/>
    </row>
    <row r="8" spans="1:7" ht="16.5" customHeight="1" thickBot="1">
      <c r="A8" s="49"/>
      <c r="B8" s="126"/>
      <c r="C8" s="50"/>
      <c r="D8" s="51" t="s">
        <v>52</v>
      </c>
      <c r="E8" s="131"/>
      <c r="F8" s="133"/>
      <c r="G8" s="135"/>
    </row>
    <row r="9" spans="1:7" ht="18.75" customHeight="1">
      <c r="A9" s="53"/>
      <c r="B9" s="54" t="s">
        <v>4</v>
      </c>
      <c r="C9" s="55"/>
      <c r="D9" s="119">
        <v>4974216</v>
      </c>
      <c r="E9" s="85"/>
      <c r="F9" s="86"/>
      <c r="G9" s="110"/>
    </row>
    <row r="10" spans="1:7" ht="18.75" customHeight="1">
      <c r="A10" s="58"/>
      <c r="B10" s="20" t="s">
        <v>5</v>
      </c>
      <c r="C10" s="17"/>
      <c r="D10" s="120">
        <v>985596</v>
      </c>
      <c r="E10" s="87"/>
      <c r="F10" s="88"/>
      <c r="G10" s="111"/>
    </row>
    <row r="11" spans="1:7" ht="18.75" customHeight="1">
      <c r="A11" s="58"/>
      <c r="B11" s="20" t="s">
        <v>6</v>
      </c>
      <c r="C11" s="17"/>
      <c r="D11" s="120">
        <v>579206</v>
      </c>
      <c r="E11" s="87"/>
      <c r="F11" s="88"/>
      <c r="G11" s="111"/>
    </row>
    <row r="12" spans="1:7" ht="18.75" customHeight="1">
      <c r="A12" s="58"/>
      <c r="B12" s="20" t="s">
        <v>7</v>
      </c>
      <c r="C12" s="17"/>
      <c r="D12" s="120">
        <v>2175178</v>
      </c>
      <c r="E12" s="87"/>
      <c r="F12" s="88"/>
      <c r="G12" s="111"/>
    </row>
    <row r="13" spans="1:7" ht="18.75" customHeight="1">
      <c r="A13" s="58"/>
      <c r="B13" s="20" t="s">
        <v>8</v>
      </c>
      <c r="C13" s="17"/>
      <c r="D13" s="120">
        <v>579191</v>
      </c>
      <c r="E13" s="87"/>
      <c r="F13" s="88"/>
      <c r="G13" s="111"/>
    </row>
    <row r="14" spans="1:7" ht="18.75" customHeight="1">
      <c r="A14" s="58"/>
      <c r="B14" s="20" t="s">
        <v>9</v>
      </c>
      <c r="C14" s="17"/>
      <c r="D14" s="120">
        <v>489354</v>
      </c>
      <c r="E14" s="87"/>
      <c r="F14" s="88"/>
      <c r="G14" s="111"/>
    </row>
    <row r="15" spans="1:7" ht="18.75" customHeight="1">
      <c r="A15" s="58"/>
      <c r="B15" s="20" t="s">
        <v>10</v>
      </c>
      <c r="C15" s="17"/>
      <c r="D15" s="120">
        <v>462758</v>
      </c>
      <c r="E15" s="87"/>
      <c r="F15" s="88"/>
      <c r="G15" s="111"/>
    </row>
    <row r="16" spans="1:7" ht="18.75" customHeight="1">
      <c r="A16" s="58"/>
      <c r="B16" s="20" t="s">
        <v>11</v>
      </c>
      <c r="C16" s="17"/>
      <c r="D16" s="120">
        <v>454099</v>
      </c>
      <c r="E16" s="87"/>
      <c r="F16" s="88"/>
      <c r="G16" s="111"/>
    </row>
    <row r="17" spans="1:7" ht="18.75" customHeight="1">
      <c r="A17" s="58"/>
      <c r="B17" s="20" t="s">
        <v>12</v>
      </c>
      <c r="C17" s="17"/>
      <c r="D17" s="120">
        <v>93022</v>
      </c>
      <c r="E17" s="87"/>
      <c r="F17" s="88"/>
      <c r="G17" s="111"/>
    </row>
    <row r="18" spans="1:7" ht="18.75" customHeight="1">
      <c r="A18" s="58"/>
      <c r="B18" s="20" t="s">
        <v>13</v>
      </c>
      <c r="C18" s="17"/>
      <c r="D18" s="120">
        <v>50423</v>
      </c>
      <c r="E18" s="87"/>
      <c r="F18" s="88"/>
      <c r="G18" s="111"/>
    </row>
    <row r="19" spans="1:7" ht="18.75" customHeight="1">
      <c r="A19" s="58"/>
      <c r="B19" s="20" t="s">
        <v>14</v>
      </c>
      <c r="C19" s="17"/>
      <c r="D19" s="120">
        <v>52400</v>
      </c>
      <c r="E19" s="87"/>
      <c r="F19" s="88"/>
      <c r="G19" s="111"/>
    </row>
    <row r="20" spans="1:7" ht="18.75" customHeight="1">
      <c r="A20" s="58"/>
      <c r="B20" s="20" t="s">
        <v>15</v>
      </c>
      <c r="C20" s="17"/>
      <c r="D20" s="120">
        <v>366814</v>
      </c>
      <c r="E20" s="87"/>
      <c r="F20" s="88"/>
      <c r="G20" s="111"/>
    </row>
    <row r="21" spans="1:7" ht="18.75" customHeight="1">
      <c r="A21" s="58"/>
      <c r="B21" s="20" t="s">
        <v>16</v>
      </c>
      <c r="C21" s="17"/>
      <c r="D21" s="120">
        <v>114041</v>
      </c>
      <c r="E21" s="87"/>
      <c r="F21" s="88"/>
      <c r="G21" s="111"/>
    </row>
    <row r="22" spans="1:7" ht="18.75" customHeight="1">
      <c r="A22" s="58"/>
      <c r="B22" s="20" t="s">
        <v>17</v>
      </c>
      <c r="C22" s="17"/>
      <c r="D22" s="120">
        <v>203600</v>
      </c>
      <c r="E22" s="87"/>
      <c r="F22" s="88"/>
      <c r="G22" s="111"/>
    </row>
    <row r="23" spans="1:7" ht="18.75" customHeight="1">
      <c r="A23" s="58"/>
      <c r="B23" s="20" t="s">
        <v>18</v>
      </c>
      <c r="C23" s="17"/>
      <c r="D23" s="120">
        <v>75126</v>
      </c>
      <c r="E23" s="87"/>
      <c r="F23" s="88"/>
      <c r="G23" s="111"/>
    </row>
    <row r="24" spans="1:7" ht="18.75" customHeight="1">
      <c r="A24" s="58"/>
      <c r="B24" s="20" t="s">
        <v>19</v>
      </c>
      <c r="C24" s="17"/>
      <c r="D24" s="120">
        <v>125253</v>
      </c>
      <c r="E24" s="87"/>
      <c r="F24" s="88"/>
      <c r="G24" s="111"/>
    </row>
    <row r="25" spans="1:7" ht="18.75" customHeight="1">
      <c r="A25" s="58"/>
      <c r="B25" s="20" t="s">
        <v>32</v>
      </c>
      <c r="C25" s="17"/>
      <c r="D25" s="120">
        <v>160206</v>
      </c>
      <c r="E25" s="87"/>
      <c r="F25" s="88"/>
      <c r="G25" s="111"/>
    </row>
    <row r="26" spans="1:7" ht="18.75" customHeight="1">
      <c r="A26" s="58"/>
      <c r="B26" s="20" t="s">
        <v>21</v>
      </c>
      <c r="C26" s="17"/>
      <c r="D26" s="120">
        <v>405021</v>
      </c>
      <c r="E26" s="87"/>
      <c r="F26" s="88"/>
      <c r="G26" s="111"/>
    </row>
    <row r="27" spans="1:7" ht="18.75" customHeight="1">
      <c r="A27" s="58"/>
      <c r="B27" s="20" t="s">
        <v>22</v>
      </c>
      <c r="C27" s="17"/>
      <c r="D27" s="120">
        <v>519755</v>
      </c>
      <c r="E27" s="87"/>
      <c r="F27" s="88"/>
      <c r="G27" s="111"/>
    </row>
    <row r="28" spans="1:7" ht="18.75" customHeight="1">
      <c r="A28" s="58"/>
      <c r="B28" s="20" t="s">
        <v>23</v>
      </c>
      <c r="C28" s="17"/>
      <c r="D28" s="120">
        <v>591840</v>
      </c>
      <c r="E28" s="87"/>
      <c r="F28" s="88"/>
      <c r="G28" s="111"/>
    </row>
    <row r="29" spans="1:7" ht="18.75" customHeight="1">
      <c r="A29" s="58"/>
      <c r="B29" s="20" t="s">
        <v>24</v>
      </c>
      <c r="C29" s="17"/>
      <c r="D29" s="120">
        <v>227030</v>
      </c>
      <c r="E29" s="87"/>
      <c r="F29" s="88"/>
      <c r="G29" s="111"/>
    </row>
    <row r="30" spans="1:7" ht="18.75" customHeight="1">
      <c r="A30" s="58"/>
      <c r="B30" s="20" t="s">
        <v>25</v>
      </c>
      <c r="C30" s="17"/>
      <c r="D30" s="120">
        <v>173919</v>
      </c>
      <c r="E30" s="87"/>
      <c r="F30" s="88"/>
      <c r="G30" s="111"/>
    </row>
    <row r="31" spans="1:7" ht="18.75" customHeight="1">
      <c r="A31" s="58"/>
      <c r="B31" s="20" t="s">
        <v>26</v>
      </c>
      <c r="C31" s="17"/>
      <c r="D31" s="120">
        <v>173892</v>
      </c>
      <c r="E31" s="87"/>
      <c r="F31" s="88"/>
      <c r="G31" s="111"/>
    </row>
    <row r="32" spans="1:7" ht="18.75" customHeight="1" thickBot="1">
      <c r="A32" s="62"/>
      <c r="B32" s="63" t="s">
        <v>27</v>
      </c>
      <c r="C32" s="64"/>
      <c r="D32" s="121">
        <v>214283</v>
      </c>
      <c r="E32" s="89"/>
      <c r="F32" s="90"/>
      <c r="G32" s="112"/>
    </row>
    <row r="33" spans="1:7" ht="18.75" customHeight="1">
      <c r="A33" s="53"/>
      <c r="B33" s="54" t="s">
        <v>28</v>
      </c>
      <c r="C33" s="55"/>
      <c r="D33" s="99">
        <f>SUM(D9:D16)</f>
        <v>10699598</v>
      </c>
      <c r="E33" s="86"/>
      <c r="F33" s="86"/>
      <c r="G33" s="110"/>
    </row>
    <row r="34" spans="1:7" ht="18.75" customHeight="1">
      <c r="A34" s="58"/>
      <c r="B34" s="20" t="s">
        <v>29</v>
      </c>
      <c r="C34" s="17"/>
      <c r="D34" s="100">
        <f>SUM(D17:D32)</f>
        <v>3546625</v>
      </c>
      <c r="E34" s="88"/>
      <c r="F34" s="88"/>
      <c r="G34" s="111"/>
    </row>
    <row r="35" spans="1:7" ht="18.75" customHeight="1" thickBot="1">
      <c r="A35" s="62"/>
      <c r="B35" s="63" t="s">
        <v>30</v>
      </c>
      <c r="C35" s="64"/>
      <c r="D35" s="101">
        <f>SUM(D33,D34)</f>
        <v>14246223</v>
      </c>
      <c r="E35" s="90"/>
      <c r="F35" s="90"/>
      <c r="G35" s="112"/>
    </row>
    <row r="36" spans="1:7" ht="3.75" customHeight="1">
      <c r="A36" s="67"/>
      <c r="B36" s="68"/>
      <c r="C36" s="12"/>
      <c r="D36" s="12"/>
      <c r="E36" s="12"/>
      <c r="F36" s="12"/>
      <c r="G36" s="77"/>
    </row>
    <row r="37" spans="1:7" ht="16.5" customHeight="1">
      <c r="A37" s="104" t="s">
        <v>64</v>
      </c>
      <c r="B37" s="16"/>
      <c r="G37" s="78"/>
    </row>
    <row r="38" ht="16.5" customHeight="1">
      <c r="B38" s="16"/>
    </row>
    <row r="39" ht="16.5" customHeight="1">
      <c r="C39" s="36"/>
    </row>
    <row r="40" spans="4:7" ht="16.5" customHeight="1">
      <c r="D40" s="12"/>
      <c r="G40" s="78"/>
    </row>
  </sheetData>
  <sheetProtection/>
  <mergeCells count="6">
    <mergeCell ref="B7:B8"/>
    <mergeCell ref="F1:G1"/>
    <mergeCell ref="E7:E8"/>
    <mergeCell ref="F7:F8"/>
    <mergeCell ref="G7:G8"/>
    <mergeCell ref="A3:G3"/>
  </mergeCells>
  <printOptions horizontalCentered="1"/>
  <pageMargins left="0.57" right="0.1968503937007874" top="0.7874015748031497" bottom="0.3937007874015748" header="0.5905511811023623" footer="0.1968503937007874"/>
  <pageSetup blackAndWhite="1" firstPageNumber="2" useFirstPageNumber="1" horizontalDpi="600" verticalDpi="600" orientation="portrait" paperSize="9" scale="105"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A1:G41"/>
  <sheetViews>
    <sheetView showGridLines="0" view="pageBreakPreview" zoomScale="160" zoomScaleSheetLayoutView="160" zoomScalePageLayoutView="0" workbookViewId="0" topLeftCell="A1">
      <selection activeCell="A1" sqref="A1"/>
    </sheetView>
  </sheetViews>
  <sheetFormatPr defaultColWidth="10.28125" defaultRowHeight="16.5" customHeight="1"/>
  <cols>
    <col min="1" max="1" width="3.28125" style="1" customWidth="1"/>
    <col min="2" max="2" width="12.57421875" style="23" bestFit="1" customWidth="1"/>
    <col min="3" max="3" width="3.28125" style="1" customWidth="1"/>
    <col min="4" max="4" width="19.7109375" style="1" customWidth="1"/>
    <col min="5" max="7" width="17.00390625" style="1" customWidth="1"/>
    <col min="8" max="16384" width="10.28125" style="1" customWidth="1"/>
  </cols>
  <sheetData>
    <row r="1" ht="16.5" customHeight="1">
      <c r="G1" s="24"/>
    </row>
    <row r="3" spans="1:7" ht="16.5" customHeight="1">
      <c r="A3" s="138" t="s">
        <v>62</v>
      </c>
      <c r="B3" s="138"/>
      <c r="C3" s="138"/>
      <c r="D3" s="138"/>
      <c r="E3" s="138"/>
      <c r="F3" s="138"/>
      <c r="G3" s="138"/>
    </row>
    <row r="4" spans="1:7" ht="12.75" customHeight="1">
      <c r="A4" s="19"/>
      <c r="B4" s="19"/>
      <c r="C4" s="19"/>
      <c r="D4" s="19"/>
      <c r="E4" s="92" t="s">
        <v>56</v>
      </c>
      <c r="F4" s="19"/>
      <c r="G4" s="19"/>
    </row>
    <row r="5" spans="1:4" ht="12.75" customHeight="1">
      <c r="A5" s="14"/>
      <c r="D5" s="13"/>
    </row>
    <row r="6" spans="1:7" ht="16.5" customHeight="1" thickBot="1">
      <c r="A6" s="2"/>
      <c r="B6" s="2"/>
      <c r="C6" s="2"/>
      <c r="D6" s="2"/>
      <c r="E6" s="2"/>
      <c r="F6" s="2"/>
      <c r="G6" s="3" t="s">
        <v>0</v>
      </c>
    </row>
    <row r="7" spans="1:7" s="21" customFormat="1" ht="16.5" customHeight="1">
      <c r="A7" s="25"/>
      <c r="B7" s="136" t="s">
        <v>31</v>
      </c>
      <c r="C7" s="26"/>
      <c r="D7" s="4" t="s">
        <v>54</v>
      </c>
      <c r="E7" s="5" t="s">
        <v>55</v>
      </c>
      <c r="F7" s="5" t="s">
        <v>2</v>
      </c>
      <c r="G7" s="6" t="s">
        <v>3</v>
      </c>
    </row>
    <row r="8" spans="1:7" ht="16.5" customHeight="1" thickBot="1">
      <c r="A8" s="27"/>
      <c r="B8" s="137"/>
      <c r="C8" s="28"/>
      <c r="D8" s="106" t="s">
        <v>68</v>
      </c>
      <c r="E8" s="7" t="s">
        <v>63</v>
      </c>
      <c r="F8" s="8" t="s">
        <v>43</v>
      </c>
      <c r="G8" s="9" t="s">
        <v>44</v>
      </c>
    </row>
    <row r="9" spans="1:7" ht="18.75" customHeight="1">
      <c r="A9" s="29"/>
      <c r="B9" s="30" t="s">
        <v>4</v>
      </c>
      <c r="C9" s="31"/>
      <c r="D9" s="79">
        <f>SUM('当初比較'!D9,'臨時財政対策債'!D9)</f>
        <v>15139447</v>
      </c>
      <c r="E9" s="80">
        <f>'臨時財政対策債'!D9+'当初比較'!E9</f>
        <v>13459601</v>
      </c>
      <c r="F9" s="80">
        <f>D9-E9</f>
        <v>1679846</v>
      </c>
      <c r="G9" s="107">
        <f>F9/E9*100</f>
        <v>12.480652286795129</v>
      </c>
    </row>
    <row r="10" spans="1:7" ht="18.75" customHeight="1">
      <c r="A10" s="32"/>
      <c r="B10" s="10" t="s">
        <v>5</v>
      </c>
      <c r="C10" s="33"/>
      <c r="D10" s="81">
        <f>SUM('当初比較'!D10,'臨時財政対策債'!D10)</f>
        <v>5673015</v>
      </c>
      <c r="E10" s="82">
        <f>'臨時財政対策債'!D10+'当初比較'!E10</f>
        <v>5291622</v>
      </c>
      <c r="F10" s="82">
        <f aca="true" t="shared" si="0" ref="F10:F31">D10-E10</f>
        <v>381393</v>
      </c>
      <c r="G10" s="108">
        <f aca="true" t="shared" si="1" ref="G10:G35">F10/E10*100</f>
        <v>7.207487609659194</v>
      </c>
    </row>
    <row r="11" spans="1:7" ht="18.75" customHeight="1">
      <c r="A11" s="32"/>
      <c r="B11" s="10" t="s">
        <v>6</v>
      </c>
      <c r="C11" s="33"/>
      <c r="D11" s="81">
        <f>SUM('当初比較'!D11,'臨時財政対策債'!D11)</f>
        <v>4065036</v>
      </c>
      <c r="E11" s="82">
        <f>'臨時財政対策債'!D11+'当初比較'!E11</f>
        <v>3809232</v>
      </c>
      <c r="F11" s="82">
        <f t="shared" si="0"/>
        <v>255804</v>
      </c>
      <c r="G11" s="108">
        <f t="shared" si="1"/>
        <v>6.715369397295833</v>
      </c>
    </row>
    <row r="12" spans="1:7" ht="18.75" customHeight="1">
      <c r="A12" s="32"/>
      <c r="B12" s="10" t="s">
        <v>7</v>
      </c>
      <c r="C12" s="33"/>
      <c r="D12" s="81">
        <f>SUM('当初比較'!D12,'臨時財政対策債'!D12)</f>
        <v>6651413</v>
      </c>
      <c r="E12" s="82">
        <f>'臨時財政対策債'!D12+'当初比較'!E12</f>
        <v>5907910</v>
      </c>
      <c r="F12" s="82">
        <f>D12-E12</f>
        <v>743503</v>
      </c>
      <c r="G12" s="108">
        <f>F12/E12*100</f>
        <v>12.584873500104099</v>
      </c>
    </row>
    <row r="13" spans="1:7" ht="18.75" customHeight="1">
      <c r="A13" s="32"/>
      <c r="B13" s="10" t="s">
        <v>33</v>
      </c>
      <c r="C13" s="33"/>
      <c r="D13" s="81">
        <f>SUM('当初比較'!D13,'臨時財政対策債'!D13)</f>
        <v>8060627</v>
      </c>
      <c r="E13" s="82">
        <f>'臨時財政対策債'!D13+'当初比較'!E13</f>
        <v>7754066</v>
      </c>
      <c r="F13" s="82">
        <f t="shared" si="0"/>
        <v>306561</v>
      </c>
      <c r="G13" s="108">
        <f t="shared" si="1"/>
        <v>3.953551594737522</v>
      </c>
    </row>
    <row r="14" spans="1:7" ht="18.75" customHeight="1">
      <c r="A14" s="32"/>
      <c r="B14" s="10" t="s">
        <v>34</v>
      </c>
      <c r="C14" s="33"/>
      <c r="D14" s="81">
        <f>SUM('当初比較'!D14,'臨時財政対策債'!D14)</f>
        <v>7568448</v>
      </c>
      <c r="E14" s="82">
        <f>'臨時財政対策債'!D14+'当初比較'!E14</f>
        <v>7285271</v>
      </c>
      <c r="F14" s="82">
        <f t="shared" si="0"/>
        <v>283177</v>
      </c>
      <c r="G14" s="108">
        <f t="shared" si="1"/>
        <v>3.886979633290237</v>
      </c>
    </row>
    <row r="15" spans="1:7" ht="18.75" customHeight="1">
      <c r="A15" s="32"/>
      <c r="B15" s="10" t="s">
        <v>35</v>
      </c>
      <c r="C15" s="33"/>
      <c r="D15" s="81">
        <f>SUM('当初比較'!D15,'臨時財政対策債'!D15)</f>
        <v>8268036</v>
      </c>
      <c r="E15" s="82">
        <f>'臨時財政対策債'!D15+'当初比較'!E15</f>
        <v>7988966</v>
      </c>
      <c r="F15" s="82">
        <f t="shared" si="0"/>
        <v>279070</v>
      </c>
      <c r="G15" s="108">
        <f t="shared" si="1"/>
        <v>3.4931929864265285</v>
      </c>
    </row>
    <row r="16" spans="1:7" ht="18.75" customHeight="1">
      <c r="A16" s="32"/>
      <c r="B16" s="10" t="s">
        <v>36</v>
      </c>
      <c r="C16" s="33"/>
      <c r="D16" s="81">
        <f>SUM('当初比較'!D16,'臨時財政対策債'!D16)</f>
        <v>10339085</v>
      </c>
      <c r="E16" s="82">
        <f>'臨時財政対策債'!D16+'当初比較'!E16</f>
        <v>10054316</v>
      </c>
      <c r="F16" s="82">
        <f t="shared" si="0"/>
        <v>284769</v>
      </c>
      <c r="G16" s="108">
        <f t="shared" si="1"/>
        <v>2.8323060464779504</v>
      </c>
    </row>
    <row r="17" spans="1:7" ht="18.75" customHeight="1">
      <c r="A17" s="32"/>
      <c r="B17" s="10" t="s">
        <v>12</v>
      </c>
      <c r="C17" s="33"/>
      <c r="D17" s="81">
        <f>SUM('当初比較'!D17,'臨時財政対策債'!D17)</f>
        <v>1946614</v>
      </c>
      <c r="E17" s="82">
        <f>'臨時財政対策債'!D17+'当初比較'!E17</f>
        <v>1863219</v>
      </c>
      <c r="F17" s="82">
        <f t="shared" si="0"/>
        <v>83395</v>
      </c>
      <c r="G17" s="108">
        <f t="shared" si="1"/>
        <v>4.4758560319533025</v>
      </c>
    </row>
    <row r="18" spans="1:7" ht="18.75" customHeight="1">
      <c r="A18" s="32"/>
      <c r="B18" s="10" t="s">
        <v>13</v>
      </c>
      <c r="C18" s="33"/>
      <c r="D18" s="81">
        <f>SUM('当初比較'!D18,'臨時財政対策債'!D18)</f>
        <v>1484286</v>
      </c>
      <c r="E18" s="82">
        <f>'臨時財政対策債'!D18+'当初比較'!E18</f>
        <v>1442854</v>
      </c>
      <c r="F18" s="82">
        <f t="shared" si="0"/>
        <v>41432</v>
      </c>
      <c r="G18" s="108">
        <f t="shared" si="1"/>
        <v>2.8715310072952636</v>
      </c>
    </row>
    <row r="19" spans="1:7" ht="18.75" customHeight="1">
      <c r="A19" s="32"/>
      <c r="B19" s="10" t="s">
        <v>14</v>
      </c>
      <c r="C19" s="33"/>
      <c r="D19" s="81">
        <f>SUM('当初比較'!D19,'臨時財政対策債'!D19)</f>
        <v>1392737</v>
      </c>
      <c r="E19" s="82">
        <f>'臨時財政対策債'!D19+'当初比較'!E19</f>
        <v>1340750</v>
      </c>
      <c r="F19" s="82">
        <f t="shared" si="0"/>
        <v>51987</v>
      </c>
      <c r="G19" s="108">
        <f t="shared" si="1"/>
        <v>3.8774566473988443</v>
      </c>
    </row>
    <row r="20" spans="1:7" ht="18.75" customHeight="1">
      <c r="A20" s="32"/>
      <c r="B20" s="10" t="s">
        <v>15</v>
      </c>
      <c r="C20" s="33"/>
      <c r="D20" s="81">
        <f>SUM('当初比較'!D20,'臨時財政対策債'!D20)</f>
        <v>3075302</v>
      </c>
      <c r="E20" s="82">
        <f>'臨時財政対策債'!D20+'当初比較'!E20</f>
        <v>2908185</v>
      </c>
      <c r="F20" s="82">
        <f t="shared" si="0"/>
        <v>167117</v>
      </c>
      <c r="G20" s="108">
        <f t="shared" si="1"/>
        <v>5.74643635119499</v>
      </c>
    </row>
    <row r="21" spans="1:7" ht="18.75" customHeight="1">
      <c r="A21" s="32"/>
      <c r="B21" s="10" t="s">
        <v>16</v>
      </c>
      <c r="C21" s="33"/>
      <c r="D21" s="81">
        <f>SUM('当初比較'!D21,'臨時財政対策債'!D21)</f>
        <v>2622739</v>
      </c>
      <c r="E21" s="82">
        <f>'臨時財政対策債'!D21+'当初比較'!E21</f>
        <v>2526447</v>
      </c>
      <c r="F21" s="82">
        <f t="shared" si="0"/>
        <v>96292</v>
      </c>
      <c r="G21" s="108">
        <f t="shared" si="1"/>
        <v>3.811360380803555</v>
      </c>
    </row>
    <row r="22" spans="1:7" ht="18.75" customHeight="1">
      <c r="A22" s="32"/>
      <c r="B22" s="10" t="s">
        <v>37</v>
      </c>
      <c r="C22" s="33"/>
      <c r="D22" s="81">
        <f>SUM('当初比較'!D22,'臨時財政対策債'!D22)</f>
        <v>5189723</v>
      </c>
      <c r="E22" s="82">
        <f>'臨時財政対策債'!D22+'当初比較'!E22</f>
        <v>5059170</v>
      </c>
      <c r="F22" s="82">
        <f t="shared" si="0"/>
        <v>130553</v>
      </c>
      <c r="G22" s="108">
        <f t="shared" si="1"/>
        <v>2.580522101451424</v>
      </c>
    </row>
    <row r="23" spans="1:7" ht="18.75" customHeight="1">
      <c r="A23" s="32"/>
      <c r="B23" s="10" t="s">
        <v>18</v>
      </c>
      <c r="C23" s="33"/>
      <c r="D23" s="81">
        <f>SUM('当初比較'!D23,'臨時財政対策債'!D23)</f>
        <v>1947138</v>
      </c>
      <c r="E23" s="82">
        <f>'臨時財政対策債'!D23+'当初比較'!E23</f>
        <v>1868290</v>
      </c>
      <c r="F23" s="82">
        <f t="shared" si="0"/>
        <v>78848</v>
      </c>
      <c r="G23" s="108">
        <f t="shared" si="1"/>
        <v>4.220329820316975</v>
      </c>
    </row>
    <row r="24" spans="1:7" ht="18.75" customHeight="1">
      <c r="A24" s="32"/>
      <c r="B24" s="10" t="s">
        <v>38</v>
      </c>
      <c r="C24" s="33"/>
      <c r="D24" s="81">
        <f>SUM('当初比較'!D24,'臨時財政対策債'!D24)</f>
        <v>3228977</v>
      </c>
      <c r="E24" s="82">
        <f>'臨時財政対策債'!D24+'当初比較'!E24</f>
        <v>3115241</v>
      </c>
      <c r="F24" s="82">
        <f t="shared" si="0"/>
        <v>113736</v>
      </c>
      <c r="G24" s="108">
        <f t="shared" si="1"/>
        <v>3.6509534896337072</v>
      </c>
    </row>
    <row r="25" spans="1:7" ht="18.75" customHeight="1">
      <c r="A25" s="32"/>
      <c r="B25" s="10" t="s">
        <v>39</v>
      </c>
      <c r="C25" s="33"/>
      <c r="D25" s="81">
        <f>SUM('当初比較'!D25,'臨時財政対策債'!D25)</f>
        <v>3998715</v>
      </c>
      <c r="E25" s="82">
        <f>'臨時財政対策債'!D25+'当初比較'!E25</f>
        <v>3876107</v>
      </c>
      <c r="F25" s="82">
        <f t="shared" si="0"/>
        <v>122608</v>
      </c>
      <c r="G25" s="108">
        <f t="shared" si="1"/>
        <v>3.1631737720346726</v>
      </c>
    </row>
    <row r="26" spans="1:7" ht="18.75" customHeight="1">
      <c r="A26" s="32"/>
      <c r="B26" s="10" t="s">
        <v>21</v>
      </c>
      <c r="C26" s="33"/>
      <c r="D26" s="81">
        <f>SUM('当初比較'!D26,'臨時財政対策債'!D26)</f>
        <v>980399</v>
      </c>
      <c r="E26" s="82">
        <f>'臨時財政対策債'!D26+'当初比較'!E26</f>
        <v>839638</v>
      </c>
      <c r="F26" s="82">
        <f t="shared" si="0"/>
        <v>140761</v>
      </c>
      <c r="G26" s="108">
        <f t="shared" si="1"/>
        <v>16.764486600177694</v>
      </c>
    </row>
    <row r="27" spans="1:7" ht="18.75" customHeight="1">
      <c r="A27" s="32"/>
      <c r="B27" s="10" t="s">
        <v>22</v>
      </c>
      <c r="C27" s="33"/>
      <c r="D27" s="81">
        <f>SUM('当初比較'!D27,'臨時財政対策債'!D27)</f>
        <v>1727037</v>
      </c>
      <c r="E27" s="82">
        <f>'臨時財政対策債'!D27+'当初比較'!E27</f>
        <v>1543323</v>
      </c>
      <c r="F27" s="82">
        <f>D27-E27</f>
        <v>183714</v>
      </c>
      <c r="G27" s="108">
        <f t="shared" si="1"/>
        <v>11.90379460424033</v>
      </c>
    </row>
    <row r="28" spans="1:7" ht="18.75" customHeight="1">
      <c r="A28" s="32"/>
      <c r="B28" s="10" t="s">
        <v>23</v>
      </c>
      <c r="C28" s="33"/>
      <c r="D28" s="81">
        <f>SUM('当初比較'!D28,'臨時財政対策債'!D28)</f>
        <v>2503205</v>
      </c>
      <c r="E28" s="82">
        <f>'臨時財政対策債'!D28+'当初比較'!E28</f>
        <v>2277185</v>
      </c>
      <c r="F28" s="82">
        <f>D28-E28</f>
        <v>226020</v>
      </c>
      <c r="G28" s="108">
        <f t="shared" si="1"/>
        <v>9.925412296321994</v>
      </c>
    </row>
    <row r="29" spans="1:7" ht="18.75" customHeight="1">
      <c r="A29" s="32"/>
      <c r="B29" s="10" t="s">
        <v>24</v>
      </c>
      <c r="C29" s="33"/>
      <c r="D29" s="81">
        <f>SUM('当初比較'!D29,'臨時財政対策債'!D29)</f>
        <v>2168457</v>
      </c>
      <c r="E29" s="82">
        <f>'臨時財政対策債'!D29+'当初比較'!E29</f>
        <v>2072295</v>
      </c>
      <c r="F29" s="82">
        <f t="shared" si="0"/>
        <v>96162</v>
      </c>
      <c r="G29" s="108">
        <f t="shared" si="1"/>
        <v>4.640362496652262</v>
      </c>
    </row>
    <row r="30" spans="1:7" ht="18.75" customHeight="1">
      <c r="A30" s="32"/>
      <c r="B30" s="10" t="s">
        <v>25</v>
      </c>
      <c r="C30" s="33"/>
      <c r="D30" s="81">
        <f>SUM('当初比較'!D30,'臨時財政対策債'!D30)</f>
        <v>2161091</v>
      </c>
      <c r="E30" s="82">
        <f>'臨時財政対策債'!D30+'当初比較'!E30</f>
        <v>2053369</v>
      </c>
      <c r="F30" s="82">
        <f t="shared" si="0"/>
        <v>107722</v>
      </c>
      <c r="G30" s="108">
        <f t="shared" si="1"/>
        <v>5.246110173086279</v>
      </c>
    </row>
    <row r="31" spans="1:7" ht="18.75" customHeight="1">
      <c r="A31" s="32"/>
      <c r="B31" s="10" t="s">
        <v>40</v>
      </c>
      <c r="C31" s="33"/>
      <c r="D31" s="81">
        <f>SUM('当初比較'!D31,'臨時財政対策債'!D31)</f>
        <v>4364445</v>
      </c>
      <c r="E31" s="82">
        <f>'臨時財政対策債'!D31+'当初比較'!E31</f>
        <v>4239280</v>
      </c>
      <c r="F31" s="82">
        <f t="shared" si="0"/>
        <v>125165</v>
      </c>
      <c r="G31" s="108">
        <f t="shared" si="1"/>
        <v>2.9525060859391217</v>
      </c>
    </row>
    <row r="32" spans="1:7" ht="18.75" customHeight="1" thickBot="1">
      <c r="A32" s="34"/>
      <c r="B32" s="11" t="s">
        <v>41</v>
      </c>
      <c r="C32" s="35"/>
      <c r="D32" s="83">
        <f>SUM('当初比較'!D32,'臨時財政対策債'!D32)</f>
        <v>3746848</v>
      </c>
      <c r="E32" s="84">
        <f>'臨時財政対策債'!D32+'当初比較'!E32</f>
        <v>3591532</v>
      </c>
      <c r="F32" s="84">
        <f>D32-E32</f>
        <v>155316</v>
      </c>
      <c r="G32" s="109">
        <f>F32/E32*100</f>
        <v>4.324505531344284</v>
      </c>
    </row>
    <row r="33" spans="1:7" ht="18.75" customHeight="1">
      <c r="A33" s="29"/>
      <c r="B33" s="30" t="s">
        <v>28</v>
      </c>
      <c r="C33" s="31"/>
      <c r="D33" s="79">
        <f>SUM(D9:D16)</f>
        <v>65765107</v>
      </c>
      <c r="E33" s="80">
        <f>SUM(E9:E16)</f>
        <v>61550984</v>
      </c>
      <c r="F33" s="80">
        <f>SUM(F9:F16)</f>
        <v>4214123</v>
      </c>
      <c r="G33" s="107">
        <f t="shared" si="1"/>
        <v>6.8465566691833875</v>
      </c>
    </row>
    <row r="34" spans="1:7" ht="18.75" customHeight="1">
      <c r="A34" s="32"/>
      <c r="B34" s="10" t="s">
        <v>29</v>
      </c>
      <c r="C34" s="33"/>
      <c r="D34" s="81">
        <f>SUM(D17:D32)</f>
        <v>42537713</v>
      </c>
      <c r="E34" s="82">
        <f>SUM(E17:E32)</f>
        <v>40616885</v>
      </c>
      <c r="F34" s="82">
        <f>SUM(F17:F32)</f>
        <v>1920828</v>
      </c>
      <c r="G34" s="108">
        <f t="shared" si="1"/>
        <v>4.729136663237469</v>
      </c>
    </row>
    <row r="35" spans="1:7" s="16" customFormat="1" ht="18.75" customHeight="1" thickBot="1">
      <c r="A35" s="62"/>
      <c r="B35" s="63" t="s">
        <v>30</v>
      </c>
      <c r="C35" s="64"/>
      <c r="D35" s="102">
        <f>SUM(D33:D34)</f>
        <v>108302820</v>
      </c>
      <c r="E35" s="103">
        <f>SUM(E33:E34)</f>
        <v>102167869</v>
      </c>
      <c r="F35" s="103">
        <f>SUM(F33:F34)</f>
        <v>6134951</v>
      </c>
      <c r="G35" s="66">
        <f t="shared" si="1"/>
        <v>6.004775336950603</v>
      </c>
    </row>
    <row r="36" spans="2:6" ht="3" customHeight="1">
      <c r="B36" s="15"/>
      <c r="E36" s="16"/>
      <c r="F36" s="16"/>
    </row>
    <row r="37" spans="2:6" ht="16.5" customHeight="1">
      <c r="B37" s="1"/>
      <c r="E37" s="16"/>
      <c r="F37" s="16"/>
    </row>
    <row r="40" ht="16.5" customHeight="1">
      <c r="D40" s="16"/>
    </row>
    <row r="41" ht="16.5" customHeight="1">
      <c r="D41" s="16"/>
    </row>
  </sheetData>
  <sheetProtection/>
  <mergeCells count="2">
    <mergeCell ref="B7:B8"/>
    <mergeCell ref="A3:G3"/>
  </mergeCells>
  <printOptions/>
  <pageMargins left="0.9" right="0.35" top="0.77" bottom="0.39" header="0.59" footer="0.2"/>
  <pageSetup blackAndWhite="1" firstPageNumber="3" useFirstPageNumber="1" horizontalDpi="600" verticalDpi="600" orientation="portrait" paperSize="9" scale="10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G41"/>
  <sheetViews>
    <sheetView showGridLines="0" view="pageBreakPreview" zoomScale="175" zoomScaleSheetLayoutView="175" zoomScalePageLayoutView="0" workbookViewId="0" topLeftCell="A1">
      <selection activeCell="A1" sqref="A1"/>
    </sheetView>
  </sheetViews>
  <sheetFormatPr defaultColWidth="10.28125" defaultRowHeight="16.5" customHeight="1"/>
  <cols>
    <col min="1" max="1" width="3.28125" style="1" customWidth="1"/>
    <col min="2" max="2" width="12.57421875" style="23" bestFit="1" customWidth="1"/>
    <col min="3" max="3" width="3.28125" style="1" customWidth="1"/>
    <col min="4" max="4" width="19.00390625" style="1" customWidth="1"/>
    <col min="5" max="7" width="17.140625" style="1" customWidth="1"/>
    <col min="8" max="16384" width="10.28125" style="1" customWidth="1"/>
  </cols>
  <sheetData>
    <row r="1" ht="16.5" customHeight="1">
      <c r="G1" s="24"/>
    </row>
    <row r="3" spans="1:7" ht="16.5" customHeight="1">
      <c r="A3" s="138" t="s">
        <v>62</v>
      </c>
      <c r="B3" s="138"/>
      <c r="C3" s="138"/>
      <c r="D3" s="138"/>
      <c r="E3" s="138"/>
      <c r="F3" s="138"/>
      <c r="G3" s="138"/>
    </row>
    <row r="4" spans="1:7" ht="12.75" customHeight="1">
      <c r="A4" s="19"/>
      <c r="B4" s="19"/>
      <c r="C4" s="19"/>
      <c r="D4" s="19"/>
      <c r="E4" s="92" t="s">
        <v>57</v>
      </c>
      <c r="F4" s="19"/>
      <c r="G4" s="19"/>
    </row>
    <row r="5" spans="1:4" ht="12.75" customHeight="1">
      <c r="A5" s="14"/>
      <c r="D5" s="13"/>
    </row>
    <row r="6" spans="1:7" ht="16.5" customHeight="1" thickBot="1">
      <c r="A6" s="2"/>
      <c r="B6" s="2"/>
      <c r="C6" s="2"/>
      <c r="D6" s="2"/>
      <c r="E6" s="2"/>
      <c r="F6" s="2"/>
      <c r="G6" s="3" t="s">
        <v>0</v>
      </c>
    </row>
    <row r="7" spans="1:7" s="21" customFormat="1" ht="16.5" customHeight="1">
      <c r="A7" s="25"/>
      <c r="B7" s="136" t="s">
        <v>31</v>
      </c>
      <c r="C7" s="26"/>
      <c r="D7" s="44" t="s">
        <v>60</v>
      </c>
      <c r="E7" s="45" t="s">
        <v>59</v>
      </c>
      <c r="F7" s="5" t="s">
        <v>2</v>
      </c>
      <c r="G7" s="6" t="s">
        <v>3</v>
      </c>
    </row>
    <row r="8" spans="1:7" ht="16.5" customHeight="1" thickBot="1">
      <c r="A8" s="27"/>
      <c r="B8" s="137"/>
      <c r="C8" s="28"/>
      <c r="D8" s="106" t="s">
        <v>69</v>
      </c>
      <c r="E8" s="7" t="s">
        <v>66</v>
      </c>
      <c r="F8" s="8" t="s">
        <v>42</v>
      </c>
      <c r="G8" s="9" t="s">
        <v>48</v>
      </c>
    </row>
    <row r="9" spans="1:7" ht="18.75" customHeight="1">
      <c r="A9" s="29"/>
      <c r="B9" s="30" t="s">
        <v>4</v>
      </c>
      <c r="C9" s="31"/>
      <c r="D9" s="79">
        <f>SUM('当初比較'!D9,'臨時財政対策債'!D9)</f>
        <v>15139447</v>
      </c>
      <c r="E9" s="122">
        <v>11513208</v>
      </c>
      <c r="F9" s="80">
        <f aca="true" t="shared" si="0" ref="F9:F32">D9-E9</f>
        <v>3626239</v>
      </c>
      <c r="G9" s="107">
        <f aca="true" t="shared" si="1" ref="G9:G35">F9/E9*100</f>
        <v>31.496338813647768</v>
      </c>
    </row>
    <row r="10" spans="1:7" ht="18.75" customHeight="1">
      <c r="A10" s="32"/>
      <c r="B10" s="10" t="s">
        <v>5</v>
      </c>
      <c r="C10" s="33"/>
      <c r="D10" s="81">
        <f>SUM('当初比較'!D10,'臨時財政対策債'!D10)</f>
        <v>5673015</v>
      </c>
      <c r="E10" s="123">
        <v>4808175</v>
      </c>
      <c r="F10" s="82">
        <f t="shared" si="0"/>
        <v>864840</v>
      </c>
      <c r="G10" s="108">
        <f t="shared" si="1"/>
        <v>17.98686611864169</v>
      </c>
    </row>
    <row r="11" spans="1:7" ht="18.75" customHeight="1">
      <c r="A11" s="32"/>
      <c r="B11" s="10" t="s">
        <v>6</v>
      </c>
      <c r="C11" s="33"/>
      <c r="D11" s="81">
        <f>SUM('当初比較'!D11,'臨時財政対策債'!D11)</f>
        <v>4065036</v>
      </c>
      <c r="E11" s="123">
        <v>3234508</v>
      </c>
      <c r="F11" s="82">
        <f t="shared" si="0"/>
        <v>830528</v>
      </c>
      <c r="G11" s="108">
        <f t="shared" si="1"/>
        <v>25.677104524088364</v>
      </c>
    </row>
    <row r="12" spans="1:7" ht="18.75" customHeight="1">
      <c r="A12" s="32"/>
      <c r="B12" s="10" t="s">
        <v>7</v>
      </c>
      <c r="C12" s="33"/>
      <c r="D12" s="81">
        <f>SUM('当初比較'!D12,'臨時財政対策債'!D12)</f>
        <v>6651413</v>
      </c>
      <c r="E12" s="123">
        <v>4486051</v>
      </c>
      <c r="F12" s="82">
        <f t="shared" si="0"/>
        <v>2165362</v>
      </c>
      <c r="G12" s="108">
        <f t="shared" si="1"/>
        <v>48.268778041087806</v>
      </c>
    </row>
    <row r="13" spans="1:7" ht="18.75" customHeight="1">
      <c r="A13" s="32"/>
      <c r="B13" s="10" t="s">
        <v>33</v>
      </c>
      <c r="C13" s="33"/>
      <c r="D13" s="81">
        <f>SUM('当初比較'!D13,'臨時財政対策債'!D13)</f>
        <v>8060627</v>
      </c>
      <c r="E13" s="123">
        <v>7358124</v>
      </c>
      <c r="F13" s="82">
        <f t="shared" si="0"/>
        <v>702503</v>
      </c>
      <c r="G13" s="108">
        <f t="shared" si="1"/>
        <v>9.547311244007304</v>
      </c>
    </row>
    <row r="14" spans="1:7" ht="18.75" customHeight="1">
      <c r="A14" s="32"/>
      <c r="B14" s="10" t="s">
        <v>34</v>
      </c>
      <c r="C14" s="33"/>
      <c r="D14" s="81">
        <f>SUM('当初比較'!D14,'臨時財政対策債'!D14)</f>
        <v>7568448</v>
      </c>
      <c r="E14" s="123">
        <v>7155156</v>
      </c>
      <c r="F14" s="82">
        <f t="shared" si="0"/>
        <v>413292</v>
      </c>
      <c r="G14" s="108">
        <f t="shared" si="1"/>
        <v>5.776142406958003</v>
      </c>
    </row>
    <row r="15" spans="1:7" ht="18.75" customHeight="1">
      <c r="A15" s="32"/>
      <c r="B15" s="10" t="s">
        <v>35</v>
      </c>
      <c r="C15" s="33"/>
      <c r="D15" s="81">
        <f>SUM('当初比較'!D15,'臨時財政対策債'!D15)</f>
        <v>8268036</v>
      </c>
      <c r="E15" s="123">
        <v>7626385</v>
      </c>
      <c r="F15" s="82">
        <f t="shared" si="0"/>
        <v>641651</v>
      </c>
      <c r="G15" s="108">
        <f t="shared" si="1"/>
        <v>8.41356684720218</v>
      </c>
    </row>
    <row r="16" spans="1:7" ht="18.75" customHeight="1">
      <c r="A16" s="32"/>
      <c r="B16" s="10" t="s">
        <v>36</v>
      </c>
      <c r="C16" s="33"/>
      <c r="D16" s="81">
        <f>SUM('当初比較'!D16,'臨時財政対策債'!D16)</f>
        <v>10339085</v>
      </c>
      <c r="E16" s="123">
        <v>10251311</v>
      </c>
      <c r="F16" s="82">
        <f t="shared" si="0"/>
        <v>87774</v>
      </c>
      <c r="G16" s="108">
        <f t="shared" si="1"/>
        <v>0.8562221944100614</v>
      </c>
    </row>
    <row r="17" spans="1:7" ht="18.75" customHeight="1">
      <c r="A17" s="32"/>
      <c r="B17" s="10" t="s">
        <v>12</v>
      </c>
      <c r="C17" s="33"/>
      <c r="D17" s="81">
        <f>SUM('当初比較'!D17,'臨時財政対策債'!D17)</f>
        <v>1946614</v>
      </c>
      <c r="E17" s="123">
        <v>1681774</v>
      </c>
      <c r="F17" s="82">
        <f t="shared" si="0"/>
        <v>264840</v>
      </c>
      <c r="G17" s="108">
        <f t="shared" si="1"/>
        <v>15.747656938447141</v>
      </c>
    </row>
    <row r="18" spans="1:7" ht="18.75" customHeight="1">
      <c r="A18" s="32"/>
      <c r="B18" s="10" t="s">
        <v>13</v>
      </c>
      <c r="C18" s="33"/>
      <c r="D18" s="81">
        <f>SUM('当初比較'!D18,'臨時財政対策債'!D18)</f>
        <v>1484286</v>
      </c>
      <c r="E18" s="123">
        <v>1359702</v>
      </c>
      <c r="F18" s="82">
        <f>D18-E18</f>
        <v>124584</v>
      </c>
      <c r="G18" s="108">
        <f t="shared" si="1"/>
        <v>9.162595921753443</v>
      </c>
    </row>
    <row r="19" spans="1:7" ht="18.75" customHeight="1">
      <c r="A19" s="32"/>
      <c r="B19" s="10" t="s">
        <v>14</v>
      </c>
      <c r="C19" s="33"/>
      <c r="D19" s="81">
        <f>SUM('当初比較'!D19,'臨時財政対策債'!D19)</f>
        <v>1392737</v>
      </c>
      <c r="E19" s="123">
        <v>1243736</v>
      </c>
      <c r="F19" s="82">
        <f t="shared" si="0"/>
        <v>149001</v>
      </c>
      <c r="G19" s="108">
        <f t="shared" si="1"/>
        <v>11.980114751040412</v>
      </c>
    </row>
    <row r="20" spans="1:7" ht="18.75" customHeight="1">
      <c r="A20" s="32"/>
      <c r="B20" s="10" t="s">
        <v>15</v>
      </c>
      <c r="C20" s="33"/>
      <c r="D20" s="81">
        <f>SUM('当初比較'!D20,'臨時財政対策債'!D20)</f>
        <v>3075302</v>
      </c>
      <c r="E20" s="123">
        <v>2629556</v>
      </c>
      <c r="F20" s="82">
        <f t="shared" si="0"/>
        <v>445746</v>
      </c>
      <c r="G20" s="108">
        <f t="shared" si="1"/>
        <v>16.951378863960304</v>
      </c>
    </row>
    <row r="21" spans="1:7" ht="18.75" customHeight="1">
      <c r="A21" s="32"/>
      <c r="B21" s="10" t="s">
        <v>16</v>
      </c>
      <c r="C21" s="33"/>
      <c r="D21" s="81">
        <f>SUM('当初比較'!D21,'臨時財政対策債'!D21)</f>
        <v>2622739</v>
      </c>
      <c r="E21" s="123">
        <v>2309797</v>
      </c>
      <c r="F21" s="82">
        <f t="shared" si="0"/>
        <v>312942</v>
      </c>
      <c r="G21" s="108">
        <f t="shared" si="1"/>
        <v>13.548463349809529</v>
      </c>
    </row>
    <row r="22" spans="1:7" ht="18.75" customHeight="1">
      <c r="A22" s="32"/>
      <c r="B22" s="10" t="s">
        <v>37</v>
      </c>
      <c r="C22" s="33"/>
      <c r="D22" s="81">
        <f>SUM('当初比較'!D22,'臨時財政対策債'!D22)</f>
        <v>5189723</v>
      </c>
      <c r="E22" s="123">
        <v>4985784</v>
      </c>
      <c r="F22" s="82">
        <f t="shared" si="0"/>
        <v>203939</v>
      </c>
      <c r="G22" s="108">
        <f t="shared" si="1"/>
        <v>4.090409853294888</v>
      </c>
    </row>
    <row r="23" spans="1:7" ht="18.75" customHeight="1">
      <c r="A23" s="32"/>
      <c r="B23" s="10" t="s">
        <v>18</v>
      </c>
      <c r="C23" s="33"/>
      <c r="D23" s="81">
        <f>SUM('当初比較'!D23,'臨時財政対策債'!D23)</f>
        <v>1947138</v>
      </c>
      <c r="E23" s="123">
        <v>1726912</v>
      </c>
      <c r="F23" s="82">
        <f t="shared" si="0"/>
        <v>220226</v>
      </c>
      <c r="G23" s="108">
        <f t="shared" si="1"/>
        <v>12.752589593447727</v>
      </c>
    </row>
    <row r="24" spans="1:7" ht="18.75" customHeight="1">
      <c r="A24" s="32"/>
      <c r="B24" s="10" t="s">
        <v>38</v>
      </c>
      <c r="C24" s="33"/>
      <c r="D24" s="81">
        <f>SUM('当初比較'!D24,'臨時財政対策債'!D24)</f>
        <v>3228977</v>
      </c>
      <c r="E24" s="123">
        <v>2996085</v>
      </c>
      <c r="F24" s="82">
        <f t="shared" si="0"/>
        <v>232892</v>
      </c>
      <c r="G24" s="108">
        <f t="shared" si="1"/>
        <v>7.773210706638831</v>
      </c>
    </row>
    <row r="25" spans="1:7" ht="18.75" customHeight="1">
      <c r="A25" s="32"/>
      <c r="B25" s="10" t="s">
        <v>39</v>
      </c>
      <c r="C25" s="33"/>
      <c r="D25" s="81">
        <f>SUM('当初比較'!D25,'臨時財政対策債'!D25)</f>
        <v>3998715</v>
      </c>
      <c r="E25" s="123">
        <v>3772387</v>
      </c>
      <c r="F25" s="82">
        <f t="shared" si="0"/>
        <v>226328</v>
      </c>
      <c r="G25" s="108">
        <f t="shared" si="1"/>
        <v>5.999596541924252</v>
      </c>
    </row>
    <row r="26" spans="1:7" ht="18.75" customHeight="1">
      <c r="A26" s="32"/>
      <c r="B26" s="10" t="s">
        <v>21</v>
      </c>
      <c r="C26" s="33"/>
      <c r="D26" s="81">
        <f>SUM('当初比較'!D26,'臨時財政対策債'!D26)</f>
        <v>980399</v>
      </c>
      <c r="E26" s="123">
        <v>643895</v>
      </c>
      <c r="F26" s="82">
        <f t="shared" si="0"/>
        <v>336504</v>
      </c>
      <c r="G26" s="108">
        <f t="shared" si="1"/>
        <v>52.26069467848019</v>
      </c>
    </row>
    <row r="27" spans="1:7" ht="18.75" customHeight="1">
      <c r="A27" s="32"/>
      <c r="B27" s="10" t="s">
        <v>22</v>
      </c>
      <c r="C27" s="33"/>
      <c r="D27" s="81">
        <f>SUM('当初比較'!D27,'臨時財政対策債'!D27)</f>
        <v>1727037</v>
      </c>
      <c r="E27" s="123">
        <v>1138710</v>
      </c>
      <c r="F27" s="82">
        <f t="shared" si="0"/>
        <v>588327</v>
      </c>
      <c r="G27" s="108">
        <f t="shared" si="1"/>
        <v>51.666095845298635</v>
      </c>
    </row>
    <row r="28" spans="1:7" ht="18.75" customHeight="1">
      <c r="A28" s="32"/>
      <c r="B28" s="10" t="s">
        <v>23</v>
      </c>
      <c r="C28" s="33"/>
      <c r="D28" s="81">
        <f>SUM('当初比較'!D28,'臨時財政対策債'!D28)</f>
        <v>2503205</v>
      </c>
      <c r="E28" s="123">
        <v>1882422</v>
      </c>
      <c r="F28" s="82">
        <f t="shared" si="0"/>
        <v>620783</v>
      </c>
      <c r="G28" s="108">
        <f t="shared" si="1"/>
        <v>32.977886998770735</v>
      </c>
    </row>
    <row r="29" spans="1:7" ht="18.75" customHeight="1">
      <c r="A29" s="32"/>
      <c r="B29" s="10" t="s">
        <v>24</v>
      </c>
      <c r="C29" s="33"/>
      <c r="D29" s="81">
        <f>SUM('当初比較'!D29,'臨時財政対策債'!D29)</f>
        <v>2168457</v>
      </c>
      <c r="E29" s="123">
        <v>1801614</v>
      </c>
      <c r="F29" s="82">
        <f t="shared" si="0"/>
        <v>366843</v>
      </c>
      <c r="G29" s="108">
        <f t="shared" si="1"/>
        <v>20.36190882175649</v>
      </c>
    </row>
    <row r="30" spans="1:7" ht="18.75" customHeight="1">
      <c r="A30" s="32"/>
      <c r="B30" s="10" t="s">
        <v>25</v>
      </c>
      <c r="C30" s="33"/>
      <c r="D30" s="81">
        <f>SUM('当初比較'!D30,'臨時財政対策債'!D30)</f>
        <v>2161091</v>
      </c>
      <c r="E30" s="123">
        <v>1875820</v>
      </c>
      <c r="F30" s="82">
        <f t="shared" si="0"/>
        <v>285271</v>
      </c>
      <c r="G30" s="108">
        <f t="shared" si="1"/>
        <v>15.20780245439328</v>
      </c>
    </row>
    <row r="31" spans="1:7" ht="18.75" customHeight="1">
      <c r="A31" s="32"/>
      <c r="B31" s="10" t="s">
        <v>40</v>
      </c>
      <c r="C31" s="33"/>
      <c r="D31" s="81">
        <f>SUM('当初比較'!D31,'臨時財政対策債'!D31)</f>
        <v>4364445</v>
      </c>
      <c r="E31" s="123">
        <v>4117818</v>
      </c>
      <c r="F31" s="82">
        <f t="shared" si="0"/>
        <v>246627</v>
      </c>
      <c r="G31" s="108">
        <f t="shared" si="1"/>
        <v>5.989264217116929</v>
      </c>
    </row>
    <row r="32" spans="1:7" ht="18.75" customHeight="1" thickBot="1">
      <c r="A32" s="34"/>
      <c r="B32" s="11" t="s">
        <v>41</v>
      </c>
      <c r="C32" s="35"/>
      <c r="D32" s="83">
        <f>SUM('当初比較'!D32,'臨時財政対策債'!D32)</f>
        <v>3746848</v>
      </c>
      <c r="E32" s="103">
        <v>3360435</v>
      </c>
      <c r="F32" s="84">
        <f t="shared" si="0"/>
        <v>386413</v>
      </c>
      <c r="G32" s="109">
        <f t="shared" si="1"/>
        <v>11.49889820811889</v>
      </c>
    </row>
    <row r="33" spans="1:7" ht="18.75" customHeight="1">
      <c r="A33" s="29"/>
      <c r="B33" s="30" t="s">
        <v>28</v>
      </c>
      <c r="C33" s="31"/>
      <c r="D33" s="79">
        <f>SUM(D9:D16)</f>
        <v>65765107</v>
      </c>
      <c r="E33" s="80">
        <f>SUM(E9:E16)</f>
        <v>56432918</v>
      </c>
      <c r="F33" s="80">
        <f>SUM(F9:F16)</f>
        <v>9332189</v>
      </c>
      <c r="G33" s="107">
        <f t="shared" si="1"/>
        <v>16.53678266291316</v>
      </c>
    </row>
    <row r="34" spans="1:7" ht="18.75" customHeight="1">
      <c r="A34" s="32"/>
      <c r="B34" s="10" t="s">
        <v>29</v>
      </c>
      <c r="C34" s="33"/>
      <c r="D34" s="81">
        <f>SUM(D17:D32)</f>
        <v>42537713</v>
      </c>
      <c r="E34" s="82">
        <f>SUM(E17:E32)</f>
        <v>37526447</v>
      </c>
      <c r="F34" s="82">
        <f>SUM(F17:F32)</f>
        <v>5011266</v>
      </c>
      <c r="G34" s="108">
        <f t="shared" si="1"/>
        <v>13.353958076553319</v>
      </c>
    </row>
    <row r="35" spans="1:7" s="16" customFormat="1" ht="18.75" customHeight="1" thickBot="1">
      <c r="A35" s="62"/>
      <c r="B35" s="63" t="s">
        <v>30</v>
      </c>
      <c r="C35" s="64"/>
      <c r="D35" s="102">
        <f>SUM(D33:D34)</f>
        <v>108302820</v>
      </c>
      <c r="E35" s="103">
        <f>SUM(E33:E34)</f>
        <v>93959365</v>
      </c>
      <c r="F35" s="103">
        <f>SUM(F33:F34)</f>
        <v>14343455</v>
      </c>
      <c r="G35" s="66">
        <f t="shared" si="1"/>
        <v>15.265593802171823</v>
      </c>
    </row>
    <row r="36" spans="2:6" ht="3" customHeight="1">
      <c r="B36" s="15"/>
      <c r="E36" s="16"/>
      <c r="F36" s="16"/>
    </row>
    <row r="37" spans="2:6" ht="16.5" customHeight="1">
      <c r="B37" s="1"/>
      <c r="E37" s="16"/>
      <c r="F37" s="16"/>
    </row>
    <row r="40" ht="16.5" customHeight="1">
      <c r="D40" s="16"/>
    </row>
    <row r="41" ht="16.5" customHeight="1">
      <c r="D41" s="16"/>
    </row>
  </sheetData>
  <sheetProtection/>
  <mergeCells count="2">
    <mergeCell ref="B7:B8"/>
    <mergeCell ref="A3:G3"/>
  </mergeCells>
  <printOptions/>
  <pageMargins left="0.9" right="0.35" top="0.77" bottom="0.39" header="0.59" footer="0.2"/>
  <pageSetup blackAndWhite="1" firstPageNumber="3" useFirstPageNumber="1" horizontalDpi="600" verticalDpi="600" orientation="portrait" paperSize="9" scale="105" r:id="rId1"/>
  <headerFooter alignWithMargins="0">
    <oddFooter>&amp;C５</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seta tatsuya</cp:lastModifiedBy>
  <cp:lastPrinted>2021-12-17T05:45:47Z</cp:lastPrinted>
  <dcterms:created xsi:type="dcterms:W3CDTF">2006-07-27T05:52:40Z</dcterms:created>
  <dcterms:modified xsi:type="dcterms:W3CDTF">2021-12-24T10:08:52Z</dcterms:modified>
  <cp:category/>
  <cp:version/>
  <cp:contentType/>
  <cp:contentStatus/>
</cp:coreProperties>
</file>