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<sst xmlns="http://schemas.openxmlformats.org/spreadsheetml/2006/main" count="1177" uniqueCount="623">
  <si>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</si>
  <si>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</si>
  <si>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</si>
  <si>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</si>
  <si>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</si>
  <si>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</si>
  <si>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</si>
  <si>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</si>
  <si>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</si>
  <si>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</si>
  <si>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</si>
  <si>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</si>
  <si>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</si>
  <si>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</si>
  <si>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</si>
  <si>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</si>
  <si>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</si>
  <si>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</si>
  <si>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</si>
  <si>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</si>
  <si>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</si>
  <si>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</si>
  <si>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</si>
  <si>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</si>
  <si>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</si>
  <si>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</si>
  <si>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</si>
  <si>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</si>
  <si>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</si>
  <si>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</si>
  <si>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</si>
  <si>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</si>
  <si>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</si>
  <si>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</si>
  <si>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</si>
  <si>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</si>
  <si>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</si>
  <si>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</si>
  <si>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</si>
  <si>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</si>
  <si>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</si>
  <si>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</si>
  <si>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</si>
  <si>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</si>
  <si>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</si>
  <si>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</si>
  <si>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</si>
  <si>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</si>
  <si>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</si>
  <si>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</si>
  <si>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</si>
  <si>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</si>
  <si>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</si>
  <si>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</si>
  <si>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</si>
  <si>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</si>
  <si>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</si>
  <si>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</si>
  <si>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</si>
  <si>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</si>
  <si>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</si>
  <si>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</si>
  <si>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</si>
  <si>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</si>
  <si>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</si>
  <si>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</si>
  <si>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</si>
  <si>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</si>
  <si>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</si>
  <si>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</si>
  <si>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</si>
  <si>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</si>
  <si>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</si>
  <si>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</si>
  <si>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</si>
  <si>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</si>
  <si>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</si>
  <si>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</si>
  <si>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</si>
  <si>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</si>
  <si>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</si>
  <si>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</si>
  <si>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</si>
  <si>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</si>
  <si>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</si>
  <si>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</si>
  <si>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</si>
  <si>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</si>
  <si>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</si>
  <si>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</si>
  <si>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</si>
  <si>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</si>
  <si>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</si>
  <si>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</si>
  <si>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</si>
  <si>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</si>
  <si>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</si>
  <si>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</si>
  <si>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牟岐町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</si>
  <si>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</si>
  <si>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</si>
  <si>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</si>
  <si>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</si>
  <si>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</si>
  <si>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</si>
  <si>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</si>
  <si>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</si>
  <si>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</si>
  <si>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</si>
  <si>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</si>
  <si>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</si>
  <si>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</si>
  <si>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</si>
  <si>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</si>
  <si>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</si>
  <si>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</si>
  <si>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</si>
  <si>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</si>
  <si>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</si>
  <si>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</si>
  <si>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</si>
  <si>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</si>
  <si>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</si>
  <si>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</si>
  <si>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</si>
  <si>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</si>
  <si>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</si>
  <si>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</si>
  <si>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</si>
  <si>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</si>
  <si>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</si>
  <si>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</si>
  <si>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</si>
  <si>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</si>
  <si>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</si>
  <si>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</si>
  <si>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</si>
  <si>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</si>
  <si>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</si>
  <si>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</si>
  <si>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</si>
  <si>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</si>
  <si>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</si>
  <si>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</si>
  <si>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</si>
  <si>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</si>
  <si>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</si>
  <si>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</si>
  <si>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</si>
  <si>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</si>
  <si>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</si>
  <si>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</si>
  <si>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</si>
  <si>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</si>
  <si>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</si>
  <si>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</si>
  <si>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</si>
  <si>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</si>
  <si>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</si>
  <si>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</si>
  <si>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</si>
  <si>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</si>
  <si>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</si>
  <si>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</si>
  <si>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</si>
  <si>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</si>
  <si>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</si>
  <si>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</si>
  <si>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</si>
  <si>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</si>
  <si>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</si>
  <si>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</si>
  <si>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</si>
  <si>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</si>
  <si>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</si>
  <si>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</si>
  <si>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</si>
  <si>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</si>
  <si>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</si>
  <si>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</si>
  <si>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</si>
  <si>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</si>
  <si>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</si>
  <si>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</si>
  <si>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</si>
  <si>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</si>
  <si>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</si>
  <si>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</si>
  <si>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</si>
  <si>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</si>
  <si>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</si>
  <si>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</si>
  <si>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</si>
  <si>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</si>
  <si>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</si>
  <si>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</si>
  <si>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</si>
  <si>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</si>
  <si>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</si>
  <si>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</si>
  <si>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</si>
  <si>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</si>
  <si>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</si>
  <si>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</si>
  <si>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</si>
  <si>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</si>
  <si>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</si>
  <si>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</si>
  <si>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</si>
  <si>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</si>
  <si>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</si>
  <si>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</si>
  <si>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</si>
  <si>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</si>
  <si>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</si>
  <si>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</si>
  <si>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</si>
  <si>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</si>
  <si>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徳島県牟岐町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</si>
  <si>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</si>
  <si>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</si>
  <si>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</si>
  <si>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</si>
  <si>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</si>
  <si>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</si>
  <si>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</si>
  <si>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</si>
  <si>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</si>
  <si>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</si>
  <si>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</si>
  <si>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</si>
  <si>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</si>
  <si>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</si>
  <si>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</si>
  <si>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</si>
  <si>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</si>
  <si>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</si>
  <si>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</si>
  <si>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</si>
  <si>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</si>
  <si>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</si>
  <si>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</si>
  <si>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</si>
  <si>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</si>
  <si>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</si>
  <si>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</si>
  <si>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</si>
  <si>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</si>
  <si>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</si>
  <si>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</si>
  <si>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</si>
  <si>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</si>
  <si>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</si>
  <si>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</si>
  <si>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</si>
  <si>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</si>
  <si>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</si>
  <si>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</si>
  <si>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</si>
  <si>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</si>
  <si>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</si>
  <si>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</si>
  <si>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</si>
  <si>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</si>
  <si>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</si>
  <si>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</si>
  <si>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</si>
  <si>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</si>
  <si>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</si>
  <si>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</si>
  <si>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</si>
  <si>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</si>
  <si>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</si>
  <si>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</si>
  <si>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</si>
  <si>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</si>
  <si>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</si>
  <si>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</si>
  <si>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</si>
  <si>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</si>
  <si>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</si>
  <si>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</si>
  <si>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</si>
  <si>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</si>
  <si>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</si>
  <si>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</si>
  <si>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</si>
  <si>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</si>
  <si>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</si>
  <si>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</si>
  <si>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</si>
  <si>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</si>
  <si>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</si>
  <si>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</si>
  <si>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</si>
  <si>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</si>
  <si>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</si>
  <si>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</si>
  <si>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</si>
  <si>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</si>
  <si>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</si>
  <si>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</si>
  <si>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</si>
  <si>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</si>
  <si>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</si>
  <si>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</si>
  <si>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</si>
  <si>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</si>
  <si>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</si>
  <si>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</si>
  <si>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</si>
  <si>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</si>
  <si>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</si>
  <si>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</si>
  <si>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</si>
  <si>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</si>
  <si>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</si>
  <si>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</si>
  <si>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</si>
  <si>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</si>
  <si>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</si>
  <si>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</si>
  <si>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</si>
  <si>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</si>
  <si>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</si>
  <si>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</si>
  <si>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</si>
  <si>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</si>
  <si>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</si>
  <si>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</si>
  <si>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</si>
  <si>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</si>
  <si>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</si>
  <si>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</si>
  <si>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</si>
  <si>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</si>
  <si>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</si>
  <si>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</si>
  <si>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</si>
  <si>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</si>
  <si>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</si>
  <si>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</si>
  <si>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</si>
  <si>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</si>
  <si>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</si>
  <si>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</si>
  <si>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</si>
  <si>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</si>
  <si>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</si>
  <si>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</si>
  <si>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</si>
  <si>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</si>
  <si>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</si>
  <si>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</si>
  <si>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</si>
  <si>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</si>
  <si>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</si>
  <si>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</si>
  <si>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</si>
  <si>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</si>
  <si>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</si>
  <si>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</si>
  <si>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</si>
  <si>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</si>
  <si>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</si>
  <si>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</si>
  <si>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</si>
  <si>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</si>
  <si>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</si>
  <si>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</si>
  <si>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</si>
  <si>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</si>
  <si>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徳島県牟岐町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</si>
  <si>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</si>
  <si>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</si>
  <si>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</si>
  <si>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</si>
  <si>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</si>
  <si>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</si>
  <si>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</si>
  <si>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</si>
  <si>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</si>
  <si>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</si>
  <si>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</si>
  <si>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</si>
  <si>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</si>
  <si>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</si>
  <si>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</si>
  <si>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</si>
  <si>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</si>
  <si>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</si>
  <si>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</si>
  <si>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</si>
  <si>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牟岐町青少年健全育成センター特別会計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</si>
  <si>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</si>
  <si>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</si>
  <si>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</si>
  <si>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</si>
  <si>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</si>
  <si>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</si>
  <si>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</si>
  <si>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</si>
  <si>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</si>
  <si>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</si>
  <si>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</si>
  <si>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</si>
  <si>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</si>
  <si>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</si>
  <si>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牟岐町国民健康保険特別会計</t>
    <phoneticPr fontId="5"/>
  </si>
  <si>
    <t>牟岐町介護保険特別会計</t>
    <phoneticPr fontId="5"/>
  </si>
  <si>
    <t>牟岐町後期高齢者医療特別会計</t>
    <phoneticPr fontId="5"/>
  </si>
  <si>
    <t>牟岐町簡易水道事業会計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</si>
  <si>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</si>
  <si>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</si>
  <si>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</si>
  <si>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</si>
  <si>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</si>
  <si>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</si>
  <si>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</si>
  <si>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</si>
  <si>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</si>
  <si>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</si>
  <si>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</si>
  <si>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</si>
  <si>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</si>
  <si>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</si>
  <si>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</si>
  <si>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</si>
  <si>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</si>
  <si>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</si>
  <si>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</si>
  <si>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</si>
  <si>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</si>
  <si>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</si>
  <si>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</si>
  <si>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</si>
  <si>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</si>
  <si>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</si>
  <si>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</si>
  <si>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</si>
  <si>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</si>
  <si>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</si>
  <si>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</si>
  <si>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</si>
  <si>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</si>
  <si>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</si>
  <si>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</si>
  <si>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</si>
  <si>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</si>
  <si>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</si>
  <si>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</si>
  <si>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</si>
  <si>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</si>
  <si>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</si>
  <si>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</si>
  <si>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</si>
  <si>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</si>
  <si>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</si>
  <si>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</si>
  <si>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</si>
  <si>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</si>
  <si>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</si>
  <si>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</si>
  <si>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</si>
  <si>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</si>
  <si>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</si>
  <si>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</si>
  <si>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</si>
  <si>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</si>
  <si>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</si>
  <si>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</si>
  <si>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</si>
  <si>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</si>
  <si>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</si>
  <si>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</si>
  <si>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</si>
  <si>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</si>
  <si>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</si>
  <si>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</si>
  <si>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</si>
  <si>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牟岐町簡易水道事業会計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</si>
  <si>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</si>
  <si>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</si>
  <si>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牟岐町介護保険特別会計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</si>
  <si>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</si>
  <si>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牟岐町後期高齢者医療特別会計</t>
    <phoneticPr fontId="5"/>
  </si>
  <si>
    <t>(Ｆ)</t>
    <phoneticPr fontId="5"/>
  </si>
  <si>
    <t>牟岐町国民健康保険特別会計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</si>
  <si>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</si>
  <si>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</si>
  <si>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</si>
  <si>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</si>
  <si>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</si>
  <si>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</si>
  <si>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</si>
  <si>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</si>
  <si>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</si>
  <si>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</si>
  <si>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</si>
  <si>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</si>
  <si>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</si>
  <si>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</si>
  <si>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</si>
  <si>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</si>
  <si>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</si>
  <si>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</si>
  <si>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</si>
  <si>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</si>
  <si>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</si>
  <si>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</si>
  <si>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</si>
  <si>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</si>
  <si>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</si>
  <si>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</si>
  <si>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</si>
  <si>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</si>
  <si>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</si>
  <si>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</si>
  <si>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</si>
  <si>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</si>
  <si>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</si>
  <si>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</si>
  <si>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</si>
  <si>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</si>
  <si>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</si>
  <si>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</si>
  <si>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</si>
  <si>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</si>
  <si>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</si>
  <si>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</si>
  <si>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</si>
  <si>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</si>
  <si>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</si>
  <si>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</si>
  <si>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</si>
  <si>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</si>
  <si>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</si>
  <si>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</si>
  <si>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</si>
  <si>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</si>
  <si>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</si>
  <si>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</si>
  <si>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</si>
  <si>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</si>
  <si>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</si>
  <si>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</si>
  <si>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</si>
  <si>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</si>
  <si>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</si>
  <si>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</si>
  <si>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</si>
  <si>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</si>
  <si>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</si>
  <si>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</si>
  <si>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</si>
  <si>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</si>
  <si>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</si>
  <si>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</si>
  <si>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</si>
  <si>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</si>
  <si>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</si>
  <si>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</si>
  <si>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</si>
  <si>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</si>
  <si>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</si>
  <si>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</si>
  <si>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</si>
  <si>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</si>
  <si>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</si>
  <si>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</si>
  <si>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</si>
  <si>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</si>
  <si>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</si>
  <si>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</si>
  <si>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0.99</t>
  </si>
  <si>
    <t>▲ 0.47</t>
  </si>
  <si>
    <t>▲ 3.97</t>
  </si>
  <si>
    <t>一般会計</t>
  </si>
  <si>
    <t>牟岐町簡易水道事業会計</t>
  </si>
  <si>
    <t>牟岐町介護保険特別会計</t>
  </si>
  <si>
    <t>牟岐町国民健康保険特別会計</t>
  </si>
  <si>
    <t>牟岐町青少年健全育成センター特別会計</t>
  </si>
  <si>
    <t>牟岐町後期高齢者医療特別会計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</si>
  <si>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</si>
  <si>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</si>
  <si>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</si>
  <si>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</si>
  <si>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</si>
  <si>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</si>
  <si>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</si>
  <si>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</si>
  <si>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</si>
  <si>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</si>
  <si>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</si>
  <si>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　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</si>
  <si>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</si>
  <si>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</si>
  <si>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　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5"/>
  </si>
  <si>
    <t>海部老人ホーム町村組合</t>
    <rPh sb="0" eb="2">
      <t>カイフ</t>
    </rPh>
    <rPh sb="2" eb="4">
      <t>ロウジン</t>
    </rPh>
    <rPh sb="7" eb="9">
      <t>チョウソン</t>
    </rPh>
    <rPh sb="9" eb="11">
      <t>クミアイ</t>
    </rPh>
    <phoneticPr fontId="5"/>
  </si>
  <si>
    <t>海部消防組合</t>
    <rPh sb="0" eb="2">
      <t>カイフ</t>
    </rPh>
    <rPh sb="2" eb="4">
      <t>ショウボウ</t>
    </rPh>
    <rPh sb="4" eb="6">
      <t>クミアイ</t>
    </rPh>
    <phoneticPr fontId="5"/>
  </si>
  <si>
    <t>海部郡衛生処理事務組合</t>
    <rPh sb="0" eb="3">
      <t>カイフグン</t>
    </rPh>
    <rPh sb="3" eb="5">
      <t>エイセイ</t>
    </rPh>
    <rPh sb="5" eb="7">
      <t>ショリ</t>
    </rPh>
    <rPh sb="7" eb="9">
      <t>ジム</t>
    </rPh>
    <rPh sb="9" eb="11">
      <t>クミアイ</t>
    </rPh>
    <phoneticPr fontId="5"/>
  </si>
  <si>
    <t>海部郡特別養護老人ホーム事務組合</t>
    <rPh sb="0" eb="3">
      <t>カイフグン</t>
    </rPh>
    <rPh sb="3" eb="5">
      <t>トクベツ</t>
    </rPh>
    <rPh sb="5" eb="7">
      <t>ヨウゴ</t>
    </rPh>
    <rPh sb="7" eb="9">
      <t>ロウジン</t>
    </rPh>
    <rPh sb="12" eb="14">
      <t>ジム</t>
    </rPh>
    <rPh sb="14" eb="16">
      <t>クミアイ</t>
    </rPh>
    <phoneticPr fontId="5"/>
  </si>
  <si>
    <t>-</t>
    <phoneticPr fontId="2"/>
  </si>
  <si>
    <t>ふるさと水と土の保全基金</t>
    <rPh sb="4" eb="5">
      <t>ミズ</t>
    </rPh>
    <rPh sb="6" eb="7">
      <t>ツチ</t>
    </rPh>
    <rPh sb="8" eb="10">
      <t>ホゼン</t>
    </rPh>
    <rPh sb="10" eb="12">
      <t>キキン</t>
    </rPh>
    <phoneticPr fontId="5"/>
  </si>
  <si>
    <t>ふるさと応援基金</t>
    <rPh sb="4" eb="6">
      <t>オウエン</t>
    </rPh>
    <rPh sb="6" eb="8">
      <t>キキン</t>
    </rPh>
    <phoneticPr fontId="5"/>
  </si>
  <si>
    <t>ふるさと創生基金</t>
    <rPh sb="4" eb="6">
      <t>ソウセイ</t>
    </rPh>
    <rPh sb="6" eb="8">
      <t>キキン</t>
    </rPh>
    <phoneticPr fontId="5"/>
  </si>
  <si>
    <t>地域福祉基金</t>
    <rPh sb="0" eb="2">
      <t>チイキ</t>
    </rPh>
    <rPh sb="2" eb="4">
      <t>フクシ</t>
    </rPh>
    <rPh sb="4" eb="6">
      <t>キキン</t>
    </rPh>
    <phoneticPr fontId="2"/>
  </si>
  <si>
    <t>-</t>
    <phoneticPr fontId="2"/>
  </si>
  <si>
    <t>森林・林業活性化基金</t>
    <rPh sb="0" eb="2">
      <t>シンリン</t>
    </rPh>
    <rPh sb="3" eb="5">
      <t>リンギョウ</t>
    </rPh>
    <rPh sb="5" eb="8">
      <t>カッセイカ</t>
    </rPh>
    <rPh sb="8" eb="10">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</si>
  <si>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</si>
  <si>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</si>
  <si>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</si>
  <si>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</si>
  <si>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</si>
  <si>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将来負担比率は、類似団体と比べ基金が少ないことから、かなり上回っている。実質公債費比率は、大型事業が続いているため、今後も上昇する見込みである。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</si>
  <si>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</si>
  <si>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</si>
  <si>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</si>
  <si>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公債費残高のピークが過ぎ多少の改善はみられるもののまだまだ高い状況です。また、公共施設等の老朽化が進んでいるので、今後施設の長寿命化、複合化、廃止等を着実に進めていく必要があります。
</t>
    <rPh sb="0" eb="3">
      <t>コウサイヒ</t>
    </rPh>
    <rPh sb="3" eb="5">
      <t>ザンダカ</t>
    </rPh>
    <rPh sb="10" eb="11">
      <t>ス</t>
    </rPh>
    <rPh sb="12" eb="14">
      <t>タショウ</t>
    </rPh>
    <rPh sb="15" eb="17">
      <t>カイゼン</t>
    </rPh>
    <rPh sb="29" eb="30">
      <t>タカ</t>
    </rPh>
    <rPh sb="31" eb="33">
      <t>ジョウキョウ</t>
    </rPh>
    <rPh sb="39" eb="41">
      <t>コウキョウ</t>
    </rPh>
    <rPh sb="41" eb="43">
      <t>シセツ</t>
    </rPh>
    <rPh sb="43" eb="44">
      <t>トウ</t>
    </rPh>
    <rPh sb="45" eb="48">
      <t>ロウキュウカ</t>
    </rPh>
    <rPh sb="49" eb="50">
      <t>スス</t>
    </rPh>
    <rPh sb="57" eb="59">
      <t>コンゴ</t>
    </rPh>
    <rPh sb="59" eb="61">
      <t>シセツ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</si>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</sst>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xmlns:c16r2="http://schemas.microsoft.com/office/drawing/2015/06/chart">
            <c:ext xmlns:c16="http://schemas.microsoft.com/office/drawing/2014/chart" uri="{C3380CC4-5D6E-409C-BE32-E72D297353CC}">
              <c16:uniqueId val="{00000000-182F-4972-B8EA-537270F087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107905</c:v>
                </c:pt>
                <c:pt idx="1">
                  <c:v>126506</c:v>
                </c:pt>
                <c:pt idx="2">
                  <c:v>73816</c:v>
                </c:pt>
                <c:pt idx="3">
                  <c:v>43483</c:v>
                </c:pt>
                <c:pt idx="4">
                  <c:v>20420</c:v>
                </c:pt>
              </c:numCache>
            </c:numRef>
          </c:val>
          <c:smooth val="0"/>
          <c:extLst xmlns:c16r2="http://schemas.microsoft.com/office/drawing/2015/06/chart">
            <c:ext xmlns:c16="http://schemas.microsoft.com/office/drawing/2014/chart" uri="{C3380CC4-5D6E-409C-BE32-E72D297353CC}">
              <c16:uniqueId val="{00000001-182F-4972-B8EA-537270F087D4}"/>
            </c:ext>
          </c:extLst>
        </c:ser>
        <c:dLbls>
          <c:showLegendKey val="0"/>
          <c:showVal val="0"/>
          <c:showCatName val="0"/>
          <c:showSerName val="0"/>
          <c:showPercent val="0"/>
          <c:showBubbleSize val="0"/>
        </c:dLbls>
        <c:marker val="1"/>
        <c:smooth val="0"/>
        <c:axId val="-1294729024"/>
        <c:axId val="-1294725760"/>
      </c:lineChart>
      <c:catAx>
        <c:axId val="-1294729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4725760"/>
        <c:crosses val="autoZero"/>
        <c:auto val="1"/>
        <c:lblAlgn val="ctr"/>
        <c:lblOffset val="100"/>
        <c:tickLblSkip val="1"/>
        <c:tickMarkSkip val="1"/>
        <c:noMultiLvlLbl val="0"/>
      </c:catAx>
      <c:valAx>
        <c:axId val="-129472576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4729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20.52</c:v>
                </c:pt>
                <c:pt idx="1">
                  <c:v>24.81</c:v>
                </c:pt>
                <c:pt idx="2">
                  <c:v>17.37</c:v>
                </c:pt>
                <c:pt idx="3">
                  <c:v>17.010000000000002</c:v>
                </c:pt>
                <c:pt idx="4">
                  <c:v>13.03</c:v>
                </c:pt>
              </c:numCache>
            </c:numRef>
          </c:val>
          <c:extLst xmlns:c16r2="http://schemas.microsoft.com/office/drawing/2015/06/chart">
            <c:ext xmlns:c16="http://schemas.microsoft.com/office/drawing/2014/chart" uri="{C3380CC4-5D6E-409C-BE32-E72D297353CC}">
              <c16:uniqueId val="{00000000-EE65-4563-9A9F-876FD0B8CB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43.68</c:v>
                </c:pt>
                <c:pt idx="1">
                  <c:v>43.61</c:v>
                </c:pt>
                <c:pt idx="2">
                  <c:v>51.04</c:v>
                </c:pt>
                <c:pt idx="3">
                  <c:v>51.37</c:v>
                </c:pt>
                <c:pt idx="4">
                  <c:v>51.47</c:v>
                </c:pt>
              </c:numCache>
            </c:numRef>
          </c:val>
          <c:extLst xmlns:c16r2="http://schemas.microsoft.com/office/drawing/2015/06/chart">
            <c:ext xmlns:c16="http://schemas.microsoft.com/office/drawing/2014/chart" uri="{C3380CC4-5D6E-409C-BE32-E72D297353CC}">
              <c16:uniqueId val="{00000001-EE65-4563-9A9F-876FD0B8CB99}"/>
            </c:ext>
          </c:extLst>
        </c:ser>
        <c:dLbls>
          <c:showLegendKey val="0"/>
          <c:showVal val="0"/>
          <c:showCatName val="0"/>
          <c:showSerName val="0"/>
          <c:showPercent val="0"/>
          <c:showBubbleSize val="0"/>
        </c:dLbls>
        <c:gapWidth val="250"/>
        <c:overlap val="100"/>
        <c:axId val="-1294713792"/>
        <c:axId val="-1294723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7.42</c:v>
                </c:pt>
                <c:pt idx="1">
                  <c:v>4.32</c:v>
                </c:pt>
                <c:pt idx="2">
                  <c:v>-0.99</c:v>
                </c:pt>
                <c:pt idx="3">
                  <c:v>-0.47</c:v>
                </c:pt>
                <c:pt idx="4">
                  <c:v>-3.97</c:v>
                </c:pt>
              </c:numCache>
            </c:numRef>
          </c:val>
          <c:smooth val="0"/>
          <c:extLst xmlns:c16r2="http://schemas.microsoft.com/office/drawing/2015/06/chart">
            <c:ext xmlns:c16="http://schemas.microsoft.com/office/drawing/2014/chart" uri="{C3380CC4-5D6E-409C-BE32-E72D297353CC}">
              <c16:uniqueId val="{00000002-EE65-4563-9A9F-876FD0B8CB99}"/>
            </c:ext>
          </c:extLst>
        </c:ser>
        <c:dLbls>
          <c:showLegendKey val="0"/>
          <c:showVal val="0"/>
          <c:showCatName val="0"/>
          <c:showSerName val="0"/>
          <c:showPercent val="0"/>
          <c:showBubbleSize val="0"/>
        </c:dLbls>
        <c:marker val="1"/>
        <c:smooth val="0"/>
        <c:axId val="-1294713792"/>
        <c:axId val="-1294723040"/>
      </c:lineChart>
      <c:catAx>
        <c:axId val="-12947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4723040"/>
        <c:crosses val="autoZero"/>
        <c:auto val="1"/>
        <c:lblAlgn val="ctr"/>
        <c:lblOffset val="100"/>
        <c:tickLblSkip val="1"/>
        <c:tickMarkSkip val="1"/>
        <c:noMultiLvlLbl val="0"/>
      </c:catAx>
      <c:valAx>
        <c:axId val="-129472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71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12.33</c:v>
                </c:pt>
                <c:pt idx="2">
                  <c:v>#N/A</c:v>
                </c:pt>
                <c:pt idx="3">
                  <c:v>11.96</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A686-4E29-A35D-882A92703E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686-4E29-A35D-882A92703E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686-4E29-A35D-882A92703E3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686-4E29-A35D-882A92703E39}"/>
            </c:ext>
          </c:extLst>
        </c:ser>
        <c:ser>
          <c:idx val="4"/>
          <c:order val="4"/>
          <c:tx>
            <c:strRef>
              <c:f>データシート!$A$31</c:f>
              <c:strCache>
                <c:ptCount val="1"/>
                <c:pt idx="0">
                  <c:v>牟岐町後期高齢者医療特別会計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0.09</c:v>
                </c:pt>
                <c:pt idx="4">
                  <c:v>#N/A</c:v>
                </c:pt>
                <c:pt idx="5">
                  <c:v>0.08</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4-A686-4E29-A35D-882A92703E39}"/>
            </c:ext>
          </c:extLst>
        </c:ser>
        <c:ser>
          <c:idx val="5"/>
          <c:order val="5"/>
          <c:tx>
            <c:strRef>
              <c:f>データシート!$A$32</c:f>
              <c:strCache>
                <c:ptCount val="1"/>
                <c:pt idx="0">
                  <c:v>牟岐町青少年健全育成センター特別会計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0.01</c:v>
                </c:pt>
                <c:pt idx="4">
                  <c:v>#N/A</c:v>
                </c:pt>
                <c:pt idx="5">
                  <c:v>0</c:v>
                </c:pt>
                <c:pt idx="6">
                  <c:v>#N/A</c:v>
                </c:pt>
                <c:pt idx="7">
                  <c:v>0.01</c:v>
                </c:pt>
                <c:pt idx="8">
                  <c:v>#N/A</c:v>
                </c:pt>
                <c:pt idx="9">
                  <c:v>0.05</c:v>
                </c:pt>
              </c:numCache>
            </c:numRef>
          </c:val>
          <c:extLst xmlns:c16r2="http://schemas.microsoft.com/office/drawing/2015/06/chart">
            <c:ext xmlns:c16="http://schemas.microsoft.com/office/drawing/2014/chart" uri="{C3380CC4-5D6E-409C-BE32-E72D297353CC}">
              <c16:uniqueId val="{00000005-A686-4E29-A35D-882A92703E39}"/>
            </c:ext>
          </c:extLst>
        </c:ser>
        <c:ser>
          <c:idx val="6"/>
          <c:order val="6"/>
          <c:tx>
            <c:strRef>
              <c:f>データシート!$A$33</c:f>
              <c:strCache>
                <c:ptCount val="1"/>
                <c:pt idx="0">
                  <c:v>牟岐町国民健康保険特別会計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0.91</c:v>
                </c:pt>
                <c:pt idx="2">
                  <c:v>#N/A</c:v>
                </c:pt>
                <c:pt idx="3">
                  <c:v>0.1</c:v>
                </c:pt>
                <c:pt idx="4">
                  <c:v>#N/A</c:v>
                </c:pt>
                <c:pt idx="5">
                  <c:v>1.93</c:v>
                </c:pt>
                <c:pt idx="6">
                  <c:v>#N/A</c:v>
                </c:pt>
                <c:pt idx="7">
                  <c:v>1.68</c:v>
                </c:pt>
                <c:pt idx="8">
                  <c:v>#N/A</c:v>
                </c:pt>
                <c:pt idx="9">
                  <c:v>1.89</c:v>
                </c:pt>
              </c:numCache>
            </c:numRef>
          </c:val>
          <c:extLst xmlns:c16r2="http://schemas.microsoft.com/office/drawing/2015/06/chart">
            <c:ext xmlns:c16="http://schemas.microsoft.com/office/drawing/2014/chart" uri="{C3380CC4-5D6E-409C-BE32-E72D297353CC}">
              <c16:uniqueId val="{00000006-A686-4E29-A35D-882A92703E39}"/>
            </c:ext>
          </c:extLst>
        </c:ser>
        <c:ser>
          <c:idx val="7"/>
          <c:order val="7"/>
          <c:tx>
            <c:strRef>
              <c:f>データシート!$A$34</c:f>
              <c:strCache>
                <c:ptCount val="1"/>
                <c:pt idx="0">
                  <c:v>牟岐町介護保険特別会計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3.26</c:v>
                </c:pt>
                <c:pt idx="2">
                  <c:v>#N/A</c:v>
                </c:pt>
                <c:pt idx="3">
                  <c:v>3.69</c:v>
                </c:pt>
                <c:pt idx="4">
                  <c:v>#N/A</c:v>
                </c:pt>
                <c:pt idx="5">
                  <c:v>3.19</c:v>
                </c:pt>
                <c:pt idx="6">
                  <c:v>#N/A</c:v>
                </c:pt>
                <c:pt idx="7">
                  <c:v>3.8</c:v>
                </c:pt>
                <c:pt idx="8">
                  <c:v>#N/A</c:v>
                </c:pt>
                <c:pt idx="9">
                  <c:v>3.44</c:v>
                </c:pt>
              </c:numCache>
            </c:numRef>
          </c:val>
          <c:extLst xmlns:c16r2="http://schemas.microsoft.com/office/drawing/2015/06/chart">
            <c:ext xmlns:c16="http://schemas.microsoft.com/office/drawing/2014/chart" uri="{C3380CC4-5D6E-409C-BE32-E72D297353CC}">
              <c16:uniqueId val="{00000007-A686-4E29-A35D-882A92703E39}"/>
            </c:ext>
          </c:extLst>
        </c:ser>
        <c:ser>
          <c:idx val="8"/>
          <c:order val="8"/>
          <c:tx>
            <c:strRef>
              <c:f>データシート!$A$35</c:f>
              <c:strCache>
                <c:ptCount val="1"/>
                <c:pt idx="0">
                  <c:v>牟岐町簡易水道事業会計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11.84</c:v>
                </c:pt>
                <c:pt idx="6">
                  <c:v>#N/A</c:v>
                </c:pt>
                <c:pt idx="7">
                  <c:v>11.78</c:v>
                </c:pt>
                <c:pt idx="8">
                  <c:v>#N/A</c:v>
                </c:pt>
                <c:pt idx="9">
                  <c:v>12.24</c:v>
                </c:pt>
              </c:numCache>
            </c:numRef>
          </c:val>
          <c:extLst xmlns:c16r2="http://schemas.microsoft.com/office/drawing/2015/06/chart">
            <c:ext xmlns:c16="http://schemas.microsoft.com/office/drawing/2014/chart" uri="{C3380CC4-5D6E-409C-BE32-E72D297353CC}">
              <c16:uniqueId val="{00000008-A686-4E29-A35D-882A92703E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20.48</c:v>
                </c:pt>
                <c:pt idx="2">
                  <c:v>#N/A</c:v>
                </c:pt>
                <c:pt idx="3">
                  <c:v>24.79</c:v>
                </c:pt>
                <c:pt idx="4">
                  <c:v>#N/A</c:v>
                </c:pt>
                <c:pt idx="5">
                  <c:v>17.36</c:v>
                </c:pt>
                <c:pt idx="6">
                  <c:v>#N/A</c:v>
                </c:pt>
                <c:pt idx="7">
                  <c:v>17</c:v>
                </c:pt>
                <c:pt idx="8">
                  <c:v>#N/A</c:v>
                </c:pt>
                <c:pt idx="9">
                  <c:v>12.97</c:v>
                </c:pt>
              </c:numCache>
            </c:numRef>
          </c:val>
          <c:extLst xmlns:c16r2="http://schemas.microsoft.com/office/drawing/2015/06/chart">
            <c:ext xmlns:c16="http://schemas.microsoft.com/office/drawing/2014/chart" uri="{C3380CC4-5D6E-409C-BE32-E72D297353CC}">
              <c16:uniqueId val="{00000009-A686-4E29-A35D-882A92703E39}"/>
            </c:ext>
          </c:extLst>
        </c:ser>
        <c:dLbls>
          <c:showLegendKey val="0"/>
          <c:showVal val="0"/>
          <c:showCatName val="0"/>
          <c:showSerName val="0"/>
          <c:showPercent val="0"/>
          <c:showBubbleSize val="0"/>
        </c:dLbls>
        <c:gapWidth val="150"/>
        <c:overlap val="100"/>
        <c:axId val="-1294714880"/>
        <c:axId val="-1294724128"/>
      </c:barChart>
      <c:catAx>
        <c:axId val="-129471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4724128"/>
        <c:crosses val="autoZero"/>
        <c:auto val="1"/>
        <c:lblAlgn val="ctr"/>
        <c:lblOffset val="100"/>
        <c:tickLblSkip val="1"/>
        <c:tickMarkSkip val="1"/>
        <c:noMultiLvlLbl val="0"/>
      </c:catAx>
      <c:valAx>
        <c:axId val="-129472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714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340</c:v>
                </c:pt>
                <c:pt idx="5">
                  <c:v>377</c:v>
                </c:pt>
                <c:pt idx="8">
                  <c:v>378</c:v>
                </c:pt>
                <c:pt idx="11">
                  <c:v>366</c:v>
                </c:pt>
                <c:pt idx="14">
                  <c:v>346</c:v>
                </c:pt>
              </c:numCache>
            </c:numRef>
          </c:val>
          <c:extLst xmlns:c16r2="http://schemas.microsoft.com/office/drawing/2015/06/chart">
            <c:ext xmlns:c16="http://schemas.microsoft.com/office/drawing/2014/chart" uri="{C3380CC4-5D6E-409C-BE32-E72D297353CC}">
              <c16:uniqueId val="{00000000-3754-46A2-A1CB-19394B92B4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754-46A2-A1CB-19394B92B4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754-46A2-A1CB-19394B92B4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c:v>
                </c:pt>
                <c:pt idx="3">
                  <c:v>18</c:v>
                </c:pt>
                <c:pt idx="6">
                  <c:v>17</c:v>
                </c:pt>
                <c:pt idx="9">
                  <c:v>15</c:v>
                </c:pt>
                <c:pt idx="12">
                  <c:v>10</c:v>
                </c:pt>
              </c:numCache>
            </c:numRef>
          </c:val>
          <c:extLst xmlns:c16r2="http://schemas.microsoft.com/office/drawing/2015/06/chart">
            <c:ext xmlns:c16="http://schemas.microsoft.com/office/drawing/2014/chart" uri="{C3380CC4-5D6E-409C-BE32-E72D297353CC}">
              <c16:uniqueId val="{00000003-3754-46A2-A1CB-19394B92B4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c:v>
                </c:pt>
                <c:pt idx="3">
                  <c:v>15</c:v>
                </c:pt>
                <c:pt idx="6">
                  <c:v>13</c:v>
                </c:pt>
                <c:pt idx="9">
                  <c:v>12</c:v>
                </c:pt>
                <c:pt idx="12">
                  <c:v>12</c:v>
                </c:pt>
              </c:numCache>
            </c:numRef>
          </c:val>
          <c:extLst xmlns:c16r2="http://schemas.microsoft.com/office/drawing/2015/06/chart">
            <c:ext xmlns:c16="http://schemas.microsoft.com/office/drawing/2014/chart" uri="{C3380CC4-5D6E-409C-BE32-E72D297353CC}">
              <c16:uniqueId val="{00000004-3754-46A2-A1CB-19394B92B4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754-46A2-A1CB-19394B92B4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754-46A2-A1CB-19394B92B4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407</c:v>
                </c:pt>
                <c:pt idx="3">
                  <c:v>471</c:v>
                </c:pt>
                <c:pt idx="6">
                  <c:v>485</c:v>
                </c:pt>
                <c:pt idx="9">
                  <c:v>479</c:v>
                </c:pt>
                <c:pt idx="12">
                  <c:v>474</c:v>
                </c:pt>
              </c:numCache>
            </c:numRef>
          </c:val>
          <c:extLst xmlns:c16r2="http://schemas.microsoft.com/office/drawing/2015/06/chart">
            <c:ext xmlns:c16="http://schemas.microsoft.com/office/drawing/2014/chart" uri="{C3380CC4-5D6E-409C-BE32-E72D297353CC}">
              <c16:uniqueId val="{00000007-3754-46A2-A1CB-19394B92B40E}"/>
            </c:ext>
          </c:extLst>
        </c:ser>
        <c:dLbls>
          <c:showLegendKey val="0"/>
          <c:showVal val="0"/>
          <c:showCatName val="0"/>
          <c:showSerName val="0"/>
          <c:showPercent val="0"/>
          <c:showBubbleSize val="0"/>
        </c:dLbls>
        <c:gapWidth val="100"/>
        <c:overlap val="100"/>
        <c:axId val="-1294721952"/>
        <c:axId val="-1294723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105</c:v>
                </c:pt>
                <c:pt idx="2">
                  <c:v>#N/A</c:v>
                </c:pt>
                <c:pt idx="3">
                  <c:v>#N/A</c:v>
                </c:pt>
                <c:pt idx="4">
                  <c:v>127</c:v>
                </c:pt>
                <c:pt idx="5">
                  <c:v>#N/A</c:v>
                </c:pt>
                <c:pt idx="6">
                  <c:v>#N/A</c:v>
                </c:pt>
                <c:pt idx="7">
                  <c:v>137</c:v>
                </c:pt>
                <c:pt idx="8">
                  <c:v>#N/A</c:v>
                </c:pt>
                <c:pt idx="9">
                  <c:v>#N/A</c:v>
                </c:pt>
                <c:pt idx="10">
                  <c:v>140</c:v>
                </c:pt>
                <c:pt idx="11">
                  <c:v>#N/A</c:v>
                </c:pt>
                <c:pt idx="12">
                  <c:v>#N/A</c:v>
                </c:pt>
                <c:pt idx="13">
                  <c:v>150</c:v>
                </c:pt>
                <c:pt idx="14">
                  <c:v>#N/A</c:v>
                </c:pt>
              </c:numCache>
            </c:numRef>
          </c:val>
          <c:smooth val="0"/>
          <c:extLst xmlns:c16r2="http://schemas.microsoft.com/office/drawing/2015/06/chart">
            <c:ext xmlns:c16="http://schemas.microsoft.com/office/drawing/2014/chart" uri="{C3380CC4-5D6E-409C-BE32-E72D297353CC}">
              <c16:uniqueId val="{00000008-3754-46A2-A1CB-19394B92B40E}"/>
            </c:ext>
          </c:extLst>
        </c:ser>
        <c:dLbls>
          <c:showLegendKey val="0"/>
          <c:showVal val="0"/>
          <c:showCatName val="0"/>
          <c:showSerName val="0"/>
          <c:showPercent val="0"/>
          <c:showBubbleSize val="0"/>
        </c:dLbls>
        <c:marker val="1"/>
        <c:smooth val="0"/>
        <c:axId val="-1294721952"/>
        <c:axId val="-1294723584"/>
      </c:lineChart>
      <c:catAx>
        <c:axId val="-129472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4723584"/>
        <c:crosses val="autoZero"/>
        <c:auto val="1"/>
        <c:lblAlgn val="ctr"/>
        <c:lblOffset val="100"/>
        <c:tickLblSkip val="1"/>
        <c:tickMarkSkip val="1"/>
        <c:noMultiLvlLbl val="0"/>
      </c:catAx>
      <c:valAx>
        <c:axId val="-129472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72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3176</c:v>
                </c:pt>
                <c:pt idx="5">
                  <c:v>3087</c:v>
                </c:pt>
                <c:pt idx="8">
                  <c:v>2939</c:v>
                </c:pt>
                <c:pt idx="11">
                  <c:v>2664</c:v>
                </c:pt>
                <c:pt idx="14">
                  <c:v>2427</c:v>
                </c:pt>
              </c:numCache>
            </c:numRef>
          </c:val>
          <c:extLst xmlns:c16r2="http://schemas.microsoft.com/office/drawing/2015/06/chart">
            <c:ext xmlns:c16="http://schemas.microsoft.com/office/drawing/2014/chart" uri="{C3380CC4-5D6E-409C-BE32-E72D297353CC}">
              <c16:uniqueId val="{00000000-08C9-4571-87C5-51665F2C27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77</c:v>
                </c:pt>
                <c:pt idx="5">
                  <c:v>66</c:v>
                </c:pt>
                <c:pt idx="8">
                  <c:v>58</c:v>
                </c:pt>
                <c:pt idx="11">
                  <c:v>49</c:v>
                </c:pt>
                <c:pt idx="14">
                  <c:v>40</c:v>
                </c:pt>
              </c:numCache>
            </c:numRef>
          </c:val>
          <c:extLst xmlns:c16r2="http://schemas.microsoft.com/office/drawing/2015/06/chart">
            <c:ext xmlns:c16="http://schemas.microsoft.com/office/drawing/2014/chart" uri="{C3380CC4-5D6E-409C-BE32-E72D297353CC}">
              <c16:uniqueId val="{00000001-08C9-4571-87C5-51665F2C27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1062</c:v>
                </c:pt>
                <c:pt idx="5">
                  <c:v>1062</c:v>
                </c:pt>
                <c:pt idx="8">
                  <c:v>1265</c:v>
                </c:pt>
                <c:pt idx="11">
                  <c:v>1284</c:v>
                </c:pt>
                <c:pt idx="14">
                  <c:v>1295</c:v>
                </c:pt>
              </c:numCache>
            </c:numRef>
          </c:val>
          <c:extLst xmlns:c16r2="http://schemas.microsoft.com/office/drawing/2015/06/chart">
            <c:ext xmlns:c16="http://schemas.microsoft.com/office/drawing/2014/chart" uri="{C3380CC4-5D6E-409C-BE32-E72D297353CC}">
              <c16:uniqueId val="{00000002-08C9-4571-87C5-51665F2C27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8C9-4571-87C5-51665F2C27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8C9-4571-87C5-51665F2C27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C9-4571-87C5-51665F2C27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624</c:v>
                </c:pt>
                <c:pt idx="3">
                  <c:v>599</c:v>
                </c:pt>
                <c:pt idx="6">
                  <c:v>580</c:v>
                </c:pt>
                <c:pt idx="9">
                  <c:v>538</c:v>
                </c:pt>
                <c:pt idx="12">
                  <c:v>518</c:v>
                </c:pt>
              </c:numCache>
            </c:numRef>
          </c:val>
          <c:extLst xmlns:c16r2="http://schemas.microsoft.com/office/drawing/2015/06/chart">
            <c:ext xmlns:c16="http://schemas.microsoft.com/office/drawing/2014/chart" uri="{C3380CC4-5D6E-409C-BE32-E72D297353CC}">
              <c16:uniqueId val="{00000006-08C9-4571-87C5-51665F2C27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78</c:v>
                </c:pt>
                <c:pt idx="3">
                  <c:v>71</c:v>
                </c:pt>
                <c:pt idx="6">
                  <c:v>48</c:v>
                </c:pt>
                <c:pt idx="9">
                  <c:v>29</c:v>
                </c:pt>
                <c:pt idx="12">
                  <c:v>12</c:v>
                </c:pt>
              </c:numCache>
            </c:numRef>
          </c:val>
          <c:extLst xmlns:c16r2="http://schemas.microsoft.com/office/drawing/2015/06/chart">
            <c:ext xmlns:c16="http://schemas.microsoft.com/office/drawing/2014/chart" uri="{C3380CC4-5D6E-409C-BE32-E72D297353CC}">
              <c16:uniqueId val="{00000007-08C9-4571-87C5-51665F2C27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155</c:v>
                </c:pt>
                <c:pt idx="3">
                  <c:v>138</c:v>
                </c:pt>
                <c:pt idx="6">
                  <c:v>177</c:v>
                </c:pt>
                <c:pt idx="9">
                  <c:v>145</c:v>
                </c:pt>
                <c:pt idx="12">
                  <c:v>121</c:v>
                </c:pt>
              </c:numCache>
            </c:numRef>
          </c:val>
          <c:extLst xmlns:c16r2="http://schemas.microsoft.com/office/drawing/2015/06/chart">
            <c:ext xmlns:c16="http://schemas.microsoft.com/office/drawing/2014/chart" uri="{C3380CC4-5D6E-409C-BE32-E72D297353CC}">
              <c16:uniqueId val="{00000008-08C9-4571-87C5-51665F2C27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8C9-4571-87C5-51665F2C27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4631</c:v>
                </c:pt>
                <c:pt idx="3">
                  <c:v>4656</c:v>
                </c:pt>
                <c:pt idx="6">
                  <c:v>4543</c:v>
                </c:pt>
                <c:pt idx="9">
                  <c:v>4350</c:v>
                </c:pt>
                <c:pt idx="12">
                  <c:v>4039</c:v>
                </c:pt>
              </c:numCache>
            </c:numRef>
          </c:val>
          <c:extLst xmlns:c16r2="http://schemas.microsoft.com/office/drawing/2015/06/chart">
            <c:ext xmlns:c16="http://schemas.microsoft.com/office/drawing/2014/chart" uri="{C3380CC4-5D6E-409C-BE32-E72D297353CC}">
              <c16:uniqueId val="{0000000A-08C9-4571-87C5-51665F2C274E}"/>
            </c:ext>
          </c:extLst>
        </c:ser>
        <c:dLbls>
          <c:showLegendKey val="0"/>
          <c:showVal val="0"/>
          <c:showCatName val="0"/>
          <c:showSerName val="0"/>
          <c:showPercent val="0"/>
          <c:showBubbleSize val="0"/>
        </c:dLbls>
        <c:gapWidth val="100"/>
        <c:overlap val="100"/>
        <c:axId val="-1294718688"/>
        <c:axId val="-129471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1172</c:v>
                </c:pt>
                <c:pt idx="2">
                  <c:v>#N/A</c:v>
                </c:pt>
                <c:pt idx="3">
                  <c:v>#N/A</c:v>
                </c:pt>
                <c:pt idx="4">
                  <c:v>1249</c:v>
                </c:pt>
                <c:pt idx="5">
                  <c:v>#N/A</c:v>
                </c:pt>
                <c:pt idx="6">
                  <c:v>#N/A</c:v>
                </c:pt>
                <c:pt idx="7">
                  <c:v>1086</c:v>
                </c:pt>
                <c:pt idx="8">
                  <c:v>#N/A</c:v>
                </c:pt>
                <c:pt idx="9">
                  <c:v>#N/A</c:v>
                </c:pt>
                <c:pt idx="10">
                  <c:v>1065</c:v>
                </c:pt>
                <c:pt idx="11">
                  <c:v>#N/A</c:v>
                </c:pt>
                <c:pt idx="12">
                  <c:v>#N/A</c:v>
                </c:pt>
                <c:pt idx="13">
                  <c:v>928</c:v>
                </c:pt>
                <c:pt idx="14">
                  <c:v>#N/A</c:v>
                </c:pt>
              </c:numCache>
            </c:numRef>
          </c:val>
          <c:smooth val="0"/>
          <c:extLst xmlns:c16r2="http://schemas.microsoft.com/office/drawing/2015/06/chart">
            <c:ext xmlns:c16="http://schemas.microsoft.com/office/drawing/2014/chart" uri="{C3380CC4-5D6E-409C-BE32-E72D297353CC}">
              <c16:uniqueId val="{0000000B-08C9-4571-87C5-51665F2C274E}"/>
            </c:ext>
          </c:extLst>
        </c:ser>
        <c:dLbls>
          <c:showLegendKey val="0"/>
          <c:showVal val="0"/>
          <c:showCatName val="0"/>
          <c:showSerName val="0"/>
          <c:showPercent val="0"/>
          <c:showBubbleSize val="0"/>
        </c:dLbls>
        <c:marker val="1"/>
        <c:smooth val="0"/>
        <c:axId val="-1294718688"/>
        <c:axId val="-1294714336"/>
      </c:lineChart>
      <c:catAx>
        <c:axId val="-129471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4714336"/>
        <c:crosses val="autoZero"/>
        <c:auto val="1"/>
        <c:lblAlgn val="ctr"/>
        <c:lblOffset val="100"/>
        <c:tickLblSkip val="1"/>
        <c:tickMarkSkip val="1"/>
        <c:noMultiLvlLbl val="0"/>
      </c:catAx>
      <c:valAx>
        <c:axId val="-129471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71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1050</c:v>
                </c:pt>
                <c:pt idx="1">
                  <c:v>1050</c:v>
                </c:pt>
                <c:pt idx="2">
                  <c:v>1051</c:v>
                </c:pt>
              </c:numCache>
            </c:numRef>
          </c:val>
          <c:extLst xmlns:c16r2="http://schemas.microsoft.com/office/drawing/2015/06/chart">
            <c:ext xmlns:c16="http://schemas.microsoft.com/office/drawing/2014/chart" uri="{C3380CC4-5D6E-409C-BE32-E72D297353CC}">
              <c16:uniqueId val="{00000000-5B6F-463B-8357-1F56BFD2E1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202</c:v>
                </c:pt>
                <c:pt idx="1">
                  <c:v>202</c:v>
                </c:pt>
                <c:pt idx="2">
                  <c:v>202</c:v>
                </c:pt>
              </c:numCache>
            </c:numRef>
          </c:val>
          <c:extLst xmlns:c16r2="http://schemas.microsoft.com/office/drawing/2015/06/chart">
            <c:ext xmlns:c16="http://schemas.microsoft.com/office/drawing/2014/chart" uri="{C3380CC4-5D6E-409C-BE32-E72D297353CC}">
              <c16:uniqueId val="{00000001-5B6F-463B-8357-1F56BFD2E1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c:v>
                </c:pt>
                <c:pt idx="1">
                  <c:v>8</c:v>
                </c:pt>
                <c:pt idx="2">
                  <c:v>21</c:v>
                </c:pt>
              </c:numCache>
            </c:numRef>
          </c:val>
          <c:extLst xmlns:c16r2="http://schemas.microsoft.com/office/drawing/2015/06/chart">
            <c:ext xmlns:c16="http://schemas.microsoft.com/office/drawing/2014/chart" uri="{C3380CC4-5D6E-409C-BE32-E72D297353CC}">
              <c16:uniqueId val="{00000002-5B6F-463B-8357-1F56BFD2E1A4}"/>
            </c:ext>
          </c:extLst>
        </c:ser>
        <c:dLbls>
          <c:showLegendKey val="0"/>
          <c:showVal val="0"/>
          <c:showCatName val="0"/>
          <c:showSerName val="0"/>
          <c:showPercent val="0"/>
          <c:showBubbleSize val="0"/>
        </c:dLbls>
        <c:gapWidth val="120"/>
        <c:overlap val="100"/>
        <c:axId val="-1294718144"/>
        <c:axId val="-1294728480"/>
      </c:barChart>
      <c:catAx>
        <c:axId val="-12947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4728480"/>
        <c:crosses val="autoZero"/>
        <c:auto val="1"/>
        <c:lblAlgn val="ctr"/>
        <c:lblOffset val="100"/>
        <c:tickLblSkip val="1"/>
        <c:tickMarkSkip val="1"/>
        <c:noMultiLvlLbl val="0"/>
      </c:catAx>
      <c:valAx>
        <c:axId val="-1294728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471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272-4626-B99C-F280B04E78D5}"/>
                </c:ext>
                <c:ext xmlns:c15="http://schemas.microsoft.com/office/drawing/2012/chart" uri="{CE6537A1-D6FC-4f65-9D91-7224C49458BB}">
                  <c15:dlblFieldTable>
                    <c15:dlblFTEntry>
                      <c15:txfldGUID>{B1F9FDCE-5A0F-44FF-9D2B-E9C40CCA6867}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272-4626-B99C-F280B04E78D5}"/>
                </c:ext>
                <c:ext xmlns:c15="http://schemas.microsoft.com/office/drawing/2012/chart" uri="{CE6537A1-D6FC-4f65-9D91-7224C49458BB}">
                  <c15:dlblFieldTable>
                    <c15:dlblFTEntry>
                      <c15:txfldGUID>{03D9B628-4D7A-42F8-8DDA-17CAF7146E56}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272-4626-B99C-F280B04E78D5}"/>
                </c:ext>
                <c:ext xmlns:c15="http://schemas.microsoft.com/office/drawing/2012/chart" uri="{CE6537A1-D6FC-4f65-9D91-7224C49458BB}">
                  <c15:dlblFieldTable>
                    <c15:dlblFTEntry>
                      <c15:txfldGUID>{24622343-9AC0-4E91-BE0E-C2029FF02F03}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272-4626-B99C-F280B04E78D5}"/>
                </c:ext>
                <c:ext xmlns:c15="http://schemas.microsoft.com/office/drawing/2012/chart" uri="{CE6537A1-D6FC-4f65-9D91-7224C49458BB}">
                  <c15:dlblFieldTable>
                    <c15:dlblFTEntry>
                      <c15:txfldGUID>{7789C95E-B1A4-449A-B600-EF33ADB37EE3}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272-4626-B99C-F280B04E78D5}"/>
                </c:ext>
                <c:ext xmlns:c15="http://schemas.microsoft.com/office/drawing/2012/chart" uri="{CE6537A1-D6FC-4f65-9D91-7224C49458BB}">
                  <c15:dlblFieldTable>
                    <c15:dlblFTEntry>
                      <c15:txfldGUID>{8A9BF6AC-A5CC-4D1D-B949-B3CBDB5AFC32}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272-4626-B99C-F280B04E78D5}"/>
                </c:ext>
                <c:ext xmlns:c15="http://schemas.microsoft.com/office/drawing/2012/chart" uri="{CE6537A1-D6FC-4f65-9D91-7224C49458BB}">
                  <c15:dlblFieldTable>
                    <c15:dlblFTEntry>
                      <c15:txfldGUID>{84F2A8AE-0CD1-46AE-9BF2-A29195731872}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272-4626-B99C-F280B04E78D5}"/>
                </c:ext>
                <c:ext xmlns:c15="http://schemas.microsoft.com/office/drawing/2012/chart" uri="{CE6537A1-D6FC-4f65-9D91-7224C49458BB}">
                  <c15:dlblFieldTable>
                    <c15:dlblFTEntry>
                      <c15:txfldGUID>{52DBEC88-C5FB-4962-8E5D-86C71F3DF354}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272-4626-B99C-F280B04E78D5}"/>
                </c:ext>
                <c:ext xmlns:c15="http://schemas.microsoft.com/office/drawing/2012/chart" uri="{CE6537A1-D6FC-4f65-9D91-7224C49458BB}">
                  <c15:dlblFieldTable>
                    <c15:dlblFTEntry>
                      <c15:txfldGUID>{906E20BA-1E3D-48CA-83CB-AFAE770A4226}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272-4626-B99C-F280B04E78D5}"/>
                </c:ext>
                <c:ext xmlns:c15="http://schemas.microsoft.com/office/drawing/2012/chart" uri="{CE6537A1-D6FC-4f65-9D91-7224C49458BB}">
                  <c15:dlblFieldTable>
                    <c15:dlblFTEntry>
                      <c15:txfldGUID>{820899FC-F45B-4756-ADEC-215104415B6D}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62.1</c:v>
                </c:pt>
                <c:pt idx="16">
                  <c:v>63.9</c:v>
                </c:pt>
                <c:pt idx="24">
                  <c:v>65.900000000000006</c:v>
                </c:pt>
                <c:pt idx="32">
                  <c:v>68.099999999999994</c:v>
                </c:pt>
              </c:numCache>
            </c:numRef>
          </c:xVal>
          <c:yVal>
            <c:numRef>
              <c:f>公会計指標分析・財政指標組合せ分析表!$BP$51:$DC$51</c:f>
              <c:numCache>
                <c:formatCode>#,##0.0;"▲ "#,##0.0</c:formatCode>
                <c:ptCount val="40"/>
                <c:pt idx="0">
                  <c:v>66.8</c:v>
                </c:pt>
                <c:pt idx="8">
                  <c:v>72.5</c:v>
                </c:pt>
                <c:pt idx="16">
                  <c:v>64.2</c:v>
                </c:pt>
                <c:pt idx="24">
                  <c:v>63</c:v>
                </c:pt>
                <c:pt idx="32">
                  <c:v>54.4</c:v>
                </c:pt>
              </c:numCache>
            </c:numRef>
          </c:yVal>
          <c:smooth val="0"/>
          <c:extLst xmlns:c16r2="http://schemas.microsoft.com/office/drawing/2015/06/chart">
            <c:ext xmlns:c16="http://schemas.microsoft.com/office/drawing/2014/chart" uri="{C3380CC4-5D6E-409C-BE32-E72D297353CC}">
              <c16:uniqueId val="{00000009-8272-4626-B99C-F280B04E78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272-4626-B99C-F280B04E78D5}"/>
                </c:ext>
                <c:ext xmlns:c15="http://schemas.microsoft.com/office/drawing/2012/chart" uri="{CE6537A1-D6FC-4f65-9D91-7224C49458BB}">
                  <c15:dlblFieldTable>
                    <c15:dlblFTEntry>
                      <c15:txfldGUID>{6C09FD5A-5565-458A-93A5-A8C70424598B}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272-4626-B99C-F280B04E78D5}"/>
                </c:ext>
                <c:ext xmlns:c15="http://schemas.microsoft.com/office/drawing/2012/chart" uri="{CE6537A1-D6FC-4f65-9D91-7224C49458BB}">
                  <c15:dlblFieldTable>
                    <c15:dlblFTEntry>
                      <c15:txfldGUID>{FA880BC2-6862-45AC-AA74-6F950FA096C3}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272-4626-B99C-F280B04E78D5}"/>
                </c:ext>
                <c:ext xmlns:c15="http://schemas.microsoft.com/office/drawing/2012/chart" uri="{CE6537A1-D6FC-4f65-9D91-7224C49458BB}">
                  <c15:dlblFieldTable>
                    <c15:dlblFTEntry>
                      <c15:txfldGUID>{C42650BE-69DC-4FB0-AD1C-300EE32702F8}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272-4626-B99C-F280B04E78D5}"/>
                </c:ext>
                <c:ext xmlns:c15="http://schemas.microsoft.com/office/drawing/2012/chart" uri="{CE6537A1-D6FC-4f65-9D91-7224C49458BB}">
                  <c15:dlblFieldTable>
                    <c15:dlblFTEntry>
                      <c15:txfldGUID>{C6C5BFC2-7626-4EF4-A3AB-4311EC6788D5}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272-4626-B99C-F280B04E78D5}"/>
                </c:ext>
                <c:ext xmlns:c15="http://schemas.microsoft.com/office/drawing/2012/chart" uri="{CE6537A1-D6FC-4f65-9D91-7224C49458BB}">
                  <c15:dlblFieldTable>
                    <c15:dlblFTEntry>
                      <c15:txfldGUID>{0B74FF4A-2B54-4364-9843-EF02815D7020}</c15:txfldGUID>
                      <c15:f>#REF!</c15:f>
                      <c15:dlblFieldTableCache>
                        <c:ptCount val="1"/>
                        <c:pt idx="0">
                          <c:v>#REF!</c:v>
                        </c:pt>
                      </c15:dlblFieldTableCache>
                    </c15:dlblFTEntry>
                  </c15:dlblFieldTable>
                  <c15:showDataLabelsRange val="0"/>
                </c:ext>
              </c:extLst>
            </c:dLbl>
            <c:dLbl>
              <c:idx val="8"/>
              <c:layout>
                <c:manualLayout>
                  <c:x val="-3.660728768991919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272-4626-B99C-F280B04E78D5}"/>
                </c:ext>
                <c:ext xmlns:c15="http://schemas.microsoft.com/office/drawing/2012/chart" uri="{CE6537A1-D6FC-4f65-9D91-7224C49458BB}">
                  <c15:dlblFieldTable>
                    <c15:dlblFTEntry>
                      <c15:txfldGUID>{09B06912-BA1E-4CE2-BE31-2FCC92C26369}</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2.768311324922541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272-4626-B99C-F280B04E78D5}"/>
                </c:ext>
                <c:ext xmlns:c15="http://schemas.microsoft.com/office/drawing/2012/chart" uri="{CE6537A1-D6FC-4f65-9D91-7224C49458BB}">
                  <c15:dlblFieldTable>
                    <c15:dlblFTEntry>
                      <c15:txfldGUID>{C56C3A2B-EC7A-4DC3-B1E0-D870C17A1305}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272-4626-B99C-F280B04E78D5}"/>
                </c:ext>
                <c:ext xmlns:c15="http://schemas.microsoft.com/office/drawing/2012/chart" uri="{CE6537A1-D6FC-4f65-9D91-7224C49458BB}">
                  <c15:dlblFieldTable>
                    <c15:dlblFTEntry>
                      <c15:txfldGUID>{B1DBAFDF-274A-4A9C-AB53-594D373E00EA}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272-4626-B99C-F280B04E78D5}"/>
                </c:ext>
                <c:ext xmlns:c15="http://schemas.microsoft.com/office/drawing/2012/chart" uri="{CE6537A1-D6FC-4f65-9D91-7224C49458BB}">
                  <c15:dlblFieldTable>
                    <c15:dlblFTEntry>
                      <c15:txfldGUID>{AE7FE8EF-7898-4EAA-85B7-C333F764E5B3}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272-4626-B99C-F280B04E78D5}"/>
            </c:ext>
          </c:extLst>
        </c:ser>
        <c:dLbls>
          <c:showLegendKey val="0"/>
          <c:showVal val="1"/>
          <c:showCatName val="0"/>
          <c:showSerName val="0"/>
          <c:showPercent val="0"/>
          <c:showBubbleSize val="0"/>
        </c:dLbls>
        <c:axId val="-1294716512"/>
        <c:axId val="-1294727936"/>
      </c:scatterChart>
      <c:valAx>
        <c:axId val="-1294716512"/>
        <c:scaling>
          <c:orientation val="minMax"/>
          <c:max val="70"/>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4727936"/>
        <c:crosses val="autoZero"/>
        <c:crossBetween val="midCat"/>
      </c:valAx>
      <c:valAx>
        <c:axId val="-1294727936"/>
        <c:scaling>
          <c:orientation val="minMax"/>
          <c:max val="8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4716512"/>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9D-4873-A00B-A8183262D869}"/>
                </c:ext>
                <c:ext xmlns:c15="http://schemas.microsoft.com/office/drawing/2012/chart" uri="{CE6537A1-D6FC-4f65-9D91-7224C49458BB}">
                  <c15:dlblFieldTable>
                    <c15:dlblFTEntry>
                      <c15:txfldGUID>{A0F2444E-19A0-4416-9EF8-CB03127ADF06}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E9D-4873-A00B-A8183262D869}"/>
                </c:ext>
                <c:ext xmlns:c15="http://schemas.microsoft.com/office/drawing/2012/chart" uri="{CE6537A1-D6FC-4f65-9D91-7224C49458BB}">
                  <c15:dlblFieldTable>
                    <c15:dlblFTEntry>
                      <c15:txfldGUID>{F66C7A1A-BA42-46CA-BAAC-3866AF3D5043}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E9D-4873-A00B-A8183262D869}"/>
                </c:ext>
                <c:ext xmlns:c15="http://schemas.microsoft.com/office/drawing/2012/chart" uri="{CE6537A1-D6FC-4f65-9D91-7224C49458BB}">
                  <c15:dlblFieldTable>
                    <c15:dlblFTEntry>
                      <c15:txfldGUID>{923088E0-D195-40D3-9170-CC75B9C1A2A6}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E9D-4873-A00B-A8183262D869}"/>
                </c:ext>
                <c:ext xmlns:c15="http://schemas.microsoft.com/office/drawing/2012/chart" uri="{CE6537A1-D6FC-4f65-9D91-7224C49458BB}">
                  <c15:dlblFieldTable>
                    <c15:dlblFTEntry>
                      <c15:txfldGUID>{B6679234-EDBE-48FD-943D-36AE1FAC37BC}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E9D-4873-A00B-A8183262D869}"/>
                </c:ext>
                <c:ext xmlns:c15="http://schemas.microsoft.com/office/drawing/2012/chart" uri="{CE6537A1-D6FC-4f65-9D91-7224C49458BB}">
                  <c15:dlblFieldTable>
                    <c15:dlblFTEntry>
                      <c15:txfldGUID>{4A668F3B-37AB-4C31-92E7-3631C4274336}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E9D-4873-A00B-A8183262D869}"/>
                </c:ext>
                <c:ext xmlns:c15="http://schemas.microsoft.com/office/drawing/2012/chart" uri="{CE6537A1-D6FC-4f65-9D91-7224C49458BB}">
                  <c15:dlblFieldTable>
                    <c15:dlblFTEntry>
                      <c15:txfldGUID>{FE31F7D5-4644-49D8-A25C-70A483EDE054}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E9D-4873-A00B-A8183262D869}"/>
                </c:ext>
                <c:ext xmlns:c15="http://schemas.microsoft.com/office/drawing/2012/chart" uri="{CE6537A1-D6FC-4f65-9D91-7224C49458BB}">
                  <c15:dlblFieldTable>
                    <c15:dlblFTEntry>
                      <c15:txfldGUID>{82C9FB81-A392-488B-A7BA-D7F42AA1BF40}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E9D-4873-A00B-A8183262D869}"/>
                </c:ext>
                <c:ext xmlns:c15="http://schemas.microsoft.com/office/drawing/2012/chart" uri="{CE6537A1-D6FC-4f65-9D91-7224C49458BB}">
                  <c15:dlblFieldTable>
                    <c15:dlblFTEntry>
                      <c15:txfldGUID>{45021065-69AF-4DB1-8674-2E397767A1D8}</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E9D-4873-A00B-A8183262D869}"/>
                </c:ext>
                <c:ext xmlns:c15="http://schemas.microsoft.com/office/drawing/2012/chart" uri="{CE6537A1-D6FC-4f65-9D91-7224C49458BB}">
                  <c15:dlblFieldTable>
                    <c15:dlblFTEntry>
                      <c15:txfldGUID>{CA2F9681-AA35-4189-9731-1FE36029BF3B}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6.5</c:v>
                </c:pt>
                <c:pt idx="16">
                  <c:v>7.1</c:v>
                </c:pt>
                <c:pt idx="24">
                  <c:v>7.9</c:v>
                </c:pt>
                <c:pt idx="32">
                  <c:v>8.4</c:v>
                </c:pt>
              </c:numCache>
            </c:numRef>
          </c:xVal>
          <c:yVal>
            <c:numRef>
              <c:f>公会計指標分析・財政指標組合せ分析表!$BP$73:$DC$73</c:f>
              <c:numCache>
                <c:formatCode>#,##0.0;"▲ "#,##0.0</c:formatCode>
                <c:ptCount val="40"/>
                <c:pt idx="0">
                  <c:v>66.8</c:v>
                </c:pt>
                <c:pt idx="8">
                  <c:v>72.5</c:v>
                </c:pt>
                <c:pt idx="16">
                  <c:v>64.2</c:v>
                </c:pt>
                <c:pt idx="24">
                  <c:v>63</c:v>
                </c:pt>
                <c:pt idx="32">
                  <c:v>54.4</c:v>
                </c:pt>
              </c:numCache>
            </c:numRef>
          </c:yVal>
          <c:smooth val="0"/>
          <c:extLst xmlns:c16r2="http://schemas.microsoft.com/office/drawing/2015/06/chart">
            <c:ext xmlns:c16="http://schemas.microsoft.com/office/drawing/2014/chart" uri="{C3380CC4-5D6E-409C-BE32-E72D297353CC}">
              <c16:uniqueId val="{00000009-3E9D-4873-A00B-A8183262D8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E9D-4873-A00B-A8183262D869}"/>
                </c:ext>
                <c:ext xmlns:c15="http://schemas.microsoft.com/office/drawing/2012/chart" uri="{CE6537A1-D6FC-4f65-9D91-7224C49458BB}">
                  <c15:dlblFieldTable>
                    <c15:dlblFTEntry>
                      <c15:txfldGUID>{99495702-8B9C-4771-BA4B-57D180CDA78B}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E9D-4873-A00B-A8183262D869}"/>
                </c:ext>
                <c:ext xmlns:c15="http://schemas.microsoft.com/office/drawing/2012/chart" uri="{CE6537A1-D6FC-4f65-9D91-7224C49458BB}">
                  <c15:dlblFieldTable>
                    <c15:dlblFTEntry>
                      <c15:txfldGUID>{F1A5C21B-B847-4E79-8612-0DC8CBC41D58}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E9D-4873-A00B-A8183262D869}"/>
                </c:ext>
                <c:ext xmlns:c15="http://schemas.microsoft.com/office/drawing/2012/chart" uri="{CE6537A1-D6FC-4f65-9D91-7224C49458BB}">
                  <c15:dlblFieldTable>
                    <c15:dlblFTEntry>
                      <c15:txfldGUID>{68B1A9E6-578B-4983-B6DB-ABA3294EEF07}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E9D-4873-A00B-A8183262D869}"/>
                </c:ext>
                <c:ext xmlns:c15="http://schemas.microsoft.com/office/drawing/2012/chart" uri="{CE6537A1-D6FC-4f65-9D91-7224C49458BB}">
                  <c15:dlblFieldTable>
                    <c15:dlblFTEntry>
                      <c15:txfldGUID>{78024378-3B7B-496F-B2D9-727DBE2D46AD}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E9D-4873-A00B-A8183262D869}"/>
                </c:ext>
                <c:ext xmlns:c15="http://schemas.microsoft.com/office/drawing/2012/chart" uri="{CE6537A1-D6FC-4f65-9D91-7224C49458BB}">
                  <c15:dlblFieldTable>
                    <c15:dlblFTEntry>
                      <c15:txfldGUID>{CDB4EB74-0D05-4CEC-8B91-F1DC6A4FB8C0}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E9D-4873-A00B-A8183262D869}"/>
                </c:ext>
                <c:ext xmlns:c15="http://schemas.microsoft.com/office/drawing/2012/chart" uri="{CE6537A1-D6FC-4f65-9D91-7224C49458BB}">
                  <c15:dlblFieldTable>
                    <c15:dlblFTEntry>
                      <c15:txfldGUID>{FF7DC3CA-91DA-4587-BB03-9C860586E92F}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E9D-4873-A00B-A8183262D869}"/>
                </c:ext>
                <c:ext xmlns:c15="http://schemas.microsoft.com/office/drawing/2012/chart" uri="{CE6537A1-D6FC-4f65-9D91-7224C49458BB}">
                  <c15:dlblFieldTable>
                    <c15:dlblFTEntry>
                      <c15:txfldGUID>{41F63B5D-A9EC-4007-8234-85314419B691}</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E9D-4873-A00B-A8183262D869}"/>
                </c:ext>
                <c:ext xmlns:c15="http://schemas.microsoft.com/office/drawing/2012/chart" uri="{CE6537A1-D6FC-4f65-9D91-7224C49458BB}">
                  <c15:dlblFieldTable>
                    <c15:dlblFTEntry>
                      <c15:txfldGUID>{CB3267D5-CC72-4DCD-A426-4C2240B09BA3}</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4.34959213155359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E9D-4873-A00B-A8183262D869}"/>
                </c:ext>
                <c:ext xmlns:c15="http://schemas.microsoft.com/office/drawing/2012/chart" uri="{CE6537A1-D6FC-4f65-9D91-7224C49458BB}">
                  <c15:dlblFieldTable>
                    <c15:dlblFTEntry>
                      <c15:txfldGUID>{A18C1FDF-EDD0-4A3F-B85F-65B192322742}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E9D-4873-A00B-A8183262D869}"/>
            </c:ext>
          </c:extLst>
        </c:ser>
        <c:dLbls>
          <c:showLegendKey val="0"/>
          <c:showVal val="1"/>
          <c:showCatName val="0"/>
          <c:showSerName val="0"/>
          <c:showPercent val="0"/>
          <c:showBubbleSize val="0"/>
        </c:dLbls>
        <c:axId val="-1294717600"/>
        <c:axId val="-1294725216"/>
      </c:scatterChart>
      <c:valAx>
        <c:axId val="-1294717600"/>
        <c:scaling>
          <c:orientation val="minMax"/>
          <c:max val="8.6"/>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4725216"/>
        <c:crosses val="autoZero"/>
        <c:crossBetween val="midCat"/>
      </c:valAx>
      <c:valAx>
        <c:axId val="-1294725216"/>
        <c:scaling>
          <c:orientation val="minMax"/>
          <c:max val="8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4717600"/>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4,025
3,999
56.62
3,200,949
2,904,652
266,066
2,041,398
4,038,935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財政力指数は、平成１３年度０．２０から僅かに上昇し、平成１９年度０．２４となっていたが、近年は下降傾向にあり</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年度０．１８となっていて、類似団体平均を０．０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下回っている。これは、人口の減少や、漁業、農業の不振、町内に大きな企業が無いなど財政基盤が弱いためである。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162814</xdr:rowOff>
    </xdr:from>
    <xdr:to>
      <xdr:col>23</xdr:col>
      <xdr:colOff>133350</xdr:colOff>
      <xdr:row>43</xdr:row>
      <xdr:rowOff>162814</xdr:rowOff>
    </xdr:to>
    <xdr:cxnSp macro="">
      <xdr:nvCxnSpPr>
        <xdr:cNvPr id="66" name="直線コネクタ 65"/>
        <xdr:cNvCxnSpPr/>
      </xdr:nvCxnSpPr>
      <xdr:spPr>
        <a:xfrm>
          <a:off x="4114800" y="753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162814</xdr:rowOff>
    </xdr:from>
    <xdr:to>
      <xdr:col>19</xdr:col>
      <xdr:colOff>133350</xdr:colOff>
      <xdr:row>43</xdr:row>
      <xdr:rowOff>162814</xdr:rowOff>
    </xdr:to>
    <xdr:cxnSp macro="">
      <xdr:nvCxnSpPr>
        <xdr:cNvPr id="69" name="直線コネクタ 68"/>
        <xdr:cNvCxnSpPr/>
      </xdr:nvCxnSpPr>
      <xdr:spPr>
        <a:xfrm>
          <a:off x="3225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153162</xdr:rowOff>
    </xdr:from>
    <xdr:to>
      <xdr:col>15</xdr:col>
      <xdr:colOff>82550</xdr:colOff>
      <xdr:row>43</xdr:row>
      <xdr:rowOff>162814</xdr:rowOff>
    </xdr:to>
    <xdr:cxnSp macro="">
      <xdr:nvCxnSpPr>
        <xdr:cNvPr id="72" name="直線コネクタ 71"/>
        <xdr:cNvCxnSpPr/>
      </xdr:nvCxnSpPr>
      <xdr:spPr>
        <a:xfrm>
          <a:off x="2336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153162</xdr:rowOff>
    </xdr:from>
    <xdr:to>
      <xdr:col>11</xdr:col>
      <xdr:colOff>31750</xdr:colOff>
      <xdr:row>43</xdr:row>
      <xdr:rowOff>153162</xdr:rowOff>
    </xdr:to>
    <xdr:cxnSp macro="">
      <xdr:nvCxnSpPr>
        <xdr:cNvPr id="75" name="直線コネクタ 74"/>
        <xdr:cNvCxnSpPr/>
      </xdr:nvCxnSpPr>
      <xdr:spPr>
        <a:xfrm>
          <a:off x="1447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85" name="楕円 84"/>
        <xdr:cNvSpPr/>
      </xdr:nvSpPr>
      <xdr:spPr>
        <a:xfrm>
          <a:off x="4902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13479</xdr:rowOff>
    </xdr:from>
    <xdr:ext cx="762000" cy="259045"/>
    <xdr:sp macro="" textlink="">
      <xdr:nvSpPr>
        <xdr:cNvPr id="86" name="財政力該当値テキスト"/>
        <xdr:cNvSpPr txBox="1"/>
      </xdr:nvSpPr>
      <xdr:spPr>
        <a:xfrm>
          <a:off x="5041900" y="73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112014</xdr:rowOff>
    </xdr:from>
    <xdr:to>
      <xdr:col>19</xdr:col>
      <xdr:colOff>184150</xdr:colOff>
      <xdr:row>44</xdr:row>
      <xdr:rowOff>42164</xdr:rowOff>
    </xdr:to>
    <xdr:sp macro="" textlink="">
      <xdr:nvSpPr>
        <xdr:cNvPr id="87" name="楕円 86"/>
        <xdr:cNvSpPr/>
      </xdr:nvSpPr>
      <xdr:spPr>
        <a:xfrm>
          <a:off x="4064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88" name="テキスト ボックス 87"/>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112014</xdr:rowOff>
    </xdr:from>
    <xdr:to>
      <xdr:col>15</xdr:col>
      <xdr:colOff>133350</xdr:colOff>
      <xdr:row>44</xdr:row>
      <xdr:rowOff>42164</xdr:rowOff>
    </xdr:to>
    <xdr:sp macro="" textlink="">
      <xdr:nvSpPr>
        <xdr:cNvPr id="89" name="楕円 88"/>
        <xdr:cNvSpPr/>
      </xdr:nvSpPr>
      <xdr:spPr>
        <a:xfrm>
          <a:off x="3175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90" name="テキスト ボックス 89"/>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102362</xdr:rowOff>
    </xdr:from>
    <xdr:to>
      <xdr:col>11</xdr:col>
      <xdr:colOff>82550</xdr:colOff>
      <xdr:row>44</xdr:row>
      <xdr:rowOff>32512</xdr:rowOff>
    </xdr:to>
    <xdr:sp macro="" textlink="">
      <xdr:nvSpPr>
        <xdr:cNvPr id="91" name="楕円 90"/>
        <xdr:cNvSpPr/>
      </xdr:nvSpPr>
      <xdr:spPr>
        <a:xfrm>
          <a:off x="2286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17289</xdr:rowOff>
    </xdr:from>
    <xdr:ext cx="762000" cy="259045"/>
    <xdr:sp macro="" textlink="">
      <xdr:nvSpPr>
        <xdr:cNvPr id="92" name="テキスト ボックス 91"/>
        <xdr:cNvSpPr txBox="1"/>
      </xdr:nvSpPr>
      <xdr:spPr>
        <a:xfrm>
          <a:off x="1955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102362</xdr:rowOff>
    </xdr:from>
    <xdr:to>
      <xdr:col>7</xdr:col>
      <xdr:colOff>31750</xdr:colOff>
      <xdr:row>44</xdr:row>
      <xdr:rowOff>32512</xdr:rowOff>
    </xdr:to>
    <xdr:sp macro="" textlink="">
      <xdr:nvSpPr>
        <xdr:cNvPr id="93" name="楕円 92"/>
        <xdr:cNvSpPr/>
      </xdr:nvSpPr>
      <xdr:spPr>
        <a:xfrm>
          <a:off x="1397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17289</xdr:rowOff>
    </xdr:from>
    <xdr:ext cx="762000" cy="259045"/>
    <xdr:sp macro="" textlink="">
      <xdr:nvSpPr>
        <xdr:cNvPr id="94" name="テキスト ボックス 93"/>
        <xdr:cNvSpPr txBox="1"/>
      </xdr:nvSpPr>
      <xdr:spPr>
        <a:xfrm>
          <a:off x="1066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経常収支比率は９</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ここ５年で１０．７％上昇しており、</a:t>
          </a:r>
          <a:r>
            <a:rPr lang="ja-JP" altLang="ja-JP" sz="1100" b="0" i="0" baseline="0">
              <a:solidFill>
                <a:schemeClr val="dk1"/>
              </a:solidFill>
              <a:effectLst/>
              <a:latin typeface="+mn-lt"/>
              <a:ea typeface="+mn-ea"/>
              <a:cs typeface="+mn-cs"/>
            </a:rPr>
            <a:t>類似団体平均に比べ</a:t>
          </a:r>
          <a:r>
            <a:rPr lang="ja-JP" altLang="en-US" sz="1100" b="0" i="0" baseline="0">
              <a:solidFill>
                <a:schemeClr val="dk1"/>
              </a:solidFill>
              <a:effectLst/>
              <a:latin typeface="+mn-lt"/>
              <a:ea typeface="+mn-ea"/>
              <a:cs typeface="+mn-cs"/>
            </a:rPr>
            <a:t>１１．３</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税収の減や、</a:t>
          </a:r>
          <a:r>
            <a:rPr lang="ja-JP" altLang="ja-JP" sz="1100" b="0" i="0" baseline="0">
              <a:solidFill>
                <a:schemeClr val="dk1"/>
              </a:solidFill>
              <a:effectLst/>
              <a:latin typeface="+mn-lt"/>
              <a:ea typeface="+mn-ea"/>
              <a:cs typeface="+mn-cs"/>
            </a:rPr>
            <a:t>平成２０年度以降大型事業が続いており町債の元金償還の増加などあって、今後も上昇する見込みである。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2646</xdr:rowOff>
    </xdr:from>
    <xdr:to>
      <xdr:col>23</xdr:col>
      <xdr:colOff>133350</xdr:colOff>
      <xdr:row>65</xdr:row>
      <xdr:rowOff>14711</xdr:rowOff>
    </xdr:to>
    <xdr:cxnSp macro="">
      <xdr:nvCxnSpPr>
        <xdr:cNvPr id="129" name="直線コネクタ 128"/>
        <xdr:cNvCxnSpPr/>
      </xdr:nvCxnSpPr>
      <xdr:spPr>
        <a:xfrm>
          <a:off x="4114800" y="1114689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2646</xdr:rowOff>
    </xdr:to>
    <xdr:cxnSp macro="">
      <xdr:nvCxnSpPr>
        <xdr:cNvPr id="132" name="直線コネクタ 131"/>
        <xdr:cNvCxnSpPr/>
      </xdr:nvCxnSpPr>
      <xdr:spPr>
        <a:xfrm>
          <a:off x="3225800" y="1109260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119804</xdr:rowOff>
    </xdr:to>
    <xdr:cxnSp macro="">
      <xdr:nvCxnSpPr>
        <xdr:cNvPr id="135" name="直線コネクタ 134"/>
        <xdr:cNvCxnSpPr/>
      </xdr:nvCxnSpPr>
      <xdr:spPr>
        <a:xfrm>
          <a:off x="2336800" y="1101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64</xdr:row>
      <xdr:rowOff>39370</xdr:rowOff>
    </xdr:to>
    <xdr:cxnSp macro="">
      <xdr:nvCxnSpPr>
        <xdr:cNvPr id="138" name="直線コネクタ 137"/>
        <xdr:cNvCxnSpPr/>
      </xdr:nvCxnSpPr>
      <xdr:spPr>
        <a:xfrm>
          <a:off x="1447800" y="1094380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135361</xdr:rowOff>
    </xdr:from>
    <xdr:to>
      <xdr:col>23</xdr:col>
      <xdr:colOff>184150</xdr:colOff>
      <xdr:row>65</xdr:row>
      <xdr:rowOff>65511</xdr:rowOff>
    </xdr:to>
    <xdr:sp macro="" textlink="">
      <xdr:nvSpPr>
        <xdr:cNvPr id="148" name="楕円 147"/>
        <xdr:cNvSpPr/>
      </xdr:nvSpPr>
      <xdr:spPr>
        <a:xfrm>
          <a:off x="4902200" y="111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107438</xdr:rowOff>
    </xdr:from>
    <xdr:ext cx="762000" cy="259045"/>
    <xdr:sp macro="" textlink="">
      <xdr:nvSpPr>
        <xdr:cNvPr id="149" name="財政構造の弾力性該当値テキスト"/>
        <xdr:cNvSpPr txBox="1"/>
      </xdr:nvSpPr>
      <xdr:spPr>
        <a:xfrm>
          <a:off x="5041900" y="1108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123296</xdr:rowOff>
    </xdr:from>
    <xdr:to>
      <xdr:col>19</xdr:col>
      <xdr:colOff>184150</xdr:colOff>
      <xdr:row>65</xdr:row>
      <xdr:rowOff>53446</xdr:rowOff>
    </xdr:to>
    <xdr:sp macro="" textlink="">
      <xdr:nvSpPr>
        <xdr:cNvPr id="150" name="楕円 149"/>
        <xdr:cNvSpPr/>
      </xdr:nvSpPr>
      <xdr:spPr>
        <a:xfrm>
          <a:off x="4064000" y="110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38223</xdr:rowOff>
    </xdr:from>
    <xdr:ext cx="736600" cy="259045"/>
    <xdr:sp macro="" textlink="">
      <xdr:nvSpPr>
        <xdr:cNvPr id="151" name="テキスト ボックス 150"/>
        <xdr:cNvSpPr txBox="1"/>
      </xdr:nvSpPr>
      <xdr:spPr>
        <a:xfrm>
          <a:off x="3733800" y="1118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2" name="楕円 151"/>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3" name="テキスト ボックス 152"/>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4" name="楕円 153"/>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5" name="テキスト ボックス 154"/>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91652</xdr:rowOff>
    </xdr:from>
    <xdr:to>
      <xdr:col>7</xdr:col>
      <xdr:colOff>31750</xdr:colOff>
      <xdr:row>64</xdr:row>
      <xdr:rowOff>21802</xdr:rowOff>
    </xdr:to>
    <xdr:sp macro="" textlink="">
      <xdr:nvSpPr>
        <xdr:cNvPr id="156" name="楕円 155"/>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6579</xdr:rowOff>
    </xdr:from>
    <xdr:ext cx="762000" cy="259045"/>
    <xdr:sp macro="" textlink="">
      <xdr:nvSpPr>
        <xdr:cNvPr id="157" name="テキスト ボックス 156"/>
        <xdr:cNvSpPr txBox="1"/>
      </xdr:nvSpPr>
      <xdr:spPr>
        <a:xfrm>
          <a:off x="1066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人口１人当たり人件費、物件費、維持補修費の合計は、２</a:t>
          </a:r>
          <a:r>
            <a:rPr lang="ja-JP" altLang="en-US" sz="1100" b="0" i="0" baseline="0">
              <a:solidFill>
                <a:schemeClr val="dk1"/>
              </a:solidFill>
              <a:effectLst/>
              <a:latin typeface="+mn-lt"/>
              <a:ea typeface="+mn-ea"/>
              <a:cs typeface="+mn-cs"/>
            </a:rPr>
            <a:t>８４</a:t>
          </a:r>
          <a:r>
            <a:rPr lang="ja-JP" altLang="ja-JP" sz="1100" b="0" i="0" baseline="0">
              <a:solidFill>
                <a:schemeClr val="dk1"/>
              </a:solidFill>
              <a:effectLst/>
              <a:latin typeface="+mn-lt"/>
              <a:ea typeface="+mn-ea"/>
              <a:cs typeface="+mn-cs"/>
            </a:rPr>
            <a:t>，２３１円で類似団体平均より２</a:t>
          </a:r>
          <a:r>
            <a:rPr lang="ja-JP" altLang="en-US" sz="1100" b="0" i="0" baseline="0">
              <a:solidFill>
                <a:schemeClr val="dk1"/>
              </a:solidFill>
              <a:effectLst/>
              <a:latin typeface="+mn-lt"/>
              <a:ea typeface="+mn-ea"/>
              <a:cs typeface="+mn-cs"/>
            </a:rPr>
            <a:t>１５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９２９</a:t>
          </a:r>
          <a:r>
            <a:rPr lang="ja-JP" altLang="ja-JP" sz="1100" b="0" i="0" baseline="0">
              <a:solidFill>
                <a:schemeClr val="dk1"/>
              </a:solidFill>
              <a:effectLst/>
              <a:latin typeface="+mn-lt"/>
              <a:ea typeface="+mn-ea"/>
              <a:cs typeface="+mn-cs"/>
            </a:rPr>
            <a:t>円下回っているものの、県内市町村平均より１</a:t>
          </a:r>
          <a:r>
            <a:rPr lang="ja-JP" altLang="en-US" sz="1100" b="0" i="0" baseline="0">
              <a:solidFill>
                <a:schemeClr val="dk1"/>
              </a:solidFill>
              <a:effectLst/>
              <a:latin typeface="+mn-lt"/>
              <a:ea typeface="+mn-ea"/>
              <a:cs typeface="+mn-cs"/>
            </a:rPr>
            <a:t>３２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１３３</a:t>
          </a:r>
          <a:r>
            <a:rPr lang="ja-JP" altLang="ja-JP" sz="1100" b="0" i="0" baseline="0">
              <a:solidFill>
                <a:schemeClr val="dk1"/>
              </a:solidFill>
              <a:effectLst/>
              <a:latin typeface="+mn-lt"/>
              <a:ea typeface="+mn-ea"/>
              <a:cs typeface="+mn-cs"/>
            </a:rPr>
            <a:t>円上回っている。人口規模が小さな団体は厳しい面もあるが、今後とも抑制に努める。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121168</xdr:rowOff>
    </xdr:from>
    <xdr:to>
      <xdr:col>23</xdr:col>
      <xdr:colOff>133350</xdr:colOff>
      <xdr:row>81</xdr:row>
      <xdr:rowOff>130711</xdr:rowOff>
    </xdr:to>
    <xdr:cxnSp macro="">
      <xdr:nvCxnSpPr>
        <xdr:cNvPr id="189" name="直線コネクタ 188"/>
        <xdr:cNvCxnSpPr/>
      </xdr:nvCxnSpPr>
      <xdr:spPr>
        <a:xfrm>
          <a:off x="4114800" y="14008618"/>
          <a:ext cx="8382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156196</xdr:rowOff>
    </xdr:from>
    <xdr:ext cx="762000" cy="259045"/>
    <xdr:sp macro="" textlink="">
      <xdr:nvSpPr>
        <xdr:cNvPr id="190" name="人件費・物件費等の状況平均値テキスト"/>
        <xdr:cNvSpPr txBox="1"/>
      </xdr:nvSpPr>
      <xdr:spPr>
        <a:xfrm>
          <a:off x="5041900" y="140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114871</xdr:rowOff>
    </xdr:from>
    <xdr:to>
      <xdr:col>19</xdr:col>
      <xdr:colOff>133350</xdr:colOff>
      <xdr:row>81</xdr:row>
      <xdr:rowOff>121168</xdr:rowOff>
    </xdr:to>
    <xdr:cxnSp macro="">
      <xdr:nvCxnSpPr>
        <xdr:cNvPr id="192" name="直線コネクタ 191"/>
        <xdr:cNvCxnSpPr/>
      </xdr:nvCxnSpPr>
      <xdr:spPr>
        <a:xfrm>
          <a:off x="3225800" y="14002321"/>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111373</xdr:rowOff>
    </xdr:from>
    <xdr:to>
      <xdr:col>15</xdr:col>
      <xdr:colOff>82550</xdr:colOff>
      <xdr:row>81</xdr:row>
      <xdr:rowOff>114871</xdr:rowOff>
    </xdr:to>
    <xdr:cxnSp macro="">
      <xdr:nvCxnSpPr>
        <xdr:cNvPr id="195" name="直線コネクタ 194"/>
        <xdr:cNvCxnSpPr/>
      </xdr:nvCxnSpPr>
      <xdr:spPr>
        <a:xfrm>
          <a:off x="2336800" y="13998823"/>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108018</xdr:rowOff>
    </xdr:from>
    <xdr:to>
      <xdr:col>11</xdr:col>
      <xdr:colOff>31750</xdr:colOff>
      <xdr:row>81</xdr:row>
      <xdr:rowOff>111373</xdr:rowOff>
    </xdr:to>
    <xdr:cxnSp macro="">
      <xdr:nvCxnSpPr>
        <xdr:cNvPr id="198" name="直線コネクタ 197"/>
        <xdr:cNvCxnSpPr/>
      </xdr:nvCxnSpPr>
      <xdr:spPr>
        <a:xfrm>
          <a:off x="1447800" y="13995468"/>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xdr:cNvSpPr txBox="1"/>
      </xdr:nvSpPr>
      <xdr:spPr>
        <a:xfrm>
          <a:off x="1066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79911</xdr:rowOff>
    </xdr:from>
    <xdr:to>
      <xdr:col>23</xdr:col>
      <xdr:colOff>184150</xdr:colOff>
      <xdr:row>82</xdr:row>
      <xdr:rowOff>10061</xdr:rowOff>
    </xdr:to>
    <xdr:sp macro="" textlink="">
      <xdr:nvSpPr>
        <xdr:cNvPr id="208" name="楕円 207"/>
        <xdr:cNvSpPr/>
      </xdr:nvSpPr>
      <xdr:spPr>
        <a:xfrm>
          <a:off x="4902200" y="139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1188</xdr:rowOff>
    </xdr:from>
    <xdr:ext cx="762000" cy="259045"/>
    <xdr:sp macro="" textlink="">
      <xdr:nvSpPr>
        <xdr:cNvPr id="209" name="人件費・物件費等の状況該当値テキスト"/>
        <xdr:cNvSpPr txBox="1"/>
      </xdr:nvSpPr>
      <xdr:spPr>
        <a:xfrm>
          <a:off x="5041900" y="138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70368</xdr:rowOff>
    </xdr:from>
    <xdr:to>
      <xdr:col>19</xdr:col>
      <xdr:colOff>184150</xdr:colOff>
      <xdr:row>82</xdr:row>
      <xdr:rowOff>518</xdr:rowOff>
    </xdr:to>
    <xdr:sp macro="" textlink="">
      <xdr:nvSpPr>
        <xdr:cNvPr id="210" name="楕円 209"/>
        <xdr:cNvSpPr/>
      </xdr:nvSpPr>
      <xdr:spPr>
        <a:xfrm>
          <a:off x="4064000" y="1395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10695</xdr:rowOff>
    </xdr:from>
    <xdr:ext cx="736600" cy="259045"/>
    <xdr:sp macro="" textlink="">
      <xdr:nvSpPr>
        <xdr:cNvPr id="211" name="テキスト ボックス 210"/>
        <xdr:cNvSpPr txBox="1"/>
      </xdr:nvSpPr>
      <xdr:spPr>
        <a:xfrm>
          <a:off x="3733800" y="1372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64071</xdr:rowOff>
    </xdr:from>
    <xdr:to>
      <xdr:col>15</xdr:col>
      <xdr:colOff>133350</xdr:colOff>
      <xdr:row>81</xdr:row>
      <xdr:rowOff>165671</xdr:rowOff>
    </xdr:to>
    <xdr:sp macro="" textlink="">
      <xdr:nvSpPr>
        <xdr:cNvPr id="212" name="楕円 211"/>
        <xdr:cNvSpPr/>
      </xdr:nvSpPr>
      <xdr:spPr>
        <a:xfrm>
          <a:off x="3175000" y="139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4398</xdr:rowOff>
    </xdr:from>
    <xdr:ext cx="762000" cy="259045"/>
    <xdr:sp macro="" textlink="">
      <xdr:nvSpPr>
        <xdr:cNvPr id="213" name="テキスト ボックス 212"/>
        <xdr:cNvSpPr txBox="1"/>
      </xdr:nvSpPr>
      <xdr:spPr>
        <a:xfrm>
          <a:off x="2844800" y="137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60573</xdr:rowOff>
    </xdr:from>
    <xdr:to>
      <xdr:col>11</xdr:col>
      <xdr:colOff>82550</xdr:colOff>
      <xdr:row>81</xdr:row>
      <xdr:rowOff>162173</xdr:rowOff>
    </xdr:to>
    <xdr:sp macro="" textlink="">
      <xdr:nvSpPr>
        <xdr:cNvPr id="214" name="楕円 213"/>
        <xdr:cNvSpPr/>
      </xdr:nvSpPr>
      <xdr:spPr>
        <a:xfrm>
          <a:off x="2286000" y="139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900</xdr:rowOff>
    </xdr:from>
    <xdr:ext cx="762000" cy="259045"/>
    <xdr:sp macro="" textlink="">
      <xdr:nvSpPr>
        <xdr:cNvPr id="215" name="テキスト ボックス 214"/>
        <xdr:cNvSpPr txBox="1"/>
      </xdr:nvSpPr>
      <xdr:spPr>
        <a:xfrm>
          <a:off x="1955800" y="1371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57218</xdr:rowOff>
    </xdr:from>
    <xdr:to>
      <xdr:col>7</xdr:col>
      <xdr:colOff>31750</xdr:colOff>
      <xdr:row>81</xdr:row>
      <xdr:rowOff>158818</xdr:rowOff>
    </xdr:to>
    <xdr:sp macro="" textlink="">
      <xdr:nvSpPr>
        <xdr:cNvPr id="216" name="楕円 215"/>
        <xdr:cNvSpPr/>
      </xdr:nvSpPr>
      <xdr:spPr>
        <a:xfrm>
          <a:off x="1397000" y="139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168995</xdr:rowOff>
    </xdr:from>
    <xdr:ext cx="762000" cy="259045"/>
    <xdr:sp macro="" textlink="">
      <xdr:nvSpPr>
        <xdr:cNvPr id="217" name="テキスト ボックス 216"/>
        <xdr:cNvSpPr txBox="1"/>
      </xdr:nvSpPr>
      <xdr:spPr>
        <a:xfrm>
          <a:off x="1066800" y="1371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に職員給の級別に１～８％の削減を実施。平均で６．５％の削減となり、前年ラスパイレス指数より６．５ポイント低下の９１．９となった。平成１８年度～平成２１年度までは、全職員３％の削減としたが、平成２２年度よりカットを取りやめた。平成２４年度は１００を超えているが、これは国の給与カットに伴うものであり、</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年度には９</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に下がっている。ただし類似団体平均より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上回っており今後も引き続き人件費の抑制に</a:t>
          </a:r>
          <a:r>
            <a:rPr lang="ja-JP" altLang="en-US" sz="1100" b="0" i="0" baseline="0">
              <a:solidFill>
                <a:schemeClr val="dk1"/>
              </a:solidFill>
              <a:effectLst/>
              <a:latin typeface="+mn-lt"/>
              <a:ea typeface="+mn-ea"/>
              <a:cs typeface="+mn-cs"/>
            </a:rPr>
            <a:t>努める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38608</xdr:rowOff>
    </xdr:from>
    <xdr:to>
      <xdr:col>81</xdr:col>
      <xdr:colOff>44450</xdr:colOff>
      <xdr:row>88</xdr:row>
      <xdr:rowOff>154432</xdr:rowOff>
    </xdr:to>
    <xdr:cxnSp macro="">
      <xdr:nvCxnSpPr>
        <xdr:cNvPr id="249" name="直線コネクタ 248"/>
        <xdr:cNvCxnSpPr/>
      </xdr:nvCxnSpPr>
      <xdr:spPr>
        <a:xfrm flipV="1">
          <a:off x="16179800" y="1512620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139954</xdr:rowOff>
    </xdr:from>
    <xdr:to>
      <xdr:col>77</xdr:col>
      <xdr:colOff>44450</xdr:colOff>
      <xdr:row>88</xdr:row>
      <xdr:rowOff>154432</xdr:rowOff>
    </xdr:to>
    <xdr:cxnSp macro="">
      <xdr:nvCxnSpPr>
        <xdr:cNvPr id="252" name="直線コネクタ 251"/>
        <xdr:cNvCxnSpPr/>
      </xdr:nvCxnSpPr>
      <xdr:spPr>
        <a:xfrm>
          <a:off x="15290800" y="152275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115824</xdr:rowOff>
    </xdr:from>
    <xdr:to>
      <xdr:col>72</xdr:col>
      <xdr:colOff>203200</xdr:colOff>
      <xdr:row>88</xdr:row>
      <xdr:rowOff>139954</xdr:rowOff>
    </xdr:to>
    <xdr:cxnSp macro="">
      <xdr:nvCxnSpPr>
        <xdr:cNvPr id="255" name="直線コネクタ 254"/>
        <xdr:cNvCxnSpPr/>
      </xdr:nvCxnSpPr>
      <xdr:spPr>
        <a:xfrm>
          <a:off x="14401800" y="152034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110998</xdr:rowOff>
    </xdr:from>
    <xdr:to>
      <xdr:col>68</xdr:col>
      <xdr:colOff>152400</xdr:colOff>
      <xdr:row>88</xdr:row>
      <xdr:rowOff>115824</xdr:rowOff>
    </xdr:to>
    <xdr:cxnSp macro="">
      <xdr:nvCxnSpPr>
        <xdr:cNvPr id="258" name="直線コネクタ 257"/>
        <xdr:cNvCxnSpPr/>
      </xdr:nvCxnSpPr>
      <xdr:spPr>
        <a:xfrm>
          <a:off x="13512800" y="151985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159258</xdr:rowOff>
    </xdr:from>
    <xdr:to>
      <xdr:col>81</xdr:col>
      <xdr:colOff>95250</xdr:colOff>
      <xdr:row>88</xdr:row>
      <xdr:rowOff>89408</xdr:rowOff>
    </xdr:to>
    <xdr:sp macro="" textlink="">
      <xdr:nvSpPr>
        <xdr:cNvPr id="268" name="楕円 267"/>
        <xdr:cNvSpPr/>
      </xdr:nvSpPr>
      <xdr:spPr>
        <a:xfrm>
          <a:off x="169672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131335</xdr:rowOff>
    </xdr:from>
    <xdr:ext cx="762000" cy="259045"/>
    <xdr:sp macro="" textlink="">
      <xdr:nvSpPr>
        <xdr:cNvPr id="269" name="給与水準   （国との比較）該当値テキスト"/>
        <xdr:cNvSpPr txBox="1"/>
      </xdr:nvSpPr>
      <xdr:spPr>
        <a:xfrm>
          <a:off x="17106900" y="1504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103632</xdr:rowOff>
    </xdr:from>
    <xdr:to>
      <xdr:col>77</xdr:col>
      <xdr:colOff>95250</xdr:colOff>
      <xdr:row>89</xdr:row>
      <xdr:rowOff>33782</xdr:rowOff>
    </xdr:to>
    <xdr:sp macro="" textlink="">
      <xdr:nvSpPr>
        <xdr:cNvPr id="270" name="楕円 269"/>
        <xdr:cNvSpPr/>
      </xdr:nvSpPr>
      <xdr:spPr>
        <a:xfrm>
          <a:off x="16129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18559</xdr:rowOff>
    </xdr:from>
    <xdr:ext cx="736600" cy="259045"/>
    <xdr:sp macro="" textlink="">
      <xdr:nvSpPr>
        <xdr:cNvPr id="271" name="テキスト ボックス 270"/>
        <xdr:cNvSpPr txBox="1"/>
      </xdr:nvSpPr>
      <xdr:spPr>
        <a:xfrm>
          <a:off x="15798800" y="1527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89154</xdr:rowOff>
    </xdr:from>
    <xdr:to>
      <xdr:col>73</xdr:col>
      <xdr:colOff>44450</xdr:colOff>
      <xdr:row>89</xdr:row>
      <xdr:rowOff>19304</xdr:rowOff>
    </xdr:to>
    <xdr:sp macro="" textlink="">
      <xdr:nvSpPr>
        <xdr:cNvPr id="272" name="楕円 271"/>
        <xdr:cNvSpPr/>
      </xdr:nvSpPr>
      <xdr:spPr>
        <a:xfrm>
          <a:off x="15240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4081</xdr:rowOff>
    </xdr:from>
    <xdr:ext cx="762000" cy="259045"/>
    <xdr:sp macro="" textlink="">
      <xdr:nvSpPr>
        <xdr:cNvPr id="273" name="テキスト ボックス 272"/>
        <xdr:cNvSpPr txBox="1"/>
      </xdr:nvSpPr>
      <xdr:spPr>
        <a:xfrm>
          <a:off x="14909800" y="1526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65024</xdr:rowOff>
    </xdr:from>
    <xdr:to>
      <xdr:col>68</xdr:col>
      <xdr:colOff>203200</xdr:colOff>
      <xdr:row>88</xdr:row>
      <xdr:rowOff>166624</xdr:rowOff>
    </xdr:to>
    <xdr:sp macro="" textlink="">
      <xdr:nvSpPr>
        <xdr:cNvPr id="274" name="楕円 273"/>
        <xdr:cNvSpPr/>
      </xdr:nvSpPr>
      <xdr:spPr>
        <a:xfrm>
          <a:off x="14351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151401</xdr:rowOff>
    </xdr:from>
    <xdr:ext cx="762000" cy="259045"/>
    <xdr:sp macro="" textlink="">
      <xdr:nvSpPr>
        <xdr:cNvPr id="275" name="テキスト ボックス 274"/>
        <xdr:cNvSpPr txBox="1"/>
      </xdr:nvSpPr>
      <xdr:spPr>
        <a:xfrm>
          <a:off x="14020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60198</xdr:rowOff>
    </xdr:from>
    <xdr:to>
      <xdr:col>64</xdr:col>
      <xdr:colOff>152400</xdr:colOff>
      <xdr:row>88</xdr:row>
      <xdr:rowOff>161798</xdr:rowOff>
    </xdr:to>
    <xdr:sp macro="" textlink="">
      <xdr:nvSpPr>
        <xdr:cNvPr id="276" name="楕円 275"/>
        <xdr:cNvSpPr/>
      </xdr:nvSpPr>
      <xdr:spPr>
        <a:xfrm>
          <a:off x="13462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146575</xdr:rowOff>
    </xdr:from>
    <xdr:ext cx="762000" cy="259045"/>
    <xdr:sp macro="" textlink="">
      <xdr:nvSpPr>
        <xdr:cNvPr id="277" name="テキスト ボックス 276"/>
        <xdr:cNvSpPr txBox="1"/>
      </xdr:nvSpPr>
      <xdr:spPr>
        <a:xfrm>
          <a:off x="13131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人口１，０００人当たり職員数は１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４人、類似団体平均に比べ</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８２</a:t>
          </a:r>
          <a:r>
            <a:rPr lang="ja-JP" altLang="ja-JP" sz="1100" b="0" i="0" baseline="0">
              <a:solidFill>
                <a:schemeClr val="dk1"/>
              </a:solidFill>
              <a:effectLst/>
              <a:latin typeface="+mn-lt"/>
              <a:ea typeface="+mn-ea"/>
              <a:cs typeface="+mn-cs"/>
            </a:rPr>
            <a:t>人下回っている。今後についてもサービスの低下をまねかない程度に最小限の採用に努める。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6223</xdr:rowOff>
    </xdr:from>
    <xdr:to>
      <xdr:col>81</xdr:col>
      <xdr:colOff>44450</xdr:colOff>
      <xdr:row>59</xdr:row>
      <xdr:rowOff>20356</xdr:rowOff>
    </xdr:to>
    <xdr:cxnSp macro="">
      <xdr:nvCxnSpPr>
        <xdr:cNvPr id="313" name="直線コネクタ 312"/>
        <xdr:cNvCxnSpPr/>
      </xdr:nvCxnSpPr>
      <xdr:spPr>
        <a:xfrm>
          <a:off x="16179800" y="10121773"/>
          <a:ext cx="8382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170434</xdr:rowOff>
    </xdr:from>
    <xdr:to>
      <xdr:col>77</xdr:col>
      <xdr:colOff>44450</xdr:colOff>
      <xdr:row>59</xdr:row>
      <xdr:rowOff>6223</xdr:rowOff>
    </xdr:to>
    <xdr:cxnSp macro="">
      <xdr:nvCxnSpPr>
        <xdr:cNvPr id="316" name="直線コネクタ 315"/>
        <xdr:cNvCxnSpPr/>
      </xdr:nvCxnSpPr>
      <xdr:spPr>
        <a:xfrm>
          <a:off x="15290800" y="1011453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159633</xdr:rowOff>
    </xdr:from>
    <xdr:to>
      <xdr:col>72</xdr:col>
      <xdr:colOff>203200</xdr:colOff>
      <xdr:row>58</xdr:row>
      <xdr:rowOff>170434</xdr:rowOff>
    </xdr:to>
    <xdr:cxnSp macro="">
      <xdr:nvCxnSpPr>
        <xdr:cNvPr id="319" name="直線コネクタ 318"/>
        <xdr:cNvCxnSpPr/>
      </xdr:nvCxnSpPr>
      <xdr:spPr>
        <a:xfrm>
          <a:off x="14401800" y="10103733"/>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153428</xdr:rowOff>
    </xdr:from>
    <xdr:to>
      <xdr:col>68</xdr:col>
      <xdr:colOff>152400</xdr:colOff>
      <xdr:row>58</xdr:row>
      <xdr:rowOff>159633</xdr:rowOff>
    </xdr:to>
    <xdr:cxnSp macro="">
      <xdr:nvCxnSpPr>
        <xdr:cNvPr id="322" name="直線コネクタ 321"/>
        <xdr:cNvCxnSpPr/>
      </xdr:nvCxnSpPr>
      <xdr:spPr>
        <a:xfrm>
          <a:off x="13512800" y="1009752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141006</xdr:rowOff>
    </xdr:from>
    <xdr:to>
      <xdr:col>81</xdr:col>
      <xdr:colOff>95250</xdr:colOff>
      <xdr:row>59</xdr:row>
      <xdr:rowOff>71156</xdr:rowOff>
    </xdr:to>
    <xdr:sp macro="" textlink="">
      <xdr:nvSpPr>
        <xdr:cNvPr id="332" name="楕円 331"/>
        <xdr:cNvSpPr/>
      </xdr:nvSpPr>
      <xdr:spPr>
        <a:xfrm>
          <a:off x="16967200" y="1008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62283</xdr:rowOff>
    </xdr:from>
    <xdr:ext cx="762000" cy="259045"/>
    <xdr:sp macro="" textlink="">
      <xdr:nvSpPr>
        <xdr:cNvPr id="333" name="定員管理の状況該当値テキスト"/>
        <xdr:cNvSpPr txBox="1"/>
      </xdr:nvSpPr>
      <xdr:spPr>
        <a:xfrm>
          <a:off x="17106900" y="1000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126873</xdr:rowOff>
    </xdr:from>
    <xdr:to>
      <xdr:col>77</xdr:col>
      <xdr:colOff>95250</xdr:colOff>
      <xdr:row>59</xdr:row>
      <xdr:rowOff>57023</xdr:rowOff>
    </xdr:to>
    <xdr:sp macro="" textlink="">
      <xdr:nvSpPr>
        <xdr:cNvPr id="334" name="楕円 333"/>
        <xdr:cNvSpPr/>
      </xdr:nvSpPr>
      <xdr:spPr>
        <a:xfrm>
          <a:off x="16129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67200</xdr:rowOff>
    </xdr:from>
    <xdr:ext cx="736600" cy="259045"/>
    <xdr:sp macro="" textlink="">
      <xdr:nvSpPr>
        <xdr:cNvPr id="335" name="テキスト ボックス 334"/>
        <xdr:cNvSpPr txBox="1"/>
      </xdr:nvSpPr>
      <xdr:spPr>
        <a:xfrm>
          <a:off x="15798800" y="9839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119634</xdr:rowOff>
    </xdr:from>
    <xdr:to>
      <xdr:col>73</xdr:col>
      <xdr:colOff>44450</xdr:colOff>
      <xdr:row>59</xdr:row>
      <xdr:rowOff>49784</xdr:rowOff>
    </xdr:to>
    <xdr:sp macro="" textlink="">
      <xdr:nvSpPr>
        <xdr:cNvPr id="336" name="楕円 335"/>
        <xdr:cNvSpPr/>
      </xdr:nvSpPr>
      <xdr:spPr>
        <a:xfrm>
          <a:off x="15240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59961</xdr:rowOff>
    </xdr:from>
    <xdr:ext cx="762000" cy="259045"/>
    <xdr:sp macro="" textlink="">
      <xdr:nvSpPr>
        <xdr:cNvPr id="337" name="テキスト ボックス 336"/>
        <xdr:cNvSpPr txBox="1"/>
      </xdr:nvSpPr>
      <xdr:spPr>
        <a:xfrm>
          <a:off x="14909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108833</xdr:rowOff>
    </xdr:from>
    <xdr:to>
      <xdr:col>68</xdr:col>
      <xdr:colOff>203200</xdr:colOff>
      <xdr:row>59</xdr:row>
      <xdr:rowOff>38983</xdr:rowOff>
    </xdr:to>
    <xdr:sp macro="" textlink="">
      <xdr:nvSpPr>
        <xdr:cNvPr id="338" name="楕円 337"/>
        <xdr:cNvSpPr/>
      </xdr:nvSpPr>
      <xdr:spPr>
        <a:xfrm>
          <a:off x="14351000" y="1005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49160</xdr:rowOff>
    </xdr:from>
    <xdr:ext cx="762000" cy="259045"/>
    <xdr:sp macro="" textlink="">
      <xdr:nvSpPr>
        <xdr:cNvPr id="339" name="テキスト ボックス 338"/>
        <xdr:cNvSpPr txBox="1"/>
      </xdr:nvSpPr>
      <xdr:spPr>
        <a:xfrm>
          <a:off x="14020800" y="982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102628</xdr:rowOff>
    </xdr:from>
    <xdr:to>
      <xdr:col>64</xdr:col>
      <xdr:colOff>152400</xdr:colOff>
      <xdr:row>59</xdr:row>
      <xdr:rowOff>32778</xdr:rowOff>
    </xdr:to>
    <xdr:sp macro="" textlink="">
      <xdr:nvSpPr>
        <xdr:cNvPr id="340" name="楕円 339"/>
        <xdr:cNvSpPr/>
      </xdr:nvSpPr>
      <xdr:spPr>
        <a:xfrm>
          <a:off x="13462000" y="100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42955</xdr:rowOff>
    </xdr:from>
    <xdr:ext cx="762000" cy="259045"/>
    <xdr:sp macro="" textlink="">
      <xdr:nvSpPr>
        <xdr:cNvPr id="341" name="テキスト ボックス 340"/>
        <xdr:cNvSpPr txBox="1"/>
      </xdr:nvSpPr>
      <xdr:spPr>
        <a:xfrm>
          <a:off x="13131800" y="981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と類似団体平均より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上回っている。平成１１年度に行った高利率の町債の繰上償還により、公債費比率、起債制限比率とも年々数値が下降してきたが、ここ数年大型事業が続き公債費が増加したことに伴い、年々悪化してきている。また庁舎移転など今後とも大型事業が計画されており、数値の上昇が見込まれている。今後事業の実施にあたっては、過疎債等の有利な起債を中心に緊急度の高い事業を選択して行い、引き続き適正な数値に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57573</xdr:rowOff>
    </xdr:to>
    <xdr:cxnSp macro="">
      <xdr:nvCxnSpPr>
        <xdr:cNvPr id="374" name="直線コネクタ 373"/>
        <xdr:cNvCxnSpPr/>
      </xdr:nvCxnSpPr>
      <xdr:spPr>
        <a:xfrm>
          <a:off x="16179800" y="721825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17356</xdr:rowOff>
    </xdr:to>
    <xdr:cxnSp macro="">
      <xdr:nvCxnSpPr>
        <xdr:cNvPr id="377" name="直線コネクタ 376"/>
        <xdr:cNvCxnSpPr/>
      </xdr:nvCxnSpPr>
      <xdr:spPr>
        <a:xfrm>
          <a:off x="15290800" y="715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124460</xdr:rowOff>
    </xdr:to>
    <xdr:cxnSp macro="">
      <xdr:nvCxnSpPr>
        <xdr:cNvPr id="380" name="直線コネクタ 379"/>
        <xdr:cNvCxnSpPr/>
      </xdr:nvCxnSpPr>
      <xdr:spPr>
        <a:xfrm>
          <a:off x="14401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76200</xdr:rowOff>
    </xdr:to>
    <xdr:cxnSp macro="">
      <xdr:nvCxnSpPr>
        <xdr:cNvPr id="383" name="直線コネクタ 382"/>
        <xdr:cNvCxnSpPr/>
      </xdr:nvCxnSpPr>
      <xdr:spPr>
        <a:xfrm>
          <a:off x="13512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3" name="楕円 392"/>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394"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395" name="楕円 394"/>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96" name="テキスト ボックス 395"/>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397" name="楕円 396"/>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98" name="テキスト ボックス 39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399" name="楕円 398"/>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0" name="テキスト ボックス 399"/>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1" name="楕円 400"/>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02" name="テキスト ボックス 401"/>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については、平成１９年度８３．２から平成２３年度４９．９と減少していたが、町債の増加に伴って、平成２６年度７７．６と悪化した。それ以降徐々には減少してきているが、類似団体は０．０となっており、大変厳しい状況にある。これは、他団体と比べ、基金が少ないことが要因と思われる。今後についても庁舎移転など、大型事業が計画されており、さらに上昇が見込まれる。このため、今まで以上に事業を選択し、起債を抑える必要がある。</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61519</xdr:rowOff>
    </xdr:from>
    <xdr:to>
      <xdr:col>81</xdr:col>
      <xdr:colOff>44450</xdr:colOff>
      <xdr:row>17</xdr:row>
      <xdr:rowOff>144526</xdr:rowOff>
    </xdr:to>
    <xdr:cxnSp macro="">
      <xdr:nvCxnSpPr>
        <xdr:cNvPr id="434" name="直線コネクタ 433"/>
        <xdr:cNvCxnSpPr/>
      </xdr:nvCxnSpPr>
      <xdr:spPr>
        <a:xfrm flipV="1">
          <a:off x="16179800" y="2976169"/>
          <a:ext cx="8382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144526</xdr:rowOff>
    </xdr:from>
    <xdr:to>
      <xdr:col>77</xdr:col>
      <xdr:colOff>44450</xdr:colOff>
      <xdr:row>17</xdr:row>
      <xdr:rowOff>156108</xdr:rowOff>
    </xdr:to>
    <xdr:cxnSp macro="">
      <xdr:nvCxnSpPr>
        <xdr:cNvPr id="437" name="直線コネクタ 436"/>
        <xdr:cNvCxnSpPr/>
      </xdr:nvCxnSpPr>
      <xdr:spPr>
        <a:xfrm flipV="1">
          <a:off x="15290800" y="305917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156108</xdr:rowOff>
    </xdr:from>
    <xdr:to>
      <xdr:col>72</xdr:col>
      <xdr:colOff>203200</xdr:colOff>
      <xdr:row>18</xdr:row>
      <xdr:rowOff>64770</xdr:rowOff>
    </xdr:to>
    <xdr:cxnSp macro="">
      <xdr:nvCxnSpPr>
        <xdr:cNvPr id="440" name="直線コネクタ 439"/>
        <xdr:cNvCxnSpPr/>
      </xdr:nvCxnSpPr>
      <xdr:spPr>
        <a:xfrm flipV="1">
          <a:off x="14401800" y="3070758"/>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9754</xdr:rowOff>
    </xdr:from>
    <xdr:to>
      <xdr:col>68</xdr:col>
      <xdr:colOff>152400</xdr:colOff>
      <xdr:row>18</xdr:row>
      <xdr:rowOff>64770</xdr:rowOff>
    </xdr:to>
    <xdr:cxnSp macro="">
      <xdr:nvCxnSpPr>
        <xdr:cNvPr id="443" name="直線コネクタ 442"/>
        <xdr:cNvCxnSpPr/>
      </xdr:nvCxnSpPr>
      <xdr:spPr>
        <a:xfrm>
          <a:off x="13512800" y="3095854"/>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10719</xdr:rowOff>
    </xdr:from>
    <xdr:to>
      <xdr:col>81</xdr:col>
      <xdr:colOff>95250</xdr:colOff>
      <xdr:row>17</xdr:row>
      <xdr:rowOff>112319</xdr:rowOff>
    </xdr:to>
    <xdr:sp macro="" textlink="">
      <xdr:nvSpPr>
        <xdr:cNvPr id="453" name="楕円 452"/>
        <xdr:cNvSpPr/>
      </xdr:nvSpPr>
      <xdr:spPr>
        <a:xfrm>
          <a:off x="16967200" y="2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154246</xdr:rowOff>
    </xdr:from>
    <xdr:ext cx="762000" cy="259045"/>
    <xdr:sp macro="" textlink="">
      <xdr:nvSpPr>
        <xdr:cNvPr id="454" name="将来負担の状況該当値テキスト"/>
        <xdr:cNvSpPr txBox="1"/>
      </xdr:nvSpPr>
      <xdr:spPr>
        <a:xfrm>
          <a:off x="17106900" y="289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93726</xdr:rowOff>
    </xdr:from>
    <xdr:to>
      <xdr:col>77</xdr:col>
      <xdr:colOff>95250</xdr:colOff>
      <xdr:row>18</xdr:row>
      <xdr:rowOff>23876</xdr:rowOff>
    </xdr:to>
    <xdr:sp macro="" textlink="">
      <xdr:nvSpPr>
        <xdr:cNvPr id="455" name="楕円 454"/>
        <xdr:cNvSpPr/>
      </xdr:nvSpPr>
      <xdr:spPr>
        <a:xfrm>
          <a:off x="16129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8653</xdr:rowOff>
    </xdr:from>
    <xdr:ext cx="736600" cy="259045"/>
    <xdr:sp macro="" textlink="">
      <xdr:nvSpPr>
        <xdr:cNvPr id="456" name="テキスト ボックス 455"/>
        <xdr:cNvSpPr txBox="1"/>
      </xdr:nvSpPr>
      <xdr:spPr>
        <a:xfrm>
          <a:off x="15798800" y="309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105308</xdr:rowOff>
    </xdr:from>
    <xdr:to>
      <xdr:col>73</xdr:col>
      <xdr:colOff>44450</xdr:colOff>
      <xdr:row>18</xdr:row>
      <xdr:rowOff>35458</xdr:rowOff>
    </xdr:to>
    <xdr:sp macro="" textlink="">
      <xdr:nvSpPr>
        <xdr:cNvPr id="457" name="楕円 456"/>
        <xdr:cNvSpPr/>
      </xdr:nvSpPr>
      <xdr:spPr>
        <a:xfrm>
          <a:off x="15240000" y="30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20235</xdr:rowOff>
    </xdr:from>
    <xdr:ext cx="762000" cy="259045"/>
    <xdr:sp macro="" textlink="">
      <xdr:nvSpPr>
        <xdr:cNvPr id="458" name="テキスト ボックス 457"/>
        <xdr:cNvSpPr txBox="1"/>
      </xdr:nvSpPr>
      <xdr:spPr>
        <a:xfrm>
          <a:off x="14909800" y="310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13970</xdr:rowOff>
    </xdr:from>
    <xdr:to>
      <xdr:col>68</xdr:col>
      <xdr:colOff>203200</xdr:colOff>
      <xdr:row>18</xdr:row>
      <xdr:rowOff>115570</xdr:rowOff>
    </xdr:to>
    <xdr:sp macro="" textlink="">
      <xdr:nvSpPr>
        <xdr:cNvPr id="459" name="楕円 458"/>
        <xdr:cNvSpPr/>
      </xdr:nvSpPr>
      <xdr:spPr>
        <a:xfrm>
          <a:off x="14351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100347</xdr:rowOff>
    </xdr:from>
    <xdr:ext cx="762000" cy="259045"/>
    <xdr:sp macro="" textlink="">
      <xdr:nvSpPr>
        <xdr:cNvPr id="460" name="テキスト ボックス 459"/>
        <xdr:cNvSpPr txBox="1"/>
      </xdr:nvSpPr>
      <xdr:spPr>
        <a:xfrm>
          <a:off x="14020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130404</xdr:rowOff>
    </xdr:from>
    <xdr:to>
      <xdr:col>64</xdr:col>
      <xdr:colOff>152400</xdr:colOff>
      <xdr:row>18</xdr:row>
      <xdr:rowOff>60554</xdr:rowOff>
    </xdr:to>
    <xdr:sp macro="" textlink="">
      <xdr:nvSpPr>
        <xdr:cNvPr id="461" name="楕円 460"/>
        <xdr:cNvSpPr/>
      </xdr:nvSpPr>
      <xdr:spPr>
        <a:xfrm>
          <a:off x="13462000" y="30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45331</xdr:rowOff>
    </xdr:from>
    <xdr:ext cx="762000" cy="259045"/>
    <xdr:sp macro="" textlink="">
      <xdr:nvSpPr>
        <xdr:cNvPr id="462" name="テキスト ボックス 461"/>
        <xdr:cNvSpPr txBox="1"/>
      </xdr:nvSpPr>
      <xdr:spPr>
        <a:xfrm>
          <a:off x="13131800" y="313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4,025
3,999
56.62
3,200,949
2,904,652
266,066
2,041,398
4,038,935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集中改革プランに基づき新規採用の抑制を行っており平成１７年度の９３人から</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年度は７５人となっており１８人減となっている。ただし、経常収支比率は２７．</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と類似団体と比較して</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高くなっている状況であり今後も人件費抑制に努める。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58420</xdr:rowOff>
    </xdr:from>
    <xdr:to>
      <xdr:col>24</xdr:col>
      <xdr:colOff>25400</xdr:colOff>
      <xdr:row>35</xdr:row>
      <xdr:rowOff>66992</xdr:rowOff>
    </xdr:to>
    <xdr:cxnSp macro="">
      <xdr:nvCxnSpPr>
        <xdr:cNvPr id="70" name="直線コネクタ 69"/>
        <xdr:cNvCxnSpPr/>
      </xdr:nvCxnSpPr>
      <xdr:spPr>
        <a:xfrm>
          <a:off x="3987800" y="6059170"/>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35560</xdr:rowOff>
    </xdr:from>
    <xdr:to>
      <xdr:col>19</xdr:col>
      <xdr:colOff>187325</xdr:colOff>
      <xdr:row>35</xdr:row>
      <xdr:rowOff>58420</xdr:rowOff>
    </xdr:to>
    <xdr:cxnSp macro="">
      <xdr:nvCxnSpPr>
        <xdr:cNvPr id="73" name="直線コネクタ 72"/>
        <xdr:cNvCxnSpPr/>
      </xdr:nvCxnSpPr>
      <xdr:spPr>
        <a:xfrm>
          <a:off x="3098800" y="6036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xdr:rowOff>
    </xdr:from>
    <xdr:to>
      <xdr:col>15</xdr:col>
      <xdr:colOff>98425</xdr:colOff>
      <xdr:row>35</xdr:row>
      <xdr:rowOff>35560</xdr:rowOff>
    </xdr:to>
    <xdr:cxnSp macro="">
      <xdr:nvCxnSpPr>
        <xdr:cNvPr id="76" name="直線コネクタ 75"/>
        <xdr:cNvCxnSpPr/>
      </xdr:nvCxnSpPr>
      <xdr:spPr>
        <a:xfrm>
          <a:off x="2209800" y="60077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xdr:rowOff>
    </xdr:from>
    <xdr:to>
      <xdr:col>11</xdr:col>
      <xdr:colOff>9525</xdr:colOff>
      <xdr:row>35</xdr:row>
      <xdr:rowOff>15558</xdr:rowOff>
    </xdr:to>
    <xdr:cxnSp macro="">
      <xdr:nvCxnSpPr>
        <xdr:cNvPr id="79" name="直線コネクタ 78"/>
        <xdr:cNvCxnSpPr/>
      </xdr:nvCxnSpPr>
      <xdr:spPr>
        <a:xfrm flipV="1">
          <a:off x="1320800" y="600773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16192</xdr:rowOff>
    </xdr:from>
    <xdr:to>
      <xdr:col>24</xdr:col>
      <xdr:colOff>76200</xdr:colOff>
      <xdr:row>35</xdr:row>
      <xdr:rowOff>117792</xdr:rowOff>
    </xdr:to>
    <xdr:sp macro="" textlink="">
      <xdr:nvSpPr>
        <xdr:cNvPr id="89" name="楕円 88"/>
        <xdr:cNvSpPr/>
      </xdr:nvSpPr>
      <xdr:spPr>
        <a:xfrm>
          <a:off x="4775200" y="60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159719</xdr:rowOff>
    </xdr:from>
    <xdr:ext cx="762000" cy="259045"/>
    <xdr:sp macro="" textlink="">
      <xdr:nvSpPr>
        <xdr:cNvPr id="90" name="人件費該当値テキスト"/>
        <xdr:cNvSpPr txBox="1"/>
      </xdr:nvSpPr>
      <xdr:spPr>
        <a:xfrm>
          <a:off x="4914900" y="598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7620</xdr:rowOff>
    </xdr:from>
    <xdr:to>
      <xdr:col>20</xdr:col>
      <xdr:colOff>38100</xdr:colOff>
      <xdr:row>35</xdr:row>
      <xdr:rowOff>109220</xdr:rowOff>
    </xdr:to>
    <xdr:sp macro="" textlink="">
      <xdr:nvSpPr>
        <xdr:cNvPr id="91" name="楕円 90"/>
        <xdr:cNvSpPr/>
      </xdr:nvSpPr>
      <xdr:spPr>
        <a:xfrm>
          <a:off x="3937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93997</xdr:rowOff>
    </xdr:from>
    <xdr:ext cx="736600" cy="259045"/>
    <xdr:sp macro="" textlink="">
      <xdr:nvSpPr>
        <xdr:cNvPr id="92" name="テキスト ボックス 91"/>
        <xdr:cNvSpPr txBox="1"/>
      </xdr:nvSpPr>
      <xdr:spPr>
        <a:xfrm>
          <a:off x="3606800" y="609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156210</xdr:rowOff>
    </xdr:from>
    <xdr:to>
      <xdr:col>15</xdr:col>
      <xdr:colOff>149225</xdr:colOff>
      <xdr:row>35</xdr:row>
      <xdr:rowOff>86360</xdr:rowOff>
    </xdr:to>
    <xdr:sp macro="" textlink="">
      <xdr:nvSpPr>
        <xdr:cNvPr id="93" name="楕円 92"/>
        <xdr:cNvSpPr/>
      </xdr:nvSpPr>
      <xdr:spPr>
        <a:xfrm>
          <a:off x="3048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71137</xdr:rowOff>
    </xdr:from>
    <xdr:ext cx="762000" cy="259045"/>
    <xdr:sp macro="" textlink="">
      <xdr:nvSpPr>
        <xdr:cNvPr id="94" name="テキスト ボックス 93"/>
        <xdr:cNvSpPr txBox="1"/>
      </xdr:nvSpPr>
      <xdr:spPr>
        <a:xfrm>
          <a:off x="2717800" y="60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127635</xdr:rowOff>
    </xdr:from>
    <xdr:to>
      <xdr:col>11</xdr:col>
      <xdr:colOff>60325</xdr:colOff>
      <xdr:row>35</xdr:row>
      <xdr:rowOff>57785</xdr:rowOff>
    </xdr:to>
    <xdr:sp macro="" textlink="">
      <xdr:nvSpPr>
        <xdr:cNvPr id="95" name="楕円 94"/>
        <xdr:cNvSpPr/>
      </xdr:nvSpPr>
      <xdr:spPr>
        <a:xfrm>
          <a:off x="2159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42562</xdr:rowOff>
    </xdr:from>
    <xdr:ext cx="762000" cy="259045"/>
    <xdr:sp macro="" textlink="">
      <xdr:nvSpPr>
        <xdr:cNvPr id="96" name="テキスト ボックス 95"/>
        <xdr:cNvSpPr txBox="1"/>
      </xdr:nvSpPr>
      <xdr:spPr>
        <a:xfrm>
          <a:off x="1828800" y="604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136208</xdr:rowOff>
    </xdr:from>
    <xdr:to>
      <xdr:col>6</xdr:col>
      <xdr:colOff>171450</xdr:colOff>
      <xdr:row>35</xdr:row>
      <xdr:rowOff>66358</xdr:rowOff>
    </xdr:to>
    <xdr:sp macro="" textlink="">
      <xdr:nvSpPr>
        <xdr:cNvPr id="97" name="楕円 96"/>
        <xdr:cNvSpPr/>
      </xdr:nvSpPr>
      <xdr:spPr>
        <a:xfrm>
          <a:off x="12700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51135</xdr:rowOff>
    </xdr:from>
    <xdr:ext cx="762000" cy="259045"/>
    <xdr:sp macro="" textlink="">
      <xdr:nvSpPr>
        <xdr:cNvPr id="98" name="テキスト ボックス 97"/>
        <xdr:cNvSpPr txBox="1"/>
      </xdr:nvSpPr>
      <xdr:spPr>
        <a:xfrm>
          <a:off x="939800" y="605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から集中改革プランや行政改革委員会からの答申に基づき旅費規程の見直しなど経常経費の削減に取り組んできた。結果、類似団体や県の平均よりも下回っている現状である。ただし近年さまざまな計画の必要性や、システム関係の経費の増加に伴い、上昇傾向にある。今後引き続き経費の削減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145288</xdr:rowOff>
    </xdr:to>
    <xdr:cxnSp macro="">
      <xdr:nvCxnSpPr>
        <xdr:cNvPr id="128" name="直線コネクタ 127"/>
        <xdr:cNvCxnSpPr/>
      </xdr:nvCxnSpPr>
      <xdr:spPr>
        <a:xfrm>
          <a:off x="15671800" y="2870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16</xdr:row>
      <xdr:rowOff>127000</xdr:rowOff>
    </xdr:to>
    <xdr:cxnSp macro="">
      <xdr:nvCxnSpPr>
        <xdr:cNvPr id="131" name="直線コネクタ 130"/>
        <xdr:cNvCxnSpPr/>
      </xdr:nvCxnSpPr>
      <xdr:spPr>
        <a:xfrm>
          <a:off x="14782800" y="2856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113284</xdr:rowOff>
    </xdr:to>
    <xdr:cxnSp macro="">
      <xdr:nvCxnSpPr>
        <xdr:cNvPr id="134" name="直線コネクタ 133"/>
        <xdr:cNvCxnSpPr/>
      </xdr:nvCxnSpPr>
      <xdr:spPr>
        <a:xfrm>
          <a:off x="13893800" y="2810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44704</xdr:rowOff>
    </xdr:from>
    <xdr:to>
      <xdr:col>69</xdr:col>
      <xdr:colOff>92075</xdr:colOff>
      <xdr:row>16</xdr:row>
      <xdr:rowOff>67564</xdr:rowOff>
    </xdr:to>
    <xdr:cxnSp macro="">
      <xdr:nvCxnSpPr>
        <xdr:cNvPr id="137" name="直線コネクタ 136"/>
        <xdr:cNvCxnSpPr/>
      </xdr:nvCxnSpPr>
      <xdr:spPr>
        <a:xfrm>
          <a:off x="13004800" y="2787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7" name="楕円 146"/>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8" name="物件費該当値テキスト"/>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9" name="楕円 148"/>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50" name="テキスト ボックス 14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51" name="楕円 150"/>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52" name="テキスト ボックス 151"/>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53" name="楕円 152"/>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54" name="テキスト ボックス 153"/>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165354</xdr:rowOff>
    </xdr:from>
    <xdr:to>
      <xdr:col>65</xdr:col>
      <xdr:colOff>53975</xdr:colOff>
      <xdr:row>16</xdr:row>
      <xdr:rowOff>95504</xdr:rowOff>
    </xdr:to>
    <xdr:sp macro="" textlink="">
      <xdr:nvSpPr>
        <xdr:cNvPr id="155" name="楕円 154"/>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105681</xdr:rowOff>
    </xdr:from>
    <xdr:ext cx="762000" cy="259045"/>
    <xdr:sp macro="" textlink="">
      <xdr:nvSpPr>
        <xdr:cNvPr id="156" name="テキスト ボックス 155"/>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扶助費については、類似団体より０．９上回っているが、高齢化の影響が大きいと考えられる。今後についても高齢化が進むと考えられ、扶助費は上昇傾向にある。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69850</xdr:rowOff>
    </xdr:to>
    <xdr:cxnSp macro="">
      <xdr:nvCxnSpPr>
        <xdr:cNvPr id="188" name="直線コネクタ 187"/>
        <xdr:cNvCxnSpPr/>
      </xdr:nvCxnSpPr>
      <xdr:spPr>
        <a:xfrm flipV="1">
          <a:off x="3987800" y="982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91" name="直線コネクタ 190"/>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4" name="直線コネクタ 193"/>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69850</xdr:rowOff>
    </xdr:to>
    <xdr:cxnSp macro="">
      <xdr:nvCxnSpPr>
        <xdr:cNvPr id="197" name="直線コネクタ 196"/>
        <xdr:cNvCxnSpPr/>
      </xdr:nvCxnSpPr>
      <xdr:spPr>
        <a:xfrm>
          <a:off x="1320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01" name="テキスト ボックス 200"/>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7" name="楕円 206"/>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8"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6" name="テキスト ボックス 215"/>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その他に係る経常収支比率は類似団体と比べると</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上回っている。高齢化が進むなか、国民健康保険会計や後期高齢者医療会計、介護保険会計では歳出が拡大傾向にあり、それに伴い繰出金が多額となってきているのが要因と考えられる。今後は保険料の適正化を図るなど、普通会計の負担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86995</xdr:rowOff>
    </xdr:from>
    <xdr:to>
      <xdr:col>82</xdr:col>
      <xdr:colOff>107950</xdr:colOff>
      <xdr:row>58</xdr:row>
      <xdr:rowOff>109855</xdr:rowOff>
    </xdr:to>
    <xdr:cxnSp macro="">
      <xdr:nvCxnSpPr>
        <xdr:cNvPr id="244" name="直線コネクタ 243"/>
        <xdr:cNvCxnSpPr/>
      </xdr:nvCxnSpPr>
      <xdr:spPr>
        <a:xfrm flipV="1">
          <a:off x="15671800" y="100310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29845</xdr:rowOff>
    </xdr:from>
    <xdr:to>
      <xdr:col>78</xdr:col>
      <xdr:colOff>69850</xdr:colOff>
      <xdr:row>58</xdr:row>
      <xdr:rowOff>109855</xdr:rowOff>
    </xdr:to>
    <xdr:cxnSp macro="">
      <xdr:nvCxnSpPr>
        <xdr:cNvPr id="247" name="直線コネクタ 246"/>
        <xdr:cNvCxnSpPr/>
      </xdr:nvCxnSpPr>
      <xdr:spPr>
        <a:xfrm>
          <a:off x="14782800" y="99739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29845</xdr:rowOff>
    </xdr:from>
    <xdr:to>
      <xdr:col>73</xdr:col>
      <xdr:colOff>180975</xdr:colOff>
      <xdr:row>58</xdr:row>
      <xdr:rowOff>35560</xdr:rowOff>
    </xdr:to>
    <xdr:cxnSp macro="">
      <xdr:nvCxnSpPr>
        <xdr:cNvPr id="250" name="直線コネクタ 249"/>
        <xdr:cNvCxnSpPr/>
      </xdr:nvCxnSpPr>
      <xdr:spPr>
        <a:xfrm flipV="1">
          <a:off x="13893800" y="99739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52705</xdr:rowOff>
    </xdr:to>
    <xdr:cxnSp macro="">
      <xdr:nvCxnSpPr>
        <xdr:cNvPr id="253" name="直線コネクタ 252"/>
        <xdr:cNvCxnSpPr/>
      </xdr:nvCxnSpPr>
      <xdr:spPr>
        <a:xfrm flipV="1">
          <a:off x="13004800" y="9979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36195</xdr:rowOff>
    </xdr:from>
    <xdr:to>
      <xdr:col>82</xdr:col>
      <xdr:colOff>158750</xdr:colOff>
      <xdr:row>58</xdr:row>
      <xdr:rowOff>137795</xdr:rowOff>
    </xdr:to>
    <xdr:sp macro="" textlink="">
      <xdr:nvSpPr>
        <xdr:cNvPr id="263" name="楕円 262"/>
        <xdr:cNvSpPr/>
      </xdr:nvSpPr>
      <xdr:spPr>
        <a:xfrm>
          <a:off x="164592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8272</xdr:rowOff>
    </xdr:from>
    <xdr:ext cx="762000" cy="259045"/>
    <xdr:sp macro="" textlink="">
      <xdr:nvSpPr>
        <xdr:cNvPr id="264" name="その他該当値テキスト"/>
        <xdr:cNvSpPr txBox="1"/>
      </xdr:nvSpPr>
      <xdr:spPr>
        <a:xfrm>
          <a:off x="165989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59055</xdr:rowOff>
    </xdr:from>
    <xdr:to>
      <xdr:col>78</xdr:col>
      <xdr:colOff>120650</xdr:colOff>
      <xdr:row>58</xdr:row>
      <xdr:rowOff>160655</xdr:rowOff>
    </xdr:to>
    <xdr:sp macro="" textlink="">
      <xdr:nvSpPr>
        <xdr:cNvPr id="265" name="楕円 264"/>
        <xdr:cNvSpPr/>
      </xdr:nvSpPr>
      <xdr:spPr>
        <a:xfrm>
          <a:off x="15621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66" name="テキスト ボックス 265"/>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150495</xdr:rowOff>
    </xdr:from>
    <xdr:to>
      <xdr:col>74</xdr:col>
      <xdr:colOff>31750</xdr:colOff>
      <xdr:row>58</xdr:row>
      <xdr:rowOff>80645</xdr:rowOff>
    </xdr:to>
    <xdr:sp macro="" textlink="">
      <xdr:nvSpPr>
        <xdr:cNvPr id="267" name="楕円 266"/>
        <xdr:cNvSpPr/>
      </xdr:nvSpPr>
      <xdr:spPr>
        <a:xfrm>
          <a:off x="14732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65422</xdr:rowOff>
    </xdr:from>
    <xdr:ext cx="762000" cy="259045"/>
    <xdr:sp macro="" textlink="">
      <xdr:nvSpPr>
        <xdr:cNvPr id="268" name="テキスト ボックス 267"/>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9" name="楕円 268"/>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0" name="テキスト ボックス 269"/>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xdr:rowOff>
    </xdr:from>
    <xdr:to>
      <xdr:col>65</xdr:col>
      <xdr:colOff>53975</xdr:colOff>
      <xdr:row>58</xdr:row>
      <xdr:rowOff>103505</xdr:rowOff>
    </xdr:to>
    <xdr:sp macro="" textlink="">
      <xdr:nvSpPr>
        <xdr:cNvPr id="271" name="楕円 270"/>
        <xdr:cNvSpPr/>
      </xdr:nvSpPr>
      <xdr:spPr>
        <a:xfrm>
          <a:off x="12954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88282</xdr:rowOff>
    </xdr:from>
    <xdr:ext cx="762000" cy="259045"/>
    <xdr:sp macro="" textlink="">
      <xdr:nvSpPr>
        <xdr:cNvPr id="272" name="テキスト ボックス 271"/>
        <xdr:cNvSpPr txBox="1"/>
      </xdr:nvSpPr>
      <xdr:spPr>
        <a:xfrm>
          <a:off x="12623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補助費等については、類似団体と比べ</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上回っている。町単独補助金の見直しなど、今後も引き続き抑制に努めている。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8128</xdr:rowOff>
    </xdr:to>
    <xdr:cxnSp macro="">
      <xdr:nvCxnSpPr>
        <xdr:cNvPr id="302" name="直線コネクタ 301"/>
        <xdr:cNvCxnSpPr/>
      </xdr:nvCxnSpPr>
      <xdr:spPr>
        <a:xfrm>
          <a:off x="15671800" y="64957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152146</xdr:rowOff>
    </xdr:to>
    <xdr:cxnSp macro="">
      <xdr:nvCxnSpPr>
        <xdr:cNvPr id="305" name="直線コネクタ 304"/>
        <xdr:cNvCxnSpPr/>
      </xdr:nvCxnSpPr>
      <xdr:spPr>
        <a:xfrm>
          <a:off x="14782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138430</xdr:rowOff>
    </xdr:to>
    <xdr:cxnSp macro="">
      <xdr:nvCxnSpPr>
        <xdr:cNvPr id="308" name="直線コネクタ 307"/>
        <xdr:cNvCxnSpPr/>
      </xdr:nvCxnSpPr>
      <xdr:spPr>
        <a:xfrm>
          <a:off x="13893800" y="6427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83566</xdr:rowOff>
    </xdr:to>
    <xdr:cxnSp macro="">
      <xdr:nvCxnSpPr>
        <xdr:cNvPr id="311" name="直線コネクタ 310"/>
        <xdr:cNvCxnSpPr/>
      </xdr:nvCxnSpPr>
      <xdr:spPr>
        <a:xfrm>
          <a:off x="13004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1" name="楕円 320"/>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2"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3" name="楕円 322"/>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4" name="テキスト ボックス 323"/>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5" name="楕円 324"/>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6" name="テキスト ボックス 325"/>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7" name="楕円 326"/>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28" name="テキスト ボックス 327"/>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9" name="楕円 328"/>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0" name="テキスト ボックス 329"/>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公債費については、類似団体と比べると</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上回っている。平成１１年度に行った高利率の町債の繰上償還により、公債費比率、起債制限比率とも年々数値が下降してきたが、近年大型事業が続いたため、今後も徐々に数値の上昇が見込まれている。事業の実施にあたっては、過疎債等の有利な起債を中心に緊急度の高い事業を選択して行い、適正な数値に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166188</xdr:rowOff>
    </xdr:from>
    <xdr:to>
      <xdr:col>24</xdr:col>
      <xdr:colOff>25400</xdr:colOff>
      <xdr:row>77</xdr:row>
      <xdr:rowOff>1270</xdr:rowOff>
    </xdr:to>
    <xdr:cxnSp macro="">
      <xdr:nvCxnSpPr>
        <xdr:cNvPr id="364" name="直線コネクタ 363"/>
        <xdr:cNvCxnSpPr/>
      </xdr:nvCxnSpPr>
      <xdr:spPr>
        <a:xfrm flipV="1">
          <a:off x="3987800" y="131963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xdr:cNvSpPr txBox="1"/>
      </xdr:nvSpPr>
      <xdr:spPr>
        <a:xfrm>
          <a:off x="4914900" y="1289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4536</xdr:rowOff>
    </xdr:to>
    <xdr:cxnSp macro="">
      <xdr:nvCxnSpPr>
        <xdr:cNvPr id="367" name="直線コネクタ 366"/>
        <xdr:cNvCxnSpPr/>
      </xdr:nvCxnSpPr>
      <xdr:spPr>
        <a:xfrm flipV="1">
          <a:off x="3098800" y="13202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69" name="テキスト ボックス 36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146594</xdr:rowOff>
    </xdr:from>
    <xdr:to>
      <xdr:col>15</xdr:col>
      <xdr:colOff>98425</xdr:colOff>
      <xdr:row>77</xdr:row>
      <xdr:rowOff>4536</xdr:rowOff>
    </xdr:to>
    <xdr:cxnSp macro="">
      <xdr:nvCxnSpPr>
        <xdr:cNvPr id="370" name="直線コネクタ 369"/>
        <xdr:cNvCxnSpPr/>
      </xdr:nvCxnSpPr>
      <xdr:spPr>
        <a:xfrm>
          <a:off x="2209800" y="131767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72" name="テキスト ボックス 371"/>
        <xdr:cNvSpPr txBox="1"/>
      </xdr:nvSpPr>
      <xdr:spPr>
        <a:xfrm>
          <a:off x="2717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42092</xdr:rowOff>
    </xdr:from>
    <xdr:to>
      <xdr:col>11</xdr:col>
      <xdr:colOff>9525</xdr:colOff>
      <xdr:row>76</xdr:row>
      <xdr:rowOff>146594</xdr:rowOff>
    </xdr:to>
    <xdr:cxnSp macro="">
      <xdr:nvCxnSpPr>
        <xdr:cNvPr id="373" name="直線コネクタ 372"/>
        <xdr:cNvCxnSpPr/>
      </xdr:nvCxnSpPr>
      <xdr:spPr>
        <a:xfrm>
          <a:off x="1320800" y="13072292"/>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115388</xdr:rowOff>
    </xdr:from>
    <xdr:to>
      <xdr:col>24</xdr:col>
      <xdr:colOff>76200</xdr:colOff>
      <xdr:row>77</xdr:row>
      <xdr:rowOff>45538</xdr:rowOff>
    </xdr:to>
    <xdr:sp macro="" textlink="">
      <xdr:nvSpPr>
        <xdr:cNvPr id="383" name="楕円 382"/>
        <xdr:cNvSpPr/>
      </xdr:nvSpPr>
      <xdr:spPr>
        <a:xfrm>
          <a:off x="47752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87465</xdr:rowOff>
    </xdr:from>
    <xdr:ext cx="762000" cy="259045"/>
    <xdr:sp macro="" textlink="">
      <xdr:nvSpPr>
        <xdr:cNvPr id="384" name="公債費該当値テキスト"/>
        <xdr:cNvSpPr txBox="1"/>
      </xdr:nvSpPr>
      <xdr:spPr>
        <a:xfrm>
          <a:off x="49149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5" name="楕円 384"/>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6" name="テキスト ボックス 385"/>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125186</xdr:rowOff>
    </xdr:from>
    <xdr:to>
      <xdr:col>15</xdr:col>
      <xdr:colOff>149225</xdr:colOff>
      <xdr:row>77</xdr:row>
      <xdr:rowOff>55336</xdr:rowOff>
    </xdr:to>
    <xdr:sp macro="" textlink="">
      <xdr:nvSpPr>
        <xdr:cNvPr id="387" name="楕円 386"/>
        <xdr:cNvSpPr/>
      </xdr:nvSpPr>
      <xdr:spPr>
        <a:xfrm>
          <a:off x="3048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40113</xdr:rowOff>
    </xdr:from>
    <xdr:ext cx="762000" cy="259045"/>
    <xdr:sp macro="" textlink="">
      <xdr:nvSpPr>
        <xdr:cNvPr id="388" name="テキスト ボックス 387"/>
        <xdr:cNvSpPr txBox="1"/>
      </xdr:nvSpPr>
      <xdr:spPr>
        <a:xfrm>
          <a:off x="2717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95794</xdr:rowOff>
    </xdr:from>
    <xdr:to>
      <xdr:col>11</xdr:col>
      <xdr:colOff>60325</xdr:colOff>
      <xdr:row>77</xdr:row>
      <xdr:rowOff>25944</xdr:rowOff>
    </xdr:to>
    <xdr:sp macro="" textlink="">
      <xdr:nvSpPr>
        <xdr:cNvPr id="389" name="楕円 388"/>
        <xdr:cNvSpPr/>
      </xdr:nvSpPr>
      <xdr:spPr>
        <a:xfrm>
          <a:off x="2159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10721</xdr:rowOff>
    </xdr:from>
    <xdr:ext cx="762000" cy="259045"/>
    <xdr:sp macro="" textlink="">
      <xdr:nvSpPr>
        <xdr:cNvPr id="390" name="テキスト ボックス 389"/>
        <xdr:cNvSpPr txBox="1"/>
      </xdr:nvSpPr>
      <xdr:spPr>
        <a:xfrm>
          <a:off x="1828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162742</xdr:rowOff>
    </xdr:from>
    <xdr:to>
      <xdr:col>6</xdr:col>
      <xdr:colOff>171450</xdr:colOff>
      <xdr:row>76</xdr:row>
      <xdr:rowOff>92892</xdr:rowOff>
    </xdr:to>
    <xdr:sp macro="" textlink="">
      <xdr:nvSpPr>
        <xdr:cNvPr id="391" name="楕円 390"/>
        <xdr:cNvSpPr/>
      </xdr:nvSpPr>
      <xdr:spPr>
        <a:xfrm>
          <a:off x="1270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77669</xdr:rowOff>
    </xdr:from>
    <xdr:ext cx="762000" cy="259045"/>
    <xdr:sp macro="" textlink="">
      <xdr:nvSpPr>
        <xdr:cNvPr id="392" name="テキスト ボックス 391"/>
        <xdr:cNvSpPr txBox="1"/>
      </xdr:nvSpPr>
      <xdr:spPr>
        <a:xfrm>
          <a:off x="939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類似団体と比べ</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上回っている。今後とも経常経費の削減に努める。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21844</xdr:rowOff>
    </xdr:to>
    <xdr:cxnSp macro="">
      <xdr:nvCxnSpPr>
        <xdr:cNvPr id="423" name="直線コネクタ 422"/>
        <xdr:cNvCxnSpPr/>
      </xdr:nvCxnSpPr>
      <xdr:spPr>
        <a:xfrm>
          <a:off x="15671800" y="133766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78</xdr:row>
      <xdr:rowOff>3556</xdr:rowOff>
    </xdr:to>
    <xdr:cxnSp macro="">
      <xdr:nvCxnSpPr>
        <xdr:cNvPr id="426" name="直線コネクタ 425"/>
        <xdr:cNvCxnSpPr/>
      </xdr:nvCxnSpPr>
      <xdr:spPr>
        <a:xfrm>
          <a:off x="14782800" y="13312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40132</xdr:rowOff>
    </xdr:from>
    <xdr:to>
      <xdr:col>73</xdr:col>
      <xdr:colOff>180975</xdr:colOff>
      <xdr:row>77</xdr:row>
      <xdr:rowOff>110998</xdr:rowOff>
    </xdr:to>
    <xdr:cxnSp macro="">
      <xdr:nvCxnSpPr>
        <xdr:cNvPr id="429" name="直線コネクタ 428"/>
        <xdr:cNvCxnSpPr/>
      </xdr:nvCxnSpPr>
      <xdr:spPr>
        <a:xfrm>
          <a:off x="13893800" y="1324178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35561</xdr:rowOff>
    </xdr:from>
    <xdr:to>
      <xdr:col>69</xdr:col>
      <xdr:colOff>92075</xdr:colOff>
      <xdr:row>77</xdr:row>
      <xdr:rowOff>40132</xdr:rowOff>
    </xdr:to>
    <xdr:cxnSp macro="">
      <xdr:nvCxnSpPr>
        <xdr:cNvPr id="432" name="直線コネクタ 431"/>
        <xdr:cNvCxnSpPr/>
      </xdr:nvCxnSpPr>
      <xdr:spPr>
        <a:xfrm>
          <a:off x="13004800" y="132372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2" name="楕円 441"/>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3"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4" name="楕円 443"/>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5" name="テキスト ボックス 444"/>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46" name="楕円 445"/>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47" name="テキスト ボックス 446"/>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160782</xdr:rowOff>
    </xdr:from>
    <xdr:to>
      <xdr:col>69</xdr:col>
      <xdr:colOff>142875</xdr:colOff>
      <xdr:row>77</xdr:row>
      <xdr:rowOff>90932</xdr:rowOff>
    </xdr:to>
    <xdr:sp macro="" textlink="">
      <xdr:nvSpPr>
        <xdr:cNvPr id="448" name="楕円 447"/>
        <xdr:cNvSpPr/>
      </xdr:nvSpPr>
      <xdr:spPr>
        <a:xfrm>
          <a:off x="138430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75709</xdr:rowOff>
    </xdr:from>
    <xdr:ext cx="762000" cy="259045"/>
    <xdr:sp macro="" textlink="">
      <xdr:nvSpPr>
        <xdr:cNvPr id="449" name="テキスト ボックス 448"/>
        <xdr:cNvSpPr txBox="1"/>
      </xdr:nvSpPr>
      <xdr:spPr>
        <a:xfrm>
          <a:off x="13512800" y="1327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50" name="楕円 449"/>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71138</xdr:rowOff>
    </xdr:from>
    <xdr:ext cx="762000" cy="259045"/>
    <xdr:sp macro="" textlink="">
      <xdr:nvSpPr>
        <xdr:cNvPr id="451" name="テキスト ボックス 450"/>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158301</xdr:rowOff>
    </xdr:from>
    <xdr:to>
      <xdr:col>29</xdr:col>
      <xdr:colOff>127000</xdr:colOff>
      <xdr:row>18</xdr:row>
      <xdr:rowOff>160044</xdr:rowOff>
    </xdr:to>
    <xdr:cxnSp macro="">
      <xdr:nvCxnSpPr>
        <xdr:cNvPr id="51" name="直線コネクタ 50"/>
        <xdr:cNvCxnSpPr/>
      </xdr:nvCxnSpPr>
      <xdr:spPr bwMode="auto">
        <a:xfrm flipV="1">
          <a:off x="5003800" y="3292026"/>
          <a:ext cx="647700" cy="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160044</xdr:rowOff>
    </xdr:from>
    <xdr:to>
      <xdr:col>26</xdr:col>
      <xdr:colOff>50800</xdr:colOff>
      <xdr:row>19</xdr:row>
      <xdr:rowOff>4623</xdr:rowOff>
    </xdr:to>
    <xdr:cxnSp macro="">
      <xdr:nvCxnSpPr>
        <xdr:cNvPr id="54" name="直線コネクタ 53"/>
        <xdr:cNvCxnSpPr/>
      </xdr:nvCxnSpPr>
      <xdr:spPr bwMode="auto">
        <a:xfrm flipV="1">
          <a:off x="4305300" y="3293769"/>
          <a:ext cx="698500" cy="1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4623</xdr:rowOff>
    </xdr:from>
    <xdr:to>
      <xdr:col>22</xdr:col>
      <xdr:colOff>114300</xdr:colOff>
      <xdr:row>19</xdr:row>
      <xdr:rowOff>20728</xdr:rowOff>
    </xdr:to>
    <xdr:cxnSp macro="">
      <xdr:nvCxnSpPr>
        <xdr:cNvPr id="57" name="直線コネクタ 56"/>
        <xdr:cNvCxnSpPr/>
      </xdr:nvCxnSpPr>
      <xdr:spPr bwMode="auto">
        <a:xfrm flipV="1">
          <a:off x="3606800" y="3309798"/>
          <a:ext cx="698500" cy="16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20728</xdr:rowOff>
    </xdr:from>
    <xdr:to>
      <xdr:col>18</xdr:col>
      <xdr:colOff>177800</xdr:colOff>
      <xdr:row>19</xdr:row>
      <xdr:rowOff>23418</xdr:rowOff>
    </xdr:to>
    <xdr:cxnSp macro="">
      <xdr:nvCxnSpPr>
        <xdr:cNvPr id="60" name="直線コネクタ 59"/>
        <xdr:cNvCxnSpPr/>
      </xdr:nvCxnSpPr>
      <xdr:spPr bwMode="auto">
        <a:xfrm flipV="1">
          <a:off x="2908300" y="3325903"/>
          <a:ext cx="698500" cy="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107501</xdr:rowOff>
    </xdr:from>
    <xdr:to>
      <xdr:col>29</xdr:col>
      <xdr:colOff>177800</xdr:colOff>
      <xdr:row>19</xdr:row>
      <xdr:rowOff>37651</xdr:rowOff>
    </xdr:to>
    <xdr:sp macro="" textlink="">
      <xdr:nvSpPr>
        <xdr:cNvPr id="70" name="楕円 69"/>
        <xdr:cNvSpPr/>
      </xdr:nvSpPr>
      <xdr:spPr bwMode="auto">
        <a:xfrm>
          <a:off x="5600700" y="324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79578</xdr:rowOff>
    </xdr:from>
    <xdr:ext cx="762000" cy="259045"/>
    <xdr:sp macro="" textlink="">
      <xdr:nvSpPr>
        <xdr:cNvPr id="71" name="人口1人当たり決算額の推移該当値テキスト130"/>
        <xdr:cNvSpPr txBox="1"/>
      </xdr:nvSpPr>
      <xdr:spPr>
        <a:xfrm>
          <a:off x="5740400" y="321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109244</xdr:rowOff>
    </xdr:from>
    <xdr:to>
      <xdr:col>26</xdr:col>
      <xdr:colOff>101600</xdr:colOff>
      <xdr:row>19</xdr:row>
      <xdr:rowOff>39394</xdr:rowOff>
    </xdr:to>
    <xdr:sp macro="" textlink="">
      <xdr:nvSpPr>
        <xdr:cNvPr id="72" name="楕円 71"/>
        <xdr:cNvSpPr/>
      </xdr:nvSpPr>
      <xdr:spPr bwMode="auto">
        <a:xfrm>
          <a:off x="4953000" y="324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24171</xdr:rowOff>
    </xdr:from>
    <xdr:ext cx="736600" cy="259045"/>
    <xdr:sp macro="" textlink="">
      <xdr:nvSpPr>
        <xdr:cNvPr id="73" name="テキスト ボックス 72"/>
        <xdr:cNvSpPr txBox="1"/>
      </xdr:nvSpPr>
      <xdr:spPr>
        <a:xfrm>
          <a:off x="4622800" y="332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125273</xdr:rowOff>
    </xdr:from>
    <xdr:to>
      <xdr:col>22</xdr:col>
      <xdr:colOff>165100</xdr:colOff>
      <xdr:row>19</xdr:row>
      <xdr:rowOff>55423</xdr:rowOff>
    </xdr:to>
    <xdr:sp macro="" textlink="">
      <xdr:nvSpPr>
        <xdr:cNvPr id="74" name="楕円 73"/>
        <xdr:cNvSpPr/>
      </xdr:nvSpPr>
      <xdr:spPr bwMode="auto">
        <a:xfrm>
          <a:off x="4254500" y="325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40200</xdr:rowOff>
    </xdr:from>
    <xdr:ext cx="762000" cy="259045"/>
    <xdr:sp macro="" textlink="">
      <xdr:nvSpPr>
        <xdr:cNvPr id="75" name="テキスト ボックス 74"/>
        <xdr:cNvSpPr txBox="1"/>
      </xdr:nvSpPr>
      <xdr:spPr>
        <a:xfrm>
          <a:off x="3924300" y="334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141378</xdr:rowOff>
    </xdr:from>
    <xdr:to>
      <xdr:col>19</xdr:col>
      <xdr:colOff>38100</xdr:colOff>
      <xdr:row>19</xdr:row>
      <xdr:rowOff>71528</xdr:rowOff>
    </xdr:to>
    <xdr:sp macro="" textlink="">
      <xdr:nvSpPr>
        <xdr:cNvPr id="76" name="楕円 75"/>
        <xdr:cNvSpPr/>
      </xdr:nvSpPr>
      <xdr:spPr bwMode="auto">
        <a:xfrm>
          <a:off x="3556000" y="327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56305</xdr:rowOff>
    </xdr:from>
    <xdr:ext cx="762000" cy="259045"/>
    <xdr:sp macro="" textlink="">
      <xdr:nvSpPr>
        <xdr:cNvPr id="77" name="テキスト ボックス 76"/>
        <xdr:cNvSpPr txBox="1"/>
      </xdr:nvSpPr>
      <xdr:spPr>
        <a:xfrm>
          <a:off x="3225800" y="336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144068</xdr:rowOff>
    </xdr:from>
    <xdr:to>
      <xdr:col>15</xdr:col>
      <xdr:colOff>101600</xdr:colOff>
      <xdr:row>19</xdr:row>
      <xdr:rowOff>74218</xdr:rowOff>
    </xdr:to>
    <xdr:sp macro="" textlink="">
      <xdr:nvSpPr>
        <xdr:cNvPr id="78" name="楕円 77"/>
        <xdr:cNvSpPr/>
      </xdr:nvSpPr>
      <xdr:spPr bwMode="auto">
        <a:xfrm>
          <a:off x="2857500" y="327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58995</xdr:rowOff>
    </xdr:from>
    <xdr:ext cx="762000" cy="259045"/>
    <xdr:sp macro="" textlink="">
      <xdr:nvSpPr>
        <xdr:cNvPr id="79" name="テキスト ボックス 78"/>
        <xdr:cNvSpPr txBox="1"/>
      </xdr:nvSpPr>
      <xdr:spPr>
        <a:xfrm>
          <a:off x="2527300" y="33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28348</xdr:rowOff>
    </xdr:from>
    <xdr:to>
      <xdr:col>29</xdr:col>
      <xdr:colOff>127000</xdr:colOff>
      <xdr:row>37</xdr:row>
      <xdr:rowOff>47939</xdr:rowOff>
    </xdr:to>
    <xdr:cxnSp macro="">
      <xdr:nvCxnSpPr>
        <xdr:cNvPr id="109" name="直線コネクタ 108"/>
        <xdr:cNvCxnSpPr/>
      </xdr:nvCxnSpPr>
      <xdr:spPr bwMode="auto">
        <a:xfrm flipV="1">
          <a:off x="5003800" y="7153048"/>
          <a:ext cx="647700" cy="1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47939</xdr:rowOff>
    </xdr:from>
    <xdr:to>
      <xdr:col>26</xdr:col>
      <xdr:colOff>50800</xdr:colOff>
      <xdr:row>37</xdr:row>
      <xdr:rowOff>55951</xdr:rowOff>
    </xdr:to>
    <xdr:cxnSp macro="">
      <xdr:nvCxnSpPr>
        <xdr:cNvPr id="112" name="直線コネクタ 111"/>
        <xdr:cNvCxnSpPr/>
      </xdr:nvCxnSpPr>
      <xdr:spPr bwMode="auto">
        <a:xfrm flipV="1">
          <a:off x="4305300" y="7172639"/>
          <a:ext cx="698500" cy="8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55951</xdr:rowOff>
    </xdr:from>
    <xdr:to>
      <xdr:col>22</xdr:col>
      <xdr:colOff>114300</xdr:colOff>
      <xdr:row>37</xdr:row>
      <xdr:rowOff>75942</xdr:rowOff>
    </xdr:to>
    <xdr:cxnSp macro="">
      <xdr:nvCxnSpPr>
        <xdr:cNvPr id="115" name="直線コネクタ 114"/>
        <xdr:cNvCxnSpPr/>
      </xdr:nvCxnSpPr>
      <xdr:spPr bwMode="auto">
        <a:xfrm flipV="1">
          <a:off x="3606800" y="7180651"/>
          <a:ext cx="698500" cy="19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75942</xdr:rowOff>
    </xdr:from>
    <xdr:to>
      <xdr:col>18</xdr:col>
      <xdr:colOff>177800</xdr:colOff>
      <xdr:row>37</xdr:row>
      <xdr:rowOff>109575</xdr:rowOff>
    </xdr:to>
    <xdr:cxnSp macro="">
      <xdr:nvCxnSpPr>
        <xdr:cNvPr id="118" name="直線コネクタ 117"/>
        <xdr:cNvCxnSpPr/>
      </xdr:nvCxnSpPr>
      <xdr:spPr bwMode="auto">
        <a:xfrm flipV="1">
          <a:off x="2908300" y="7200642"/>
          <a:ext cx="698500" cy="33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148998</xdr:rowOff>
    </xdr:from>
    <xdr:to>
      <xdr:col>29</xdr:col>
      <xdr:colOff>177800</xdr:colOff>
      <xdr:row>37</xdr:row>
      <xdr:rowOff>79148</xdr:rowOff>
    </xdr:to>
    <xdr:sp macro="" textlink="">
      <xdr:nvSpPr>
        <xdr:cNvPr id="128" name="楕円 127"/>
        <xdr:cNvSpPr/>
      </xdr:nvSpPr>
      <xdr:spPr bwMode="auto">
        <a:xfrm>
          <a:off x="5600700" y="710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121075</xdr:rowOff>
    </xdr:from>
    <xdr:ext cx="762000" cy="259045"/>
    <xdr:sp macro="" textlink="">
      <xdr:nvSpPr>
        <xdr:cNvPr id="129" name="人口1人当たり決算額の推移該当値テキスト445"/>
        <xdr:cNvSpPr txBox="1"/>
      </xdr:nvSpPr>
      <xdr:spPr>
        <a:xfrm>
          <a:off x="5740400" y="707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168589</xdr:rowOff>
    </xdr:from>
    <xdr:to>
      <xdr:col>26</xdr:col>
      <xdr:colOff>101600</xdr:colOff>
      <xdr:row>37</xdr:row>
      <xdr:rowOff>98739</xdr:rowOff>
    </xdr:to>
    <xdr:sp macro="" textlink="">
      <xdr:nvSpPr>
        <xdr:cNvPr id="130" name="楕円 129"/>
        <xdr:cNvSpPr/>
      </xdr:nvSpPr>
      <xdr:spPr bwMode="auto">
        <a:xfrm>
          <a:off x="4953000" y="7121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83516</xdr:rowOff>
    </xdr:from>
    <xdr:ext cx="736600" cy="259045"/>
    <xdr:sp macro="" textlink="">
      <xdr:nvSpPr>
        <xdr:cNvPr id="131" name="テキスト ボックス 130"/>
        <xdr:cNvSpPr txBox="1"/>
      </xdr:nvSpPr>
      <xdr:spPr>
        <a:xfrm>
          <a:off x="4622800" y="720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5151</xdr:rowOff>
    </xdr:from>
    <xdr:to>
      <xdr:col>22</xdr:col>
      <xdr:colOff>165100</xdr:colOff>
      <xdr:row>37</xdr:row>
      <xdr:rowOff>106751</xdr:rowOff>
    </xdr:to>
    <xdr:sp macro="" textlink="">
      <xdr:nvSpPr>
        <xdr:cNvPr id="132" name="楕円 131"/>
        <xdr:cNvSpPr/>
      </xdr:nvSpPr>
      <xdr:spPr bwMode="auto">
        <a:xfrm>
          <a:off x="4254500" y="7129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91528</xdr:rowOff>
    </xdr:from>
    <xdr:ext cx="762000" cy="259045"/>
    <xdr:sp macro="" textlink="">
      <xdr:nvSpPr>
        <xdr:cNvPr id="133" name="テキスト ボックス 132"/>
        <xdr:cNvSpPr txBox="1"/>
      </xdr:nvSpPr>
      <xdr:spPr>
        <a:xfrm>
          <a:off x="3924300" y="721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25142</xdr:rowOff>
    </xdr:from>
    <xdr:to>
      <xdr:col>19</xdr:col>
      <xdr:colOff>38100</xdr:colOff>
      <xdr:row>37</xdr:row>
      <xdr:rowOff>126742</xdr:rowOff>
    </xdr:to>
    <xdr:sp macro="" textlink="">
      <xdr:nvSpPr>
        <xdr:cNvPr id="134" name="楕円 133"/>
        <xdr:cNvSpPr/>
      </xdr:nvSpPr>
      <xdr:spPr bwMode="auto">
        <a:xfrm>
          <a:off x="3556000" y="714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111519</xdr:rowOff>
    </xdr:from>
    <xdr:ext cx="762000" cy="259045"/>
    <xdr:sp macro="" textlink="">
      <xdr:nvSpPr>
        <xdr:cNvPr id="135" name="テキスト ボックス 134"/>
        <xdr:cNvSpPr txBox="1"/>
      </xdr:nvSpPr>
      <xdr:spPr>
        <a:xfrm>
          <a:off x="3225800" y="723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58775</xdr:rowOff>
    </xdr:from>
    <xdr:to>
      <xdr:col>15</xdr:col>
      <xdr:colOff>101600</xdr:colOff>
      <xdr:row>37</xdr:row>
      <xdr:rowOff>160375</xdr:rowOff>
    </xdr:to>
    <xdr:sp macro="" textlink="">
      <xdr:nvSpPr>
        <xdr:cNvPr id="136" name="楕円 135"/>
        <xdr:cNvSpPr/>
      </xdr:nvSpPr>
      <xdr:spPr bwMode="auto">
        <a:xfrm>
          <a:off x="2857500" y="7183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145152</xdr:rowOff>
    </xdr:from>
    <xdr:ext cx="762000" cy="259045"/>
    <xdr:sp macro="" textlink="">
      <xdr:nvSpPr>
        <xdr:cNvPr id="137" name="テキスト ボックス 136"/>
        <xdr:cNvSpPr txBox="1"/>
      </xdr:nvSpPr>
      <xdr:spPr>
        <a:xfrm>
          <a:off x="2527300" y="72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4,025
3,999
56.62
3,200,949
2,904,652
266,066
2,041,398
4,038,935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24898</xdr:rowOff>
    </xdr:from>
    <xdr:to>
      <xdr:col>24</xdr:col>
      <xdr:colOff>63500</xdr:colOff>
      <xdr:row>38</xdr:row>
      <xdr:rowOff>35145</xdr:rowOff>
    </xdr:to>
    <xdr:cxnSp macro="">
      <xdr:nvCxnSpPr>
        <xdr:cNvPr id="62" name="直線コネクタ 61"/>
        <xdr:cNvCxnSpPr/>
      </xdr:nvCxnSpPr>
      <xdr:spPr>
        <a:xfrm flipV="1">
          <a:off x="3797300" y="6539998"/>
          <a:ext cx="838200" cy="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35145</xdr:rowOff>
    </xdr:from>
    <xdr:to>
      <xdr:col>19</xdr:col>
      <xdr:colOff>177800</xdr:colOff>
      <xdr:row>38</xdr:row>
      <xdr:rowOff>48175</xdr:rowOff>
    </xdr:to>
    <xdr:cxnSp macro="">
      <xdr:nvCxnSpPr>
        <xdr:cNvPr id="65" name="直線コネクタ 64"/>
        <xdr:cNvCxnSpPr/>
      </xdr:nvCxnSpPr>
      <xdr:spPr>
        <a:xfrm flipV="1">
          <a:off x="2908300" y="655024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48175</xdr:rowOff>
    </xdr:from>
    <xdr:to>
      <xdr:col>15</xdr:col>
      <xdr:colOff>50800</xdr:colOff>
      <xdr:row>38</xdr:row>
      <xdr:rowOff>51149</xdr:rowOff>
    </xdr:to>
    <xdr:cxnSp macro="">
      <xdr:nvCxnSpPr>
        <xdr:cNvPr id="68" name="直線コネクタ 67"/>
        <xdr:cNvCxnSpPr/>
      </xdr:nvCxnSpPr>
      <xdr:spPr>
        <a:xfrm flipV="1">
          <a:off x="2019300" y="6563275"/>
          <a:ext cx="889000" cy="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50807</xdr:rowOff>
    </xdr:from>
    <xdr:to>
      <xdr:col>10</xdr:col>
      <xdr:colOff>114300</xdr:colOff>
      <xdr:row>38</xdr:row>
      <xdr:rowOff>51149</xdr:rowOff>
    </xdr:to>
    <xdr:cxnSp macro="">
      <xdr:nvCxnSpPr>
        <xdr:cNvPr id="71" name="直線コネクタ 70"/>
        <xdr:cNvCxnSpPr/>
      </xdr:nvCxnSpPr>
      <xdr:spPr>
        <a:xfrm>
          <a:off x="1130300" y="656590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145549</xdr:rowOff>
    </xdr:from>
    <xdr:to>
      <xdr:col>24</xdr:col>
      <xdr:colOff>114300</xdr:colOff>
      <xdr:row>38</xdr:row>
      <xdr:rowOff>75699</xdr:rowOff>
    </xdr:to>
    <xdr:sp macro="" textlink="">
      <xdr:nvSpPr>
        <xdr:cNvPr id="81" name="楕円 80"/>
        <xdr:cNvSpPr/>
      </xdr:nvSpPr>
      <xdr:spPr>
        <a:xfrm>
          <a:off x="4584700" y="64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60476</xdr:rowOff>
    </xdr:from>
    <xdr:ext cx="599010" cy="259045"/>
    <xdr:sp macro="" textlink="">
      <xdr:nvSpPr>
        <xdr:cNvPr id="82" name="人件費該当値テキスト"/>
        <xdr:cNvSpPr txBox="1"/>
      </xdr:nvSpPr>
      <xdr:spPr>
        <a:xfrm>
          <a:off x="4686300" y="640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155795</xdr:rowOff>
    </xdr:from>
    <xdr:to>
      <xdr:col>20</xdr:col>
      <xdr:colOff>38100</xdr:colOff>
      <xdr:row>38</xdr:row>
      <xdr:rowOff>85945</xdr:rowOff>
    </xdr:to>
    <xdr:sp macro="" textlink="">
      <xdr:nvSpPr>
        <xdr:cNvPr id="83" name="楕円 82"/>
        <xdr:cNvSpPr/>
      </xdr:nvSpPr>
      <xdr:spPr>
        <a:xfrm>
          <a:off x="3746500" y="64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77072</xdr:rowOff>
    </xdr:from>
    <xdr:ext cx="599010" cy="259045"/>
    <xdr:sp macro="" textlink="">
      <xdr:nvSpPr>
        <xdr:cNvPr id="84" name="テキスト ボックス 83"/>
        <xdr:cNvSpPr txBox="1"/>
      </xdr:nvSpPr>
      <xdr:spPr>
        <a:xfrm>
          <a:off x="3497795" y="659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168825</xdr:rowOff>
    </xdr:from>
    <xdr:to>
      <xdr:col>15</xdr:col>
      <xdr:colOff>101600</xdr:colOff>
      <xdr:row>38</xdr:row>
      <xdr:rowOff>98975</xdr:rowOff>
    </xdr:to>
    <xdr:sp macro="" textlink="">
      <xdr:nvSpPr>
        <xdr:cNvPr id="85" name="楕円 84"/>
        <xdr:cNvSpPr/>
      </xdr:nvSpPr>
      <xdr:spPr>
        <a:xfrm>
          <a:off x="2857500" y="65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90102</xdr:rowOff>
    </xdr:from>
    <xdr:ext cx="599010" cy="259045"/>
    <xdr:sp macro="" textlink="">
      <xdr:nvSpPr>
        <xdr:cNvPr id="86" name="テキスト ボックス 85"/>
        <xdr:cNvSpPr txBox="1"/>
      </xdr:nvSpPr>
      <xdr:spPr>
        <a:xfrm>
          <a:off x="2608795" y="660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349</xdr:rowOff>
    </xdr:from>
    <xdr:to>
      <xdr:col>10</xdr:col>
      <xdr:colOff>165100</xdr:colOff>
      <xdr:row>38</xdr:row>
      <xdr:rowOff>101949</xdr:rowOff>
    </xdr:to>
    <xdr:sp macro="" textlink="">
      <xdr:nvSpPr>
        <xdr:cNvPr id="87" name="楕円 86"/>
        <xdr:cNvSpPr/>
      </xdr:nvSpPr>
      <xdr:spPr>
        <a:xfrm>
          <a:off x="1968500" y="65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93076</xdr:rowOff>
    </xdr:from>
    <xdr:ext cx="599010" cy="259045"/>
    <xdr:sp macro="" textlink="">
      <xdr:nvSpPr>
        <xdr:cNvPr id="88" name="テキスト ボックス 87"/>
        <xdr:cNvSpPr txBox="1"/>
      </xdr:nvSpPr>
      <xdr:spPr>
        <a:xfrm>
          <a:off x="1719795" y="660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xdr:rowOff>
    </xdr:from>
    <xdr:to>
      <xdr:col>6</xdr:col>
      <xdr:colOff>38100</xdr:colOff>
      <xdr:row>38</xdr:row>
      <xdr:rowOff>101607</xdr:rowOff>
    </xdr:to>
    <xdr:sp macro="" textlink="">
      <xdr:nvSpPr>
        <xdr:cNvPr id="89" name="楕円 88"/>
        <xdr:cNvSpPr/>
      </xdr:nvSpPr>
      <xdr:spPr>
        <a:xfrm>
          <a:off x="1079500" y="65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92734</xdr:rowOff>
    </xdr:from>
    <xdr:ext cx="599010" cy="259045"/>
    <xdr:sp macro="" textlink="">
      <xdr:nvSpPr>
        <xdr:cNvPr id="90" name="テキスト ボックス 89"/>
        <xdr:cNvSpPr txBox="1"/>
      </xdr:nvSpPr>
      <xdr:spPr>
        <a:xfrm>
          <a:off x="830795" y="660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105090</xdr:rowOff>
    </xdr:from>
    <xdr:to>
      <xdr:col>24</xdr:col>
      <xdr:colOff>63500</xdr:colOff>
      <xdr:row>58</xdr:row>
      <xdr:rowOff>115177</xdr:rowOff>
    </xdr:to>
    <xdr:cxnSp macro="">
      <xdr:nvCxnSpPr>
        <xdr:cNvPr id="119" name="直線コネクタ 118"/>
        <xdr:cNvCxnSpPr/>
      </xdr:nvCxnSpPr>
      <xdr:spPr>
        <a:xfrm flipV="1">
          <a:off x="3797300" y="10049190"/>
          <a:ext cx="8382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115177</xdr:rowOff>
    </xdr:from>
    <xdr:to>
      <xdr:col>19</xdr:col>
      <xdr:colOff>177800</xdr:colOff>
      <xdr:row>58</xdr:row>
      <xdr:rowOff>120751</xdr:rowOff>
    </xdr:to>
    <xdr:cxnSp macro="">
      <xdr:nvCxnSpPr>
        <xdr:cNvPr id="122" name="直線コネクタ 121"/>
        <xdr:cNvCxnSpPr/>
      </xdr:nvCxnSpPr>
      <xdr:spPr>
        <a:xfrm flipV="1">
          <a:off x="2908300" y="10059277"/>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120751</xdr:rowOff>
    </xdr:from>
    <xdr:to>
      <xdr:col>15</xdr:col>
      <xdr:colOff>50800</xdr:colOff>
      <xdr:row>58</xdr:row>
      <xdr:rowOff>121223</xdr:rowOff>
    </xdr:to>
    <xdr:cxnSp macro="">
      <xdr:nvCxnSpPr>
        <xdr:cNvPr id="125" name="直線コネクタ 124"/>
        <xdr:cNvCxnSpPr/>
      </xdr:nvCxnSpPr>
      <xdr:spPr>
        <a:xfrm flipV="1">
          <a:off x="2019300" y="10064851"/>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121223</xdr:rowOff>
    </xdr:from>
    <xdr:to>
      <xdr:col>10</xdr:col>
      <xdr:colOff>114300</xdr:colOff>
      <xdr:row>58</xdr:row>
      <xdr:rowOff>127522</xdr:rowOff>
    </xdr:to>
    <xdr:cxnSp macro="">
      <xdr:nvCxnSpPr>
        <xdr:cNvPr id="128" name="直線コネクタ 127"/>
        <xdr:cNvCxnSpPr/>
      </xdr:nvCxnSpPr>
      <xdr:spPr>
        <a:xfrm flipV="1">
          <a:off x="1130300" y="10065323"/>
          <a:ext cx="8890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54290</xdr:rowOff>
    </xdr:from>
    <xdr:to>
      <xdr:col>24</xdr:col>
      <xdr:colOff>114300</xdr:colOff>
      <xdr:row>58</xdr:row>
      <xdr:rowOff>155890</xdr:rowOff>
    </xdr:to>
    <xdr:sp macro="" textlink="">
      <xdr:nvSpPr>
        <xdr:cNvPr id="138" name="楕円 137"/>
        <xdr:cNvSpPr/>
      </xdr:nvSpPr>
      <xdr:spPr>
        <a:xfrm>
          <a:off x="4584700" y="99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140667</xdr:rowOff>
    </xdr:from>
    <xdr:ext cx="599010" cy="259045"/>
    <xdr:sp macro="" textlink="">
      <xdr:nvSpPr>
        <xdr:cNvPr id="139" name="物件費該当値テキスト"/>
        <xdr:cNvSpPr txBox="1"/>
      </xdr:nvSpPr>
      <xdr:spPr>
        <a:xfrm>
          <a:off x="4686300" y="991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64377</xdr:rowOff>
    </xdr:from>
    <xdr:to>
      <xdr:col>20</xdr:col>
      <xdr:colOff>38100</xdr:colOff>
      <xdr:row>58</xdr:row>
      <xdr:rowOff>165977</xdr:rowOff>
    </xdr:to>
    <xdr:sp macro="" textlink="">
      <xdr:nvSpPr>
        <xdr:cNvPr id="140" name="楕円 139"/>
        <xdr:cNvSpPr/>
      </xdr:nvSpPr>
      <xdr:spPr>
        <a:xfrm>
          <a:off x="3746500" y="100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157104</xdr:rowOff>
    </xdr:from>
    <xdr:ext cx="599010" cy="259045"/>
    <xdr:sp macro="" textlink="">
      <xdr:nvSpPr>
        <xdr:cNvPr id="141" name="テキスト ボックス 140"/>
        <xdr:cNvSpPr txBox="1"/>
      </xdr:nvSpPr>
      <xdr:spPr>
        <a:xfrm>
          <a:off x="3497795" y="1010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69951</xdr:rowOff>
    </xdr:from>
    <xdr:to>
      <xdr:col>15</xdr:col>
      <xdr:colOff>101600</xdr:colOff>
      <xdr:row>59</xdr:row>
      <xdr:rowOff>101</xdr:rowOff>
    </xdr:to>
    <xdr:sp macro="" textlink="">
      <xdr:nvSpPr>
        <xdr:cNvPr id="142" name="楕円 141"/>
        <xdr:cNvSpPr/>
      </xdr:nvSpPr>
      <xdr:spPr>
        <a:xfrm>
          <a:off x="2857500" y="100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162678</xdr:rowOff>
    </xdr:from>
    <xdr:ext cx="599010" cy="259045"/>
    <xdr:sp macro="" textlink="">
      <xdr:nvSpPr>
        <xdr:cNvPr id="143" name="テキスト ボックス 142"/>
        <xdr:cNvSpPr txBox="1"/>
      </xdr:nvSpPr>
      <xdr:spPr>
        <a:xfrm>
          <a:off x="2608795" y="1010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70423</xdr:rowOff>
    </xdr:from>
    <xdr:to>
      <xdr:col>10</xdr:col>
      <xdr:colOff>165100</xdr:colOff>
      <xdr:row>59</xdr:row>
      <xdr:rowOff>573</xdr:rowOff>
    </xdr:to>
    <xdr:sp macro="" textlink="">
      <xdr:nvSpPr>
        <xdr:cNvPr id="144" name="楕円 143"/>
        <xdr:cNvSpPr/>
      </xdr:nvSpPr>
      <xdr:spPr>
        <a:xfrm>
          <a:off x="1968500" y="100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163150</xdr:rowOff>
    </xdr:from>
    <xdr:ext cx="599010" cy="259045"/>
    <xdr:sp macro="" textlink="">
      <xdr:nvSpPr>
        <xdr:cNvPr id="145" name="テキスト ボックス 144"/>
        <xdr:cNvSpPr txBox="1"/>
      </xdr:nvSpPr>
      <xdr:spPr>
        <a:xfrm>
          <a:off x="1719795" y="1010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76722</xdr:rowOff>
    </xdr:from>
    <xdr:to>
      <xdr:col>6</xdr:col>
      <xdr:colOff>38100</xdr:colOff>
      <xdr:row>59</xdr:row>
      <xdr:rowOff>6872</xdr:rowOff>
    </xdr:to>
    <xdr:sp macro="" textlink="">
      <xdr:nvSpPr>
        <xdr:cNvPr id="146" name="楕円 145"/>
        <xdr:cNvSpPr/>
      </xdr:nvSpPr>
      <xdr:spPr>
        <a:xfrm>
          <a:off x="1079500" y="100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169449</xdr:rowOff>
    </xdr:from>
    <xdr:ext cx="599010" cy="259045"/>
    <xdr:sp macro="" textlink="">
      <xdr:nvSpPr>
        <xdr:cNvPr id="147" name="テキスト ボックス 146"/>
        <xdr:cNvSpPr txBox="1"/>
      </xdr:nvSpPr>
      <xdr:spPr>
        <a:xfrm>
          <a:off x="830795" y="1011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128408</xdr:rowOff>
    </xdr:from>
    <xdr:to>
      <xdr:col>24</xdr:col>
      <xdr:colOff>63500</xdr:colOff>
      <xdr:row>78</xdr:row>
      <xdr:rowOff>128499</xdr:rowOff>
    </xdr:to>
    <xdr:cxnSp macro="">
      <xdr:nvCxnSpPr>
        <xdr:cNvPr id="174" name="直線コネクタ 173"/>
        <xdr:cNvCxnSpPr/>
      </xdr:nvCxnSpPr>
      <xdr:spPr>
        <a:xfrm flipV="1">
          <a:off x="3797300" y="13501508"/>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128499</xdr:rowOff>
    </xdr:from>
    <xdr:to>
      <xdr:col>19</xdr:col>
      <xdr:colOff>177800</xdr:colOff>
      <xdr:row>78</xdr:row>
      <xdr:rowOff>128795</xdr:rowOff>
    </xdr:to>
    <xdr:cxnSp macro="">
      <xdr:nvCxnSpPr>
        <xdr:cNvPr id="177" name="直線コネクタ 176"/>
        <xdr:cNvCxnSpPr/>
      </xdr:nvCxnSpPr>
      <xdr:spPr>
        <a:xfrm flipV="1">
          <a:off x="2908300" y="13501599"/>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128795</xdr:rowOff>
    </xdr:from>
    <xdr:to>
      <xdr:col>15</xdr:col>
      <xdr:colOff>50800</xdr:colOff>
      <xdr:row>78</xdr:row>
      <xdr:rowOff>129921</xdr:rowOff>
    </xdr:to>
    <xdr:cxnSp macro="">
      <xdr:nvCxnSpPr>
        <xdr:cNvPr id="180" name="直線コネクタ 179"/>
        <xdr:cNvCxnSpPr/>
      </xdr:nvCxnSpPr>
      <xdr:spPr>
        <a:xfrm flipV="1">
          <a:off x="2019300" y="13501895"/>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128577</xdr:rowOff>
    </xdr:from>
    <xdr:to>
      <xdr:col>10</xdr:col>
      <xdr:colOff>114300</xdr:colOff>
      <xdr:row>78</xdr:row>
      <xdr:rowOff>129921</xdr:rowOff>
    </xdr:to>
    <xdr:cxnSp macro="">
      <xdr:nvCxnSpPr>
        <xdr:cNvPr id="183" name="直線コネクタ 182"/>
        <xdr:cNvCxnSpPr/>
      </xdr:nvCxnSpPr>
      <xdr:spPr>
        <a:xfrm>
          <a:off x="1130300" y="13501677"/>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77608</xdr:rowOff>
    </xdr:from>
    <xdr:to>
      <xdr:col>24</xdr:col>
      <xdr:colOff>114300</xdr:colOff>
      <xdr:row>79</xdr:row>
      <xdr:rowOff>7758</xdr:rowOff>
    </xdr:to>
    <xdr:sp macro="" textlink="">
      <xdr:nvSpPr>
        <xdr:cNvPr id="193" name="楕円 192"/>
        <xdr:cNvSpPr/>
      </xdr:nvSpPr>
      <xdr:spPr>
        <a:xfrm>
          <a:off x="4584700" y="134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163985</xdr:rowOff>
    </xdr:from>
    <xdr:ext cx="469744" cy="259045"/>
    <xdr:sp macro="" textlink="">
      <xdr:nvSpPr>
        <xdr:cNvPr id="194" name="維持補修費該当値テキスト"/>
        <xdr:cNvSpPr txBox="1"/>
      </xdr:nvSpPr>
      <xdr:spPr>
        <a:xfrm>
          <a:off x="4686300" y="1336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77699</xdr:rowOff>
    </xdr:from>
    <xdr:to>
      <xdr:col>20</xdr:col>
      <xdr:colOff>38100</xdr:colOff>
      <xdr:row>79</xdr:row>
      <xdr:rowOff>7849</xdr:rowOff>
    </xdr:to>
    <xdr:sp macro="" textlink="">
      <xdr:nvSpPr>
        <xdr:cNvPr id="195" name="楕円 194"/>
        <xdr:cNvSpPr/>
      </xdr:nvSpPr>
      <xdr:spPr>
        <a:xfrm>
          <a:off x="3746500" y="134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170426</xdr:rowOff>
    </xdr:from>
    <xdr:ext cx="469744" cy="259045"/>
    <xdr:sp macro="" textlink="">
      <xdr:nvSpPr>
        <xdr:cNvPr id="196" name="テキスト ボックス 195"/>
        <xdr:cNvSpPr txBox="1"/>
      </xdr:nvSpPr>
      <xdr:spPr>
        <a:xfrm>
          <a:off x="3562428" y="135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77995</xdr:rowOff>
    </xdr:from>
    <xdr:to>
      <xdr:col>15</xdr:col>
      <xdr:colOff>101600</xdr:colOff>
      <xdr:row>79</xdr:row>
      <xdr:rowOff>8145</xdr:rowOff>
    </xdr:to>
    <xdr:sp macro="" textlink="">
      <xdr:nvSpPr>
        <xdr:cNvPr id="197" name="楕円 196"/>
        <xdr:cNvSpPr/>
      </xdr:nvSpPr>
      <xdr:spPr>
        <a:xfrm>
          <a:off x="2857500" y="134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170722</xdr:rowOff>
    </xdr:from>
    <xdr:ext cx="469744" cy="259045"/>
    <xdr:sp macro="" textlink="">
      <xdr:nvSpPr>
        <xdr:cNvPr id="198" name="テキスト ボックス 197"/>
        <xdr:cNvSpPr txBox="1"/>
      </xdr:nvSpPr>
      <xdr:spPr>
        <a:xfrm>
          <a:off x="2673428" y="135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79121</xdr:rowOff>
    </xdr:from>
    <xdr:to>
      <xdr:col>10</xdr:col>
      <xdr:colOff>165100</xdr:colOff>
      <xdr:row>79</xdr:row>
      <xdr:rowOff>9271</xdr:rowOff>
    </xdr:to>
    <xdr:sp macro="" textlink="">
      <xdr:nvSpPr>
        <xdr:cNvPr id="199" name="楕円 198"/>
        <xdr:cNvSpPr/>
      </xdr:nvSpPr>
      <xdr:spPr>
        <a:xfrm>
          <a:off x="1968500" y="134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398</xdr:rowOff>
    </xdr:from>
    <xdr:ext cx="469744" cy="259045"/>
    <xdr:sp macro="" textlink="">
      <xdr:nvSpPr>
        <xdr:cNvPr id="200" name="テキスト ボックス 199"/>
        <xdr:cNvSpPr txBox="1"/>
      </xdr:nvSpPr>
      <xdr:spPr>
        <a:xfrm>
          <a:off x="1784428" y="1354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77777</xdr:rowOff>
    </xdr:from>
    <xdr:to>
      <xdr:col>6</xdr:col>
      <xdr:colOff>38100</xdr:colOff>
      <xdr:row>79</xdr:row>
      <xdr:rowOff>7927</xdr:rowOff>
    </xdr:to>
    <xdr:sp macro="" textlink="">
      <xdr:nvSpPr>
        <xdr:cNvPr id="201" name="楕円 200"/>
        <xdr:cNvSpPr/>
      </xdr:nvSpPr>
      <xdr:spPr>
        <a:xfrm>
          <a:off x="1079500" y="134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170504</xdr:rowOff>
    </xdr:from>
    <xdr:ext cx="469744" cy="259045"/>
    <xdr:sp macro="" textlink="">
      <xdr:nvSpPr>
        <xdr:cNvPr id="202" name="テキスト ボックス 201"/>
        <xdr:cNvSpPr txBox="1"/>
      </xdr:nvSpPr>
      <xdr:spPr>
        <a:xfrm>
          <a:off x="895428" y="1354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47814</xdr:rowOff>
    </xdr:from>
    <xdr:to>
      <xdr:col>24</xdr:col>
      <xdr:colOff>63500</xdr:colOff>
      <xdr:row>96</xdr:row>
      <xdr:rowOff>63381</xdr:rowOff>
    </xdr:to>
    <xdr:cxnSp macro="">
      <xdr:nvCxnSpPr>
        <xdr:cNvPr id="233" name="直線コネクタ 232"/>
        <xdr:cNvCxnSpPr/>
      </xdr:nvCxnSpPr>
      <xdr:spPr>
        <a:xfrm flipV="1">
          <a:off x="3797300" y="16507014"/>
          <a:ext cx="8382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33999</xdr:rowOff>
    </xdr:from>
    <xdr:to>
      <xdr:col>19</xdr:col>
      <xdr:colOff>177800</xdr:colOff>
      <xdr:row>96</xdr:row>
      <xdr:rowOff>63381</xdr:rowOff>
    </xdr:to>
    <xdr:cxnSp macro="">
      <xdr:nvCxnSpPr>
        <xdr:cNvPr id="236" name="直線コネクタ 235"/>
        <xdr:cNvCxnSpPr/>
      </xdr:nvCxnSpPr>
      <xdr:spPr>
        <a:xfrm>
          <a:off x="2908300" y="16493199"/>
          <a:ext cx="889000" cy="2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22504</xdr:rowOff>
    </xdr:from>
    <xdr:to>
      <xdr:col>15</xdr:col>
      <xdr:colOff>50800</xdr:colOff>
      <xdr:row>96</xdr:row>
      <xdr:rowOff>33999</xdr:rowOff>
    </xdr:to>
    <xdr:cxnSp macro="">
      <xdr:nvCxnSpPr>
        <xdr:cNvPr id="239" name="直線コネクタ 238"/>
        <xdr:cNvCxnSpPr/>
      </xdr:nvCxnSpPr>
      <xdr:spPr>
        <a:xfrm>
          <a:off x="2019300" y="16481704"/>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22504</xdr:rowOff>
    </xdr:from>
    <xdr:to>
      <xdr:col>10</xdr:col>
      <xdr:colOff>114300</xdr:colOff>
      <xdr:row>96</xdr:row>
      <xdr:rowOff>104789</xdr:rowOff>
    </xdr:to>
    <xdr:cxnSp macro="">
      <xdr:nvCxnSpPr>
        <xdr:cNvPr id="242" name="直線コネクタ 241"/>
        <xdr:cNvCxnSpPr/>
      </xdr:nvCxnSpPr>
      <xdr:spPr>
        <a:xfrm flipV="1">
          <a:off x="1130300" y="16481704"/>
          <a:ext cx="889000" cy="8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168464</xdr:rowOff>
    </xdr:from>
    <xdr:to>
      <xdr:col>24</xdr:col>
      <xdr:colOff>114300</xdr:colOff>
      <xdr:row>96</xdr:row>
      <xdr:rowOff>98614</xdr:rowOff>
    </xdr:to>
    <xdr:sp macro="" textlink="">
      <xdr:nvSpPr>
        <xdr:cNvPr id="252" name="楕円 251"/>
        <xdr:cNvSpPr/>
      </xdr:nvSpPr>
      <xdr:spPr>
        <a:xfrm>
          <a:off x="4584700" y="16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146891</xdr:rowOff>
    </xdr:from>
    <xdr:ext cx="534377" cy="259045"/>
    <xdr:sp macro="" textlink="">
      <xdr:nvSpPr>
        <xdr:cNvPr id="253" name="扶助費該当値テキスト"/>
        <xdr:cNvSpPr txBox="1"/>
      </xdr:nvSpPr>
      <xdr:spPr>
        <a:xfrm>
          <a:off x="4686300" y="1643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12581</xdr:rowOff>
    </xdr:from>
    <xdr:to>
      <xdr:col>20</xdr:col>
      <xdr:colOff>38100</xdr:colOff>
      <xdr:row>96</xdr:row>
      <xdr:rowOff>114181</xdr:rowOff>
    </xdr:to>
    <xdr:sp macro="" textlink="">
      <xdr:nvSpPr>
        <xdr:cNvPr id="254" name="楕円 253"/>
        <xdr:cNvSpPr/>
      </xdr:nvSpPr>
      <xdr:spPr>
        <a:xfrm>
          <a:off x="3746500" y="164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105308</xdr:rowOff>
    </xdr:from>
    <xdr:ext cx="534377" cy="259045"/>
    <xdr:sp macro="" textlink="">
      <xdr:nvSpPr>
        <xdr:cNvPr id="255" name="テキスト ボックス 254"/>
        <xdr:cNvSpPr txBox="1"/>
      </xdr:nvSpPr>
      <xdr:spPr>
        <a:xfrm>
          <a:off x="3530111" y="1656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154649</xdr:rowOff>
    </xdr:from>
    <xdr:to>
      <xdr:col>15</xdr:col>
      <xdr:colOff>101600</xdr:colOff>
      <xdr:row>96</xdr:row>
      <xdr:rowOff>84799</xdr:rowOff>
    </xdr:to>
    <xdr:sp macro="" textlink="">
      <xdr:nvSpPr>
        <xdr:cNvPr id="256" name="楕円 255"/>
        <xdr:cNvSpPr/>
      </xdr:nvSpPr>
      <xdr:spPr>
        <a:xfrm>
          <a:off x="2857500" y="164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75926</xdr:rowOff>
    </xdr:from>
    <xdr:ext cx="534377" cy="259045"/>
    <xdr:sp macro="" textlink="">
      <xdr:nvSpPr>
        <xdr:cNvPr id="257" name="テキスト ボックス 256"/>
        <xdr:cNvSpPr txBox="1"/>
      </xdr:nvSpPr>
      <xdr:spPr>
        <a:xfrm>
          <a:off x="2641111" y="165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143154</xdr:rowOff>
    </xdr:from>
    <xdr:to>
      <xdr:col>10</xdr:col>
      <xdr:colOff>165100</xdr:colOff>
      <xdr:row>96</xdr:row>
      <xdr:rowOff>73304</xdr:rowOff>
    </xdr:to>
    <xdr:sp macro="" textlink="">
      <xdr:nvSpPr>
        <xdr:cNvPr id="258" name="楕円 257"/>
        <xdr:cNvSpPr/>
      </xdr:nvSpPr>
      <xdr:spPr>
        <a:xfrm>
          <a:off x="1968500" y="1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64431</xdr:rowOff>
    </xdr:from>
    <xdr:ext cx="534377" cy="259045"/>
    <xdr:sp macro="" textlink="">
      <xdr:nvSpPr>
        <xdr:cNvPr id="259" name="テキスト ボックス 258"/>
        <xdr:cNvSpPr txBox="1"/>
      </xdr:nvSpPr>
      <xdr:spPr>
        <a:xfrm>
          <a:off x="1752111" y="165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53989</xdr:rowOff>
    </xdr:from>
    <xdr:to>
      <xdr:col>6</xdr:col>
      <xdr:colOff>38100</xdr:colOff>
      <xdr:row>96</xdr:row>
      <xdr:rowOff>155589</xdr:rowOff>
    </xdr:to>
    <xdr:sp macro="" textlink="">
      <xdr:nvSpPr>
        <xdr:cNvPr id="260" name="楕円 259"/>
        <xdr:cNvSpPr/>
      </xdr:nvSpPr>
      <xdr:spPr>
        <a:xfrm>
          <a:off x="1079500" y="165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146716</xdr:rowOff>
    </xdr:from>
    <xdr:ext cx="534377" cy="259045"/>
    <xdr:sp macro="" textlink="">
      <xdr:nvSpPr>
        <xdr:cNvPr id="261" name="テキスト ボックス 260"/>
        <xdr:cNvSpPr txBox="1"/>
      </xdr:nvSpPr>
      <xdr:spPr>
        <a:xfrm>
          <a:off x="863111" y="166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148591</xdr:rowOff>
    </xdr:from>
    <xdr:to>
      <xdr:col>55</xdr:col>
      <xdr:colOff>0</xdr:colOff>
      <xdr:row>37</xdr:row>
      <xdr:rowOff>156310</xdr:rowOff>
    </xdr:to>
    <xdr:cxnSp macro="">
      <xdr:nvCxnSpPr>
        <xdr:cNvPr id="290" name="直線コネクタ 289"/>
        <xdr:cNvCxnSpPr/>
      </xdr:nvCxnSpPr>
      <xdr:spPr>
        <a:xfrm flipV="1">
          <a:off x="9639300" y="6492241"/>
          <a:ext cx="8382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156310</xdr:rowOff>
    </xdr:from>
    <xdr:to>
      <xdr:col>50</xdr:col>
      <xdr:colOff>114300</xdr:colOff>
      <xdr:row>38</xdr:row>
      <xdr:rowOff>5906</xdr:rowOff>
    </xdr:to>
    <xdr:cxnSp macro="">
      <xdr:nvCxnSpPr>
        <xdr:cNvPr id="293" name="直線コネクタ 292"/>
        <xdr:cNvCxnSpPr/>
      </xdr:nvCxnSpPr>
      <xdr:spPr>
        <a:xfrm flipV="1">
          <a:off x="8750300" y="6499960"/>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5906</xdr:rowOff>
    </xdr:from>
    <xdr:to>
      <xdr:col>45</xdr:col>
      <xdr:colOff>177800</xdr:colOff>
      <xdr:row>38</xdr:row>
      <xdr:rowOff>33622</xdr:rowOff>
    </xdr:to>
    <xdr:cxnSp macro="">
      <xdr:nvCxnSpPr>
        <xdr:cNvPr id="296" name="直線コネクタ 295"/>
        <xdr:cNvCxnSpPr/>
      </xdr:nvCxnSpPr>
      <xdr:spPr>
        <a:xfrm flipV="1">
          <a:off x="7861300" y="6521006"/>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33622</xdr:rowOff>
    </xdr:from>
    <xdr:to>
      <xdr:col>41</xdr:col>
      <xdr:colOff>50800</xdr:colOff>
      <xdr:row>38</xdr:row>
      <xdr:rowOff>38346</xdr:rowOff>
    </xdr:to>
    <xdr:cxnSp macro="">
      <xdr:nvCxnSpPr>
        <xdr:cNvPr id="299" name="直線コネクタ 298"/>
        <xdr:cNvCxnSpPr/>
      </xdr:nvCxnSpPr>
      <xdr:spPr>
        <a:xfrm flipV="1">
          <a:off x="6972300" y="6548722"/>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97791</xdr:rowOff>
    </xdr:from>
    <xdr:to>
      <xdr:col>55</xdr:col>
      <xdr:colOff>50800</xdr:colOff>
      <xdr:row>38</xdr:row>
      <xdr:rowOff>27941</xdr:rowOff>
    </xdr:to>
    <xdr:sp macro="" textlink="">
      <xdr:nvSpPr>
        <xdr:cNvPr id="309" name="楕円 308"/>
        <xdr:cNvSpPr/>
      </xdr:nvSpPr>
      <xdr:spPr>
        <a:xfrm>
          <a:off x="10426700" y="64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76218</xdr:rowOff>
    </xdr:from>
    <xdr:ext cx="599010" cy="259045"/>
    <xdr:sp macro="" textlink="">
      <xdr:nvSpPr>
        <xdr:cNvPr id="310" name="補助費等該当値テキスト"/>
        <xdr:cNvSpPr txBox="1"/>
      </xdr:nvSpPr>
      <xdr:spPr>
        <a:xfrm>
          <a:off x="10528300" y="641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105510</xdr:rowOff>
    </xdr:from>
    <xdr:to>
      <xdr:col>50</xdr:col>
      <xdr:colOff>165100</xdr:colOff>
      <xdr:row>38</xdr:row>
      <xdr:rowOff>35660</xdr:rowOff>
    </xdr:to>
    <xdr:sp macro="" textlink="">
      <xdr:nvSpPr>
        <xdr:cNvPr id="311" name="楕円 310"/>
        <xdr:cNvSpPr/>
      </xdr:nvSpPr>
      <xdr:spPr>
        <a:xfrm>
          <a:off x="9588500" y="64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26787</xdr:rowOff>
    </xdr:from>
    <xdr:ext cx="599010" cy="259045"/>
    <xdr:sp macro="" textlink="">
      <xdr:nvSpPr>
        <xdr:cNvPr id="312" name="テキスト ボックス 311"/>
        <xdr:cNvSpPr txBox="1"/>
      </xdr:nvSpPr>
      <xdr:spPr>
        <a:xfrm>
          <a:off x="9339795" y="654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126556</xdr:rowOff>
    </xdr:from>
    <xdr:to>
      <xdr:col>46</xdr:col>
      <xdr:colOff>38100</xdr:colOff>
      <xdr:row>38</xdr:row>
      <xdr:rowOff>56707</xdr:rowOff>
    </xdr:to>
    <xdr:sp macro="" textlink="">
      <xdr:nvSpPr>
        <xdr:cNvPr id="313" name="楕円 312"/>
        <xdr:cNvSpPr/>
      </xdr:nvSpPr>
      <xdr:spPr>
        <a:xfrm>
          <a:off x="8699500" y="64702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47833</xdr:rowOff>
    </xdr:from>
    <xdr:ext cx="599010" cy="259045"/>
    <xdr:sp macro="" textlink="">
      <xdr:nvSpPr>
        <xdr:cNvPr id="314" name="テキスト ボックス 313"/>
        <xdr:cNvSpPr txBox="1"/>
      </xdr:nvSpPr>
      <xdr:spPr>
        <a:xfrm>
          <a:off x="8450795" y="656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154272</xdr:rowOff>
    </xdr:from>
    <xdr:to>
      <xdr:col>41</xdr:col>
      <xdr:colOff>101600</xdr:colOff>
      <xdr:row>38</xdr:row>
      <xdr:rowOff>84422</xdr:rowOff>
    </xdr:to>
    <xdr:sp macro="" textlink="">
      <xdr:nvSpPr>
        <xdr:cNvPr id="315" name="楕円 314"/>
        <xdr:cNvSpPr/>
      </xdr:nvSpPr>
      <xdr:spPr>
        <a:xfrm>
          <a:off x="7810500" y="64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75549</xdr:rowOff>
    </xdr:from>
    <xdr:ext cx="534377" cy="259045"/>
    <xdr:sp macro="" textlink="">
      <xdr:nvSpPr>
        <xdr:cNvPr id="316" name="テキスト ボックス 315"/>
        <xdr:cNvSpPr txBox="1"/>
      </xdr:nvSpPr>
      <xdr:spPr>
        <a:xfrm>
          <a:off x="7594111" y="659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158996</xdr:rowOff>
    </xdr:from>
    <xdr:to>
      <xdr:col>36</xdr:col>
      <xdr:colOff>165100</xdr:colOff>
      <xdr:row>38</xdr:row>
      <xdr:rowOff>89146</xdr:rowOff>
    </xdr:to>
    <xdr:sp macro="" textlink="">
      <xdr:nvSpPr>
        <xdr:cNvPr id="317" name="楕円 316"/>
        <xdr:cNvSpPr/>
      </xdr:nvSpPr>
      <xdr:spPr>
        <a:xfrm>
          <a:off x="6921500" y="65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80273</xdr:rowOff>
    </xdr:from>
    <xdr:ext cx="534377" cy="259045"/>
    <xdr:sp macro="" textlink="">
      <xdr:nvSpPr>
        <xdr:cNvPr id="318" name="テキスト ボックス 317"/>
        <xdr:cNvSpPr txBox="1"/>
      </xdr:nvSpPr>
      <xdr:spPr>
        <a:xfrm>
          <a:off x="6705111" y="659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119820</xdr:rowOff>
    </xdr:from>
    <xdr:to>
      <xdr:col>55</xdr:col>
      <xdr:colOff>0</xdr:colOff>
      <xdr:row>58</xdr:row>
      <xdr:rowOff>130364</xdr:rowOff>
    </xdr:to>
    <xdr:cxnSp macro="">
      <xdr:nvCxnSpPr>
        <xdr:cNvPr id="345" name="直線コネクタ 344"/>
        <xdr:cNvCxnSpPr/>
      </xdr:nvCxnSpPr>
      <xdr:spPr>
        <a:xfrm>
          <a:off x="9639300" y="10063920"/>
          <a:ext cx="8382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105952</xdr:rowOff>
    </xdr:from>
    <xdr:to>
      <xdr:col>50</xdr:col>
      <xdr:colOff>114300</xdr:colOff>
      <xdr:row>58</xdr:row>
      <xdr:rowOff>119820</xdr:rowOff>
    </xdr:to>
    <xdr:cxnSp macro="">
      <xdr:nvCxnSpPr>
        <xdr:cNvPr id="348" name="直線コネクタ 347"/>
        <xdr:cNvCxnSpPr/>
      </xdr:nvCxnSpPr>
      <xdr:spPr>
        <a:xfrm>
          <a:off x="8750300" y="10050052"/>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81862</xdr:rowOff>
    </xdr:from>
    <xdr:to>
      <xdr:col>45</xdr:col>
      <xdr:colOff>177800</xdr:colOff>
      <xdr:row>58</xdr:row>
      <xdr:rowOff>105952</xdr:rowOff>
    </xdr:to>
    <xdr:cxnSp macro="">
      <xdr:nvCxnSpPr>
        <xdr:cNvPr id="351" name="直線コネクタ 350"/>
        <xdr:cNvCxnSpPr/>
      </xdr:nvCxnSpPr>
      <xdr:spPr>
        <a:xfrm>
          <a:off x="7861300" y="10025962"/>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81862</xdr:rowOff>
    </xdr:from>
    <xdr:to>
      <xdr:col>41</xdr:col>
      <xdr:colOff>50800</xdr:colOff>
      <xdr:row>58</xdr:row>
      <xdr:rowOff>90366</xdr:rowOff>
    </xdr:to>
    <xdr:cxnSp macro="">
      <xdr:nvCxnSpPr>
        <xdr:cNvPr id="354" name="直線コネクタ 353"/>
        <xdr:cNvCxnSpPr/>
      </xdr:nvCxnSpPr>
      <xdr:spPr>
        <a:xfrm flipV="1">
          <a:off x="6972300" y="10025962"/>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79564</xdr:rowOff>
    </xdr:from>
    <xdr:to>
      <xdr:col>55</xdr:col>
      <xdr:colOff>50800</xdr:colOff>
      <xdr:row>59</xdr:row>
      <xdr:rowOff>9714</xdr:rowOff>
    </xdr:to>
    <xdr:sp macro="" textlink="">
      <xdr:nvSpPr>
        <xdr:cNvPr id="364" name="楕円 363"/>
        <xdr:cNvSpPr/>
      </xdr:nvSpPr>
      <xdr:spPr>
        <a:xfrm>
          <a:off x="10426700" y="100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165941</xdr:rowOff>
    </xdr:from>
    <xdr:ext cx="534377" cy="259045"/>
    <xdr:sp macro="" textlink="">
      <xdr:nvSpPr>
        <xdr:cNvPr id="365" name="普通建設事業費該当値テキスト"/>
        <xdr:cNvSpPr txBox="1"/>
      </xdr:nvSpPr>
      <xdr:spPr>
        <a:xfrm>
          <a:off x="10528300" y="993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69020</xdr:rowOff>
    </xdr:from>
    <xdr:to>
      <xdr:col>50</xdr:col>
      <xdr:colOff>165100</xdr:colOff>
      <xdr:row>58</xdr:row>
      <xdr:rowOff>170620</xdr:rowOff>
    </xdr:to>
    <xdr:sp macro="" textlink="">
      <xdr:nvSpPr>
        <xdr:cNvPr id="366" name="楕円 365"/>
        <xdr:cNvSpPr/>
      </xdr:nvSpPr>
      <xdr:spPr>
        <a:xfrm>
          <a:off x="9588500" y="100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161747</xdr:rowOff>
    </xdr:from>
    <xdr:ext cx="534377" cy="259045"/>
    <xdr:sp macro="" textlink="">
      <xdr:nvSpPr>
        <xdr:cNvPr id="367" name="テキスト ボックス 366"/>
        <xdr:cNvSpPr txBox="1"/>
      </xdr:nvSpPr>
      <xdr:spPr>
        <a:xfrm>
          <a:off x="9372111" y="101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55152</xdr:rowOff>
    </xdr:from>
    <xdr:to>
      <xdr:col>46</xdr:col>
      <xdr:colOff>38100</xdr:colOff>
      <xdr:row>58</xdr:row>
      <xdr:rowOff>156752</xdr:rowOff>
    </xdr:to>
    <xdr:sp macro="" textlink="">
      <xdr:nvSpPr>
        <xdr:cNvPr id="368" name="楕円 367"/>
        <xdr:cNvSpPr/>
      </xdr:nvSpPr>
      <xdr:spPr>
        <a:xfrm>
          <a:off x="8699500" y="99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147879</xdr:rowOff>
    </xdr:from>
    <xdr:ext cx="534377" cy="259045"/>
    <xdr:sp macro="" textlink="">
      <xdr:nvSpPr>
        <xdr:cNvPr id="369" name="テキスト ボックス 368"/>
        <xdr:cNvSpPr txBox="1"/>
      </xdr:nvSpPr>
      <xdr:spPr>
        <a:xfrm>
          <a:off x="8483111" y="100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31062</xdr:rowOff>
    </xdr:from>
    <xdr:to>
      <xdr:col>41</xdr:col>
      <xdr:colOff>101600</xdr:colOff>
      <xdr:row>58</xdr:row>
      <xdr:rowOff>132662</xdr:rowOff>
    </xdr:to>
    <xdr:sp macro="" textlink="">
      <xdr:nvSpPr>
        <xdr:cNvPr id="370" name="楕円 369"/>
        <xdr:cNvSpPr/>
      </xdr:nvSpPr>
      <xdr:spPr>
        <a:xfrm>
          <a:off x="7810500" y="99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123789</xdr:rowOff>
    </xdr:from>
    <xdr:ext cx="599010" cy="259045"/>
    <xdr:sp macro="" textlink="">
      <xdr:nvSpPr>
        <xdr:cNvPr id="371" name="テキスト ボックス 370"/>
        <xdr:cNvSpPr txBox="1"/>
      </xdr:nvSpPr>
      <xdr:spPr>
        <a:xfrm>
          <a:off x="7561795" y="1006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39566</xdr:rowOff>
    </xdr:from>
    <xdr:to>
      <xdr:col>36</xdr:col>
      <xdr:colOff>165100</xdr:colOff>
      <xdr:row>58</xdr:row>
      <xdr:rowOff>141166</xdr:rowOff>
    </xdr:to>
    <xdr:sp macro="" textlink="">
      <xdr:nvSpPr>
        <xdr:cNvPr id="372" name="楕円 371"/>
        <xdr:cNvSpPr/>
      </xdr:nvSpPr>
      <xdr:spPr>
        <a:xfrm>
          <a:off x="6921500" y="998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132293</xdr:rowOff>
    </xdr:from>
    <xdr:ext cx="599010" cy="259045"/>
    <xdr:sp macro="" textlink="">
      <xdr:nvSpPr>
        <xdr:cNvPr id="373" name="テキスト ボックス 372"/>
        <xdr:cNvSpPr txBox="1"/>
      </xdr:nvSpPr>
      <xdr:spPr>
        <a:xfrm>
          <a:off x="6672795" y="1007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18000</xdr:rowOff>
    </xdr:from>
    <xdr:to>
      <xdr:col>55</xdr:col>
      <xdr:colOff>0</xdr:colOff>
      <xdr:row>79</xdr:row>
      <xdr:rowOff>41579</xdr:rowOff>
    </xdr:to>
    <xdr:cxnSp macro="">
      <xdr:nvCxnSpPr>
        <xdr:cNvPr id="402" name="直線コネクタ 401"/>
        <xdr:cNvCxnSpPr/>
      </xdr:nvCxnSpPr>
      <xdr:spPr>
        <a:xfrm>
          <a:off x="9639300" y="13562550"/>
          <a:ext cx="8382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165946</xdr:rowOff>
    </xdr:from>
    <xdr:to>
      <xdr:col>50</xdr:col>
      <xdr:colOff>114300</xdr:colOff>
      <xdr:row>79</xdr:row>
      <xdr:rowOff>18000</xdr:rowOff>
    </xdr:to>
    <xdr:cxnSp macro="">
      <xdr:nvCxnSpPr>
        <xdr:cNvPr id="405" name="直線コネクタ 404"/>
        <xdr:cNvCxnSpPr/>
      </xdr:nvCxnSpPr>
      <xdr:spPr>
        <a:xfrm>
          <a:off x="8750300" y="13539046"/>
          <a:ext cx="889000" cy="2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83348</xdr:rowOff>
    </xdr:from>
    <xdr:to>
      <xdr:col>45</xdr:col>
      <xdr:colOff>177800</xdr:colOff>
      <xdr:row>78</xdr:row>
      <xdr:rowOff>165946</xdr:rowOff>
    </xdr:to>
    <xdr:cxnSp macro="">
      <xdr:nvCxnSpPr>
        <xdr:cNvPr id="408" name="直線コネクタ 407"/>
        <xdr:cNvCxnSpPr/>
      </xdr:nvCxnSpPr>
      <xdr:spPr>
        <a:xfrm>
          <a:off x="7861300" y="13456448"/>
          <a:ext cx="889000" cy="8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83348</xdr:rowOff>
    </xdr:from>
    <xdr:to>
      <xdr:col>41</xdr:col>
      <xdr:colOff>50800</xdr:colOff>
      <xdr:row>78</xdr:row>
      <xdr:rowOff>139374</xdr:rowOff>
    </xdr:to>
    <xdr:cxnSp macro="">
      <xdr:nvCxnSpPr>
        <xdr:cNvPr id="411" name="直線コネクタ 410"/>
        <xdr:cNvCxnSpPr/>
      </xdr:nvCxnSpPr>
      <xdr:spPr>
        <a:xfrm flipV="1">
          <a:off x="6972300" y="13456448"/>
          <a:ext cx="889000" cy="5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162229</xdr:rowOff>
    </xdr:from>
    <xdr:to>
      <xdr:col>55</xdr:col>
      <xdr:colOff>50800</xdr:colOff>
      <xdr:row>79</xdr:row>
      <xdr:rowOff>92379</xdr:rowOff>
    </xdr:to>
    <xdr:sp macro="" textlink="">
      <xdr:nvSpPr>
        <xdr:cNvPr id="421" name="楕円 420"/>
        <xdr:cNvSpPr/>
      </xdr:nvSpPr>
      <xdr:spPr>
        <a:xfrm>
          <a:off x="10426700" y="1353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77156</xdr:rowOff>
    </xdr:from>
    <xdr:ext cx="469744" cy="259045"/>
    <xdr:sp macro="" textlink="">
      <xdr:nvSpPr>
        <xdr:cNvPr id="422" name="普通建設事業費 （ うち新規整備　）該当値テキスト"/>
        <xdr:cNvSpPr txBox="1"/>
      </xdr:nvSpPr>
      <xdr:spPr>
        <a:xfrm>
          <a:off x="10528300" y="1345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138650</xdr:rowOff>
    </xdr:from>
    <xdr:to>
      <xdr:col>50</xdr:col>
      <xdr:colOff>165100</xdr:colOff>
      <xdr:row>79</xdr:row>
      <xdr:rowOff>68800</xdr:rowOff>
    </xdr:to>
    <xdr:sp macro="" textlink="">
      <xdr:nvSpPr>
        <xdr:cNvPr id="423" name="楕円 422"/>
        <xdr:cNvSpPr/>
      </xdr:nvSpPr>
      <xdr:spPr>
        <a:xfrm>
          <a:off x="9588500" y="135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59927</xdr:rowOff>
    </xdr:from>
    <xdr:ext cx="534377" cy="259045"/>
    <xdr:sp macro="" textlink="">
      <xdr:nvSpPr>
        <xdr:cNvPr id="424" name="テキスト ボックス 423"/>
        <xdr:cNvSpPr txBox="1"/>
      </xdr:nvSpPr>
      <xdr:spPr>
        <a:xfrm>
          <a:off x="9372111" y="1360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115146</xdr:rowOff>
    </xdr:from>
    <xdr:to>
      <xdr:col>46</xdr:col>
      <xdr:colOff>38100</xdr:colOff>
      <xdr:row>79</xdr:row>
      <xdr:rowOff>45296</xdr:rowOff>
    </xdr:to>
    <xdr:sp macro="" textlink="">
      <xdr:nvSpPr>
        <xdr:cNvPr id="425" name="楕円 424"/>
        <xdr:cNvSpPr/>
      </xdr:nvSpPr>
      <xdr:spPr>
        <a:xfrm>
          <a:off x="8699500" y="134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36423</xdr:rowOff>
    </xdr:from>
    <xdr:ext cx="534377" cy="259045"/>
    <xdr:sp macro="" textlink="">
      <xdr:nvSpPr>
        <xdr:cNvPr id="426" name="テキスト ボックス 425"/>
        <xdr:cNvSpPr txBox="1"/>
      </xdr:nvSpPr>
      <xdr:spPr>
        <a:xfrm>
          <a:off x="8483111" y="135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32548</xdr:rowOff>
    </xdr:from>
    <xdr:to>
      <xdr:col>41</xdr:col>
      <xdr:colOff>101600</xdr:colOff>
      <xdr:row>78</xdr:row>
      <xdr:rowOff>134148</xdr:rowOff>
    </xdr:to>
    <xdr:sp macro="" textlink="">
      <xdr:nvSpPr>
        <xdr:cNvPr id="427" name="楕円 426"/>
        <xdr:cNvSpPr/>
      </xdr:nvSpPr>
      <xdr:spPr>
        <a:xfrm>
          <a:off x="7810500" y="134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125275</xdr:rowOff>
    </xdr:from>
    <xdr:ext cx="599010" cy="259045"/>
    <xdr:sp macro="" textlink="">
      <xdr:nvSpPr>
        <xdr:cNvPr id="428" name="テキスト ボックス 427"/>
        <xdr:cNvSpPr txBox="1"/>
      </xdr:nvSpPr>
      <xdr:spPr>
        <a:xfrm>
          <a:off x="7561795" y="1349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88574</xdr:rowOff>
    </xdr:from>
    <xdr:to>
      <xdr:col>36</xdr:col>
      <xdr:colOff>165100</xdr:colOff>
      <xdr:row>79</xdr:row>
      <xdr:rowOff>18724</xdr:rowOff>
    </xdr:to>
    <xdr:sp macro="" textlink="">
      <xdr:nvSpPr>
        <xdr:cNvPr id="429" name="楕円 428"/>
        <xdr:cNvSpPr/>
      </xdr:nvSpPr>
      <xdr:spPr>
        <a:xfrm>
          <a:off x="6921500" y="1346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9851</xdr:rowOff>
    </xdr:from>
    <xdr:ext cx="534377" cy="259045"/>
    <xdr:sp macro="" textlink="">
      <xdr:nvSpPr>
        <xdr:cNvPr id="430" name="テキスト ボックス 429"/>
        <xdr:cNvSpPr txBox="1"/>
      </xdr:nvSpPr>
      <xdr:spPr>
        <a:xfrm>
          <a:off x="6705111" y="135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131333</xdr:rowOff>
    </xdr:from>
    <xdr:to>
      <xdr:col>55</xdr:col>
      <xdr:colOff>0</xdr:colOff>
      <xdr:row>98</xdr:row>
      <xdr:rowOff>133510</xdr:rowOff>
    </xdr:to>
    <xdr:cxnSp macro="">
      <xdr:nvCxnSpPr>
        <xdr:cNvPr id="457" name="直線コネクタ 456"/>
        <xdr:cNvCxnSpPr/>
      </xdr:nvCxnSpPr>
      <xdr:spPr>
        <a:xfrm>
          <a:off x="9639300" y="1693343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126541</xdr:rowOff>
    </xdr:from>
    <xdr:to>
      <xdr:col>50</xdr:col>
      <xdr:colOff>114300</xdr:colOff>
      <xdr:row>98</xdr:row>
      <xdr:rowOff>131333</xdr:rowOff>
    </xdr:to>
    <xdr:cxnSp macro="">
      <xdr:nvCxnSpPr>
        <xdr:cNvPr id="460" name="直線コネクタ 459"/>
        <xdr:cNvCxnSpPr/>
      </xdr:nvCxnSpPr>
      <xdr:spPr>
        <a:xfrm>
          <a:off x="8750300" y="16928641"/>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126541</xdr:rowOff>
    </xdr:from>
    <xdr:to>
      <xdr:col>45</xdr:col>
      <xdr:colOff>177800</xdr:colOff>
      <xdr:row>98</xdr:row>
      <xdr:rowOff>136596</xdr:rowOff>
    </xdr:to>
    <xdr:cxnSp macro="">
      <xdr:nvCxnSpPr>
        <xdr:cNvPr id="463" name="直線コネクタ 462"/>
        <xdr:cNvCxnSpPr/>
      </xdr:nvCxnSpPr>
      <xdr:spPr>
        <a:xfrm flipV="1">
          <a:off x="7861300" y="1692864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128839</xdr:rowOff>
    </xdr:from>
    <xdr:to>
      <xdr:col>41</xdr:col>
      <xdr:colOff>50800</xdr:colOff>
      <xdr:row>98</xdr:row>
      <xdr:rowOff>136596</xdr:rowOff>
    </xdr:to>
    <xdr:cxnSp macro="">
      <xdr:nvCxnSpPr>
        <xdr:cNvPr id="466" name="直線コネクタ 465"/>
        <xdr:cNvCxnSpPr/>
      </xdr:nvCxnSpPr>
      <xdr:spPr>
        <a:xfrm>
          <a:off x="6972300" y="16930939"/>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82710</xdr:rowOff>
    </xdr:from>
    <xdr:to>
      <xdr:col>55</xdr:col>
      <xdr:colOff>50800</xdr:colOff>
      <xdr:row>99</xdr:row>
      <xdr:rowOff>12860</xdr:rowOff>
    </xdr:to>
    <xdr:sp macro="" textlink="">
      <xdr:nvSpPr>
        <xdr:cNvPr id="476" name="楕円 475"/>
        <xdr:cNvSpPr/>
      </xdr:nvSpPr>
      <xdr:spPr>
        <a:xfrm>
          <a:off x="10426700" y="168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169087</xdr:rowOff>
    </xdr:from>
    <xdr:ext cx="534377" cy="259045"/>
    <xdr:sp macro="" textlink="">
      <xdr:nvSpPr>
        <xdr:cNvPr id="477" name="普通建設事業費 （ うち更新整備　）該当値テキスト"/>
        <xdr:cNvSpPr txBox="1"/>
      </xdr:nvSpPr>
      <xdr:spPr>
        <a:xfrm>
          <a:off x="10528300" y="1679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80533</xdr:rowOff>
    </xdr:from>
    <xdr:to>
      <xdr:col>50</xdr:col>
      <xdr:colOff>165100</xdr:colOff>
      <xdr:row>99</xdr:row>
      <xdr:rowOff>10683</xdr:rowOff>
    </xdr:to>
    <xdr:sp macro="" textlink="">
      <xdr:nvSpPr>
        <xdr:cNvPr id="478" name="楕円 477"/>
        <xdr:cNvSpPr/>
      </xdr:nvSpPr>
      <xdr:spPr>
        <a:xfrm>
          <a:off x="9588500" y="1688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1810</xdr:rowOff>
    </xdr:from>
    <xdr:ext cx="534377" cy="259045"/>
    <xdr:sp macro="" textlink="">
      <xdr:nvSpPr>
        <xdr:cNvPr id="479" name="テキスト ボックス 478"/>
        <xdr:cNvSpPr txBox="1"/>
      </xdr:nvSpPr>
      <xdr:spPr>
        <a:xfrm>
          <a:off x="9372111" y="1697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75741</xdr:rowOff>
    </xdr:from>
    <xdr:to>
      <xdr:col>46</xdr:col>
      <xdr:colOff>38100</xdr:colOff>
      <xdr:row>99</xdr:row>
      <xdr:rowOff>5891</xdr:rowOff>
    </xdr:to>
    <xdr:sp macro="" textlink="">
      <xdr:nvSpPr>
        <xdr:cNvPr id="480" name="楕円 479"/>
        <xdr:cNvSpPr/>
      </xdr:nvSpPr>
      <xdr:spPr>
        <a:xfrm>
          <a:off x="8699500" y="1687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168468</xdr:rowOff>
    </xdr:from>
    <xdr:ext cx="534377" cy="259045"/>
    <xdr:sp macro="" textlink="">
      <xdr:nvSpPr>
        <xdr:cNvPr id="481" name="テキスト ボックス 480"/>
        <xdr:cNvSpPr txBox="1"/>
      </xdr:nvSpPr>
      <xdr:spPr>
        <a:xfrm>
          <a:off x="8483111" y="169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85796</xdr:rowOff>
    </xdr:from>
    <xdr:to>
      <xdr:col>41</xdr:col>
      <xdr:colOff>101600</xdr:colOff>
      <xdr:row>99</xdr:row>
      <xdr:rowOff>15946</xdr:rowOff>
    </xdr:to>
    <xdr:sp macro="" textlink="">
      <xdr:nvSpPr>
        <xdr:cNvPr id="482" name="楕円 481"/>
        <xdr:cNvSpPr/>
      </xdr:nvSpPr>
      <xdr:spPr>
        <a:xfrm>
          <a:off x="7810500" y="168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7073</xdr:rowOff>
    </xdr:from>
    <xdr:ext cx="469744" cy="259045"/>
    <xdr:sp macro="" textlink="">
      <xdr:nvSpPr>
        <xdr:cNvPr id="483" name="テキスト ボックス 482"/>
        <xdr:cNvSpPr txBox="1"/>
      </xdr:nvSpPr>
      <xdr:spPr>
        <a:xfrm>
          <a:off x="7626428" y="169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78039</xdr:rowOff>
    </xdr:from>
    <xdr:to>
      <xdr:col>36</xdr:col>
      <xdr:colOff>165100</xdr:colOff>
      <xdr:row>99</xdr:row>
      <xdr:rowOff>8189</xdr:rowOff>
    </xdr:to>
    <xdr:sp macro="" textlink="">
      <xdr:nvSpPr>
        <xdr:cNvPr id="484" name="楕円 483"/>
        <xdr:cNvSpPr/>
      </xdr:nvSpPr>
      <xdr:spPr>
        <a:xfrm>
          <a:off x="6921500" y="1688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170766</xdr:rowOff>
    </xdr:from>
    <xdr:ext cx="534377" cy="259045"/>
    <xdr:sp macro="" textlink="">
      <xdr:nvSpPr>
        <xdr:cNvPr id="485" name="テキスト ボックス 484"/>
        <xdr:cNvSpPr txBox="1"/>
      </xdr:nvSpPr>
      <xdr:spPr>
        <a:xfrm>
          <a:off x="6705111" y="1697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110309</xdr:rowOff>
    </xdr:from>
    <xdr:to>
      <xdr:col>85</xdr:col>
      <xdr:colOff>127000</xdr:colOff>
      <xdr:row>38</xdr:row>
      <xdr:rowOff>128430</xdr:rowOff>
    </xdr:to>
    <xdr:cxnSp macro="">
      <xdr:nvCxnSpPr>
        <xdr:cNvPr id="512" name="直線コネクタ 511"/>
        <xdr:cNvCxnSpPr/>
      </xdr:nvCxnSpPr>
      <xdr:spPr>
        <a:xfrm flipV="1">
          <a:off x="15481300" y="6625409"/>
          <a:ext cx="838200" cy="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128430</xdr:rowOff>
    </xdr:from>
    <xdr:to>
      <xdr:col>81</xdr:col>
      <xdr:colOff>50800</xdr:colOff>
      <xdr:row>38</xdr:row>
      <xdr:rowOff>133366</xdr:rowOff>
    </xdr:to>
    <xdr:cxnSp macro="">
      <xdr:nvCxnSpPr>
        <xdr:cNvPr id="515" name="直線コネクタ 514"/>
        <xdr:cNvCxnSpPr/>
      </xdr:nvCxnSpPr>
      <xdr:spPr>
        <a:xfrm flipV="1">
          <a:off x="14592300" y="6643530"/>
          <a:ext cx="889000" cy="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126619</xdr:rowOff>
    </xdr:from>
    <xdr:to>
      <xdr:col>76</xdr:col>
      <xdr:colOff>114300</xdr:colOff>
      <xdr:row>38</xdr:row>
      <xdr:rowOff>133366</xdr:rowOff>
    </xdr:to>
    <xdr:cxnSp macro="">
      <xdr:nvCxnSpPr>
        <xdr:cNvPr id="518" name="直線コネクタ 517"/>
        <xdr:cNvCxnSpPr/>
      </xdr:nvCxnSpPr>
      <xdr:spPr>
        <a:xfrm>
          <a:off x="13703300" y="6641719"/>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126619</xdr:rowOff>
    </xdr:from>
    <xdr:to>
      <xdr:col>71</xdr:col>
      <xdr:colOff>177800</xdr:colOff>
      <xdr:row>38</xdr:row>
      <xdr:rowOff>129018</xdr:rowOff>
    </xdr:to>
    <xdr:cxnSp macro="">
      <xdr:nvCxnSpPr>
        <xdr:cNvPr id="521" name="直線コネクタ 520"/>
        <xdr:cNvCxnSpPr/>
      </xdr:nvCxnSpPr>
      <xdr:spPr>
        <a:xfrm flipV="1">
          <a:off x="12814300" y="6641719"/>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59509</xdr:rowOff>
    </xdr:from>
    <xdr:to>
      <xdr:col>85</xdr:col>
      <xdr:colOff>177800</xdr:colOff>
      <xdr:row>38</xdr:row>
      <xdr:rowOff>161109</xdr:rowOff>
    </xdr:to>
    <xdr:sp macro="" textlink="">
      <xdr:nvSpPr>
        <xdr:cNvPr id="531" name="楕円 530"/>
        <xdr:cNvSpPr/>
      </xdr:nvSpPr>
      <xdr:spPr>
        <a:xfrm>
          <a:off x="162687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534377" cy="259045"/>
    <xdr:sp macro="" textlink="">
      <xdr:nvSpPr>
        <xdr:cNvPr id="532" name="災害復旧事業費該当値テキスト"/>
        <xdr:cNvSpPr txBox="1"/>
      </xdr:nvSpPr>
      <xdr:spPr>
        <a:xfrm>
          <a:off x="16370300" y="65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77630</xdr:rowOff>
    </xdr:from>
    <xdr:to>
      <xdr:col>81</xdr:col>
      <xdr:colOff>101600</xdr:colOff>
      <xdr:row>39</xdr:row>
      <xdr:rowOff>7780</xdr:rowOff>
    </xdr:to>
    <xdr:sp macro="" textlink="">
      <xdr:nvSpPr>
        <xdr:cNvPr id="533" name="楕円 532"/>
        <xdr:cNvSpPr/>
      </xdr:nvSpPr>
      <xdr:spPr>
        <a:xfrm>
          <a:off x="15430500" y="65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170357</xdr:rowOff>
    </xdr:from>
    <xdr:ext cx="469744" cy="259045"/>
    <xdr:sp macro="" textlink="">
      <xdr:nvSpPr>
        <xdr:cNvPr id="534" name="テキスト ボックス 533"/>
        <xdr:cNvSpPr txBox="1"/>
      </xdr:nvSpPr>
      <xdr:spPr>
        <a:xfrm>
          <a:off x="15246428" y="668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82566</xdr:rowOff>
    </xdr:from>
    <xdr:to>
      <xdr:col>76</xdr:col>
      <xdr:colOff>165100</xdr:colOff>
      <xdr:row>39</xdr:row>
      <xdr:rowOff>12716</xdr:rowOff>
    </xdr:to>
    <xdr:sp macro="" textlink="">
      <xdr:nvSpPr>
        <xdr:cNvPr id="535" name="楕円 534"/>
        <xdr:cNvSpPr/>
      </xdr:nvSpPr>
      <xdr:spPr>
        <a:xfrm>
          <a:off x="14541500" y="65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3843</xdr:rowOff>
    </xdr:from>
    <xdr:ext cx="469744" cy="259045"/>
    <xdr:sp macro="" textlink="">
      <xdr:nvSpPr>
        <xdr:cNvPr id="536" name="テキスト ボックス 535"/>
        <xdr:cNvSpPr txBox="1"/>
      </xdr:nvSpPr>
      <xdr:spPr>
        <a:xfrm>
          <a:off x="14357428" y="66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75819</xdr:rowOff>
    </xdr:from>
    <xdr:to>
      <xdr:col>72</xdr:col>
      <xdr:colOff>38100</xdr:colOff>
      <xdr:row>39</xdr:row>
      <xdr:rowOff>5969</xdr:rowOff>
    </xdr:to>
    <xdr:sp macro="" textlink="">
      <xdr:nvSpPr>
        <xdr:cNvPr id="537" name="楕円 536"/>
        <xdr:cNvSpPr/>
      </xdr:nvSpPr>
      <xdr:spPr>
        <a:xfrm>
          <a:off x="13652500" y="65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168546</xdr:rowOff>
    </xdr:from>
    <xdr:ext cx="469744" cy="259045"/>
    <xdr:sp macro="" textlink="">
      <xdr:nvSpPr>
        <xdr:cNvPr id="538" name="テキスト ボックス 537"/>
        <xdr:cNvSpPr txBox="1"/>
      </xdr:nvSpPr>
      <xdr:spPr>
        <a:xfrm>
          <a:off x="13468428" y="668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78218</xdr:rowOff>
    </xdr:from>
    <xdr:to>
      <xdr:col>67</xdr:col>
      <xdr:colOff>101600</xdr:colOff>
      <xdr:row>39</xdr:row>
      <xdr:rowOff>8368</xdr:rowOff>
    </xdr:to>
    <xdr:sp macro="" textlink="">
      <xdr:nvSpPr>
        <xdr:cNvPr id="539" name="楕円 538"/>
        <xdr:cNvSpPr/>
      </xdr:nvSpPr>
      <xdr:spPr>
        <a:xfrm>
          <a:off x="12763500" y="65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170945</xdr:rowOff>
    </xdr:from>
    <xdr:ext cx="469744" cy="259045"/>
    <xdr:sp macro="" textlink="">
      <xdr:nvSpPr>
        <xdr:cNvPr id="540" name="テキスト ボックス 539"/>
        <xdr:cNvSpPr txBox="1"/>
      </xdr:nvSpPr>
      <xdr:spPr>
        <a:xfrm>
          <a:off x="12579428" y="668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163029</xdr:rowOff>
    </xdr:from>
    <xdr:to>
      <xdr:col>85</xdr:col>
      <xdr:colOff>127000</xdr:colOff>
      <xdr:row>77</xdr:row>
      <xdr:rowOff>167246</xdr:rowOff>
    </xdr:to>
    <xdr:cxnSp macro="">
      <xdr:nvCxnSpPr>
        <xdr:cNvPr id="618" name="直線コネクタ 617"/>
        <xdr:cNvCxnSpPr/>
      </xdr:nvCxnSpPr>
      <xdr:spPr>
        <a:xfrm flipV="1">
          <a:off x="15481300" y="13364679"/>
          <a:ext cx="8382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167246</xdr:rowOff>
    </xdr:from>
    <xdr:to>
      <xdr:col>81</xdr:col>
      <xdr:colOff>50800</xdr:colOff>
      <xdr:row>77</xdr:row>
      <xdr:rowOff>169709</xdr:rowOff>
    </xdr:to>
    <xdr:cxnSp macro="">
      <xdr:nvCxnSpPr>
        <xdr:cNvPr id="621" name="直線コネクタ 620"/>
        <xdr:cNvCxnSpPr/>
      </xdr:nvCxnSpPr>
      <xdr:spPr>
        <a:xfrm flipV="1">
          <a:off x="14592300" y="13368896"/>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169709</xdr:rowOff>
    </xdr:from>
    <xdr:to>
      <xdr:col>76</xdr:col>
      <xdr:colOff>114300</xdr:colOff>
      <xdr:row>78</xdr:row>
      <xdr:rowOff>10985</xdr:rowOff>
    </xdr:to>
    <xdr:cxnSp macro="">
      <xdr:nvCxnSpPr>
        <xdr:cNvPr id="624" name="直線コネクタ 623"/>
        <xdr:cNvCxnSpPr/>
      </xdr:nvCxnSpPr>
      <xdr:spPr>
        <a:xfrm flipV="1">
          <a:off x="13703300" y="13371359"/>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10985</xdr:rowOff>
    </xdr:from>
    <xdr:to>
      <xdr:col>71</xdr:col>
      <xdr:colOff>177800</xdr:colOff>
      <xdr:row>78</xdr:row>
      <xdr:rowOff>42610</xdr:rowOff>
    </xdr:to>
    <xdr:cxnSp macro="">
      <xdr:nvCxnSpPr>
        <xdr:cNvPr id="627" name="直線コネクタ 626"/>
        <xdr:cNvCxnSpPr/>
      </xdr:nvCxnSpPr>
      <xdr:spPr>
        <a:xfrm flipV="1">
          <a:off x="12814300" y="13384085"/>
          <a:ext cx="889000" cy="3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112229</xdr:rowOff>
    </xdr:from>
    <xdr:to>
      <xdr:col>85</xdr:col>
      <xdr:colOff>177800</xdr:colOff>
      <xdr:row>78</xdr:row>
      <xdr:rowOff>42379</xdr:rowOff>
    </xdr:to>
    <xdr:sp macro="" textlink="">
      <xdr:nvSpPr>
        <xdr:cNvPr id="637" name="楕円 636"/>
        <xdr:cNvSpPr/>
      </xdr:nvSpPr>
      <xdr:spPr>
        <a:xfrm>
          <a:off x="16268700" y="133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90656</xdr:rowOff>
    </xdr:from>
    <xdr:ext cx="599010" cy="259045"/>
    <xdr:sp macro="" textlink="">
      <xdr:nvSpPr>
        <xdr:cNvPr id="638" name="公債費該当値テキスト"/>
        <xdr:cNvSpPr txBox="1"/>
      </xdr:nvSpPr>
      <xdr:spPr>
        <a:xfrm>
          <a:off x="16370300" y="1329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116446</xdr:rowOff>
    </xdr:from>
    <xdr:to>
      <xdr:col>81</xdr:col>
      <xdr:colOff>101600</xdr:colOff>
      <xdr:row>78</xdr:row>
      <xdr:rowOff>46596</xdr:rowOff>
    </xdr:to>
    <xdr:sp macro="" textlink="">
      <xdr:nvSpPr>
        <xdr:cNvPr id="639" name="楕円 638"/>
        <xdr:cNvSpPr/>
      </xdr:nvSpPr>
      <xdr:spPr>
        <a:xfrm>
          <a:off x="15430500" y="133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37723</xdr:rowOff>
    </xdr:from>
    <xdr:ext cx="599010" cy="259045"/>
    <xdr:sp macro="" textlink="">
      <xdr:nvSpPr>
        <xdr:cNvPr id="640" name="テキスト ボックス 639"/>
        <xdr:cNvSpPr txBox="1"/>
      </xdr:nvSpPr>
      <xdr:spPr>
        <a:xfrm>
          <a:off x="15181795" y="1341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118909</xdr:rowOff>
    </xdr:from>
    <xdr:to>
      <xdr:col>76</xdr:col>
      <xdr:colOff>165100</xdr:colOff>
      <xdr:row>78</xdr:row>
      <xdr:rowOff>49059</xdr:rowOff>
    </xdr:to>
    <xdr:sp macro="" textlink="">
      <xdr:nvSpPr>
        <xdr:cNvPr id="641" name="楕円 640"/>
        <xdr:cNvSpPr/>
      </xdr:nvSpPr>
      <xdr:spPr>
        <a:xfrm>
          <a:off x="14541500" y="133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40186</xdr:rowOff>
    </xdr:from>
    <xdr:ext cx="599010" cy="259045"/>
    <xdr:sp macro="" textlink="">
      <xdr:nvSpPr>
        <xdr:cNvPr id="642" name="テキスト ボックス 641"/>
        <xdr:cNvSpPr txBox="1"/>
      </xdr:nvSpPr>
      <xdr:spPr>
        <a:xfrm>
          <a:off x="14292795" y="1341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131635</xdr:rowOff>
    </xdr:from>
    <xdr:to>
      <xdr:col>72</xdr:col>
      <xdr:colOff>38100</xdr:colOff>
      <xdr:row>78</xdr:row>
      <xdr:rowOff>61785</xdr:rowOff>
    </xdr:to>
    <xdr:sp macro="" textlink="">
      <xdr:nvSpPr>
        <xdr:cNvPr id="643" name="楕円 642"/>
        <xdr:cNvSpPr/>
      </xdr:nvSpPr>
      <xdr:spPr>
        <a:xfrm>
          <a:off x="13652500" y="133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52912</xdr:rowOff>
    </xdr:from>
    <xdr:ext cx="599010" cy="259045"/>
    <xdr:sp macro="" textlink="">
      <xdr:nvSpPr>
        <xdr:cNvPr id="644" name="テキスト ボックス 643"/>
        <xdr:cNvSpPr txBox="1"/>
      </xdr:nvSpPr>
      <xdr:spPr>
        <a:xfrm>
          <a:off x="13403795" y="1342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163260</xdr:rowOff>
    </xdr:from>
    <xdr:to>
      <xdr:col>67</xdr:col>
      <xdr:colOff>101600</xdr:colOff>
      <xdr:row>78</xdr:row>
      <xdr:rowOff>93410</xdr:rowOff>
    </xdr:to>
    <xdr:sp macro="" textlink="">
      <xdr:nvSpPr>
        <xdr:cNvPr id="645" name="楕円 644"/>
        <xdr:cNvSpPr/>
      </xdr:nvSpPr>
      <xdr:spPr>
        <a:xfrm>
          <a:off x="12763500" y="13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84537</xdr:rowOff>
    </xdr:from>
    <xdr:ext cx="534377" cy="259045"/>
    <xdr:sp macro="" textlink="">
      <xdr:nvSpPr>
        <xdr:cNvPr id="646" name="テキスト ボックス 645"/>
        <xdr:cNvSpPr txBox="1"/>
      </xdr:nvSpPr>
      <xdr:spPr>
        <a:xfrm>
          <a:off x="12547111" y="134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136556</xdr:rowOff>
    </xdr:from>
    <xdr:to>
      <xdr:col>85</xdr:col>
      <xdr:colOff>127000</xdr:colOff>
      <xdr:row>98</xdr:row>
      <xdr:rowOff>139700</xdr:rowOff>
    </xdr:to>
    <xdr:cxnSp macro="">
      <xdr:nvCxnSpPr>
        <xdr:cNvPr id="673" name="直線コネクタ 672"/>
        <xdr:cNvCxnSpPr/>
      </xdr:nvCxnSpPr>
      <xdr:spPr>
        <a:xfrm flipV="1">
          <a:off x="15481300" y="16938656"/>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95900</xdr:rowOff>
    </xdr:from>
    <xdr:to>
      <xdr:col>81</xdr:col>
      <xdr:colOff>50800</xdr:colOff>
      <xdr:row>98</xdr:row>
      <xdr:rowOff>139700</xdr:rowOff>
    </xdr:to>
    <xdr:cxnSp macro="">
      <xdr:nvCxnSpPr>
        <xdr:cNvPr id="676" name="直線コネクタ 675"/>
        <xdr:cNvCxnSpPr/>
      </xdr:nvCxnSpPr>
      <xdr:spPr>
        <a:xfrm>
          <a:off x="14592300" y="16898000"/>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89577</xdr:rowOff>
    </xdr:from>
    <xdr:to>
      <xdr:col>76</xdr:col>
      <xdr:colOff>114300</xdr:colOff>
      <xdr:row>98</xdr:row>
      <xdr:rowOff>95900</xdr:rowOff>
    </xdr:to>
    <xdr:cxnSp macro="">
      <xdr:nvCxnSpPr>
        <xdr:cNvPr id="679" name="直線コネクタ 678"/>
        <xdr:cNvCxnSpPr/>
      </xdr:nvCxnSpPr>
      <xdr:spPr>
        <a:xfrm>
          <a:off x="13703300" y="16891677"/>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89577</xdr:rowOff>
    </xdr:from>
    <xdr:to>
      <xdr:col>71</xdr:col>
      <xdr:colOff>177800</xdr:colOff>
      <xdr:row>98</xdr:row>
      <xdr:rowOff>98816</xdr:rowOff>
    </xdr:to>
    <xdr:cxnSp macro="">
      <xdr:nvCxnSpPr>
        <xdr:cNvPr id="682" name="直線コネクタ 681"/>
        <xdr:cNvCxnSpPr/>
      </xdr:nvCxnSpPr>
      <xdr:spPr>
        <a:xfrm flipV="1">
          <a:off x="12814300" y="16891677"/>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85756</xdr:rowOff>
    </xdr:from>
    <xdr:to>
      <xdr:col>85</xdr:col>
      <xdr:colOff>177800</xdr:colOff>
      <xdr:row>99</xdr:row>
      <xdr:rowOff>15906</xdr:rowOff>
    </xdr:to>
    <xdr:sp macro="" textlink="">
      <xdr:nvSpPr>
        <xdr:cNvPr id="692" name="楕円 691"/>
        <xdr:cNvSpPr/>
      </xdr:nvSpPr>
      <xdr:spPr>
        <a:xfrm>
          <a:off x="16268700" y="1688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683</xdr:rowOff>
    </xdr:from>
    <xdr:ext cx="469744" cy="259045"/>
    <xdr:sp macro="" textlink="">
      <xdr:nvSpPr>
        <xdr:cNvPr id="693" name="積立金該当値テキスト"/>
        <xdr:cNvSpPr txBox="1"/>
      </xdr:nvSpPr>
      <xdr:spPr>
        <a:xfrm>
          <a:off x="16370300" y="168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88900</xdr:rowOff>
    </xdr:from>
    <xdr:to>
      <xdr:col>81</xdr:col>
      <xdr:colOff>101600</xdr:colOff>
      <xdr:row>99</xdr:row>
      <xdr:rowOff>19050</xdr:rowOff>
    </xdr:to>
    <xdr:sp macro="" textlink="">
      <xdr:nvSpPr>
        <xdr:cNvPr id="694" name="楕円 693"/>
        <xdr:cNvSpPr/>
      </xdr:nvSpPr>
      <xdr:spPr>
        <a:xfrm>
          <a:off x="1543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10177</xdr:rowOff>
    </xdr:from>
    <xdr:ext cx="249299" cy="259045"/>
    <xdr:sp macro="" textlink="">
      <xdr:nvSpPr>
        <xdr:cNvPr id="695" name="テキスト ボックス 694"/>
        <xdr:cNvSpPr txBox="1"/>
      </xdr:nvSpPr>
      <xdr:spPr>
        <a:xfrm>
          <a:off x="1535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45100</xdr:rowOff>
    </xdr:from>
    <xdr:to>
      <xdr:col>76</xdr:col>
      <xdr:colOff>165100</xdr:colOff>
      <xdr:row>98</xdr:row>
      <xdr:rowOff>146700</xdr:rowOff>
    </xdr:to>
    <xdr:sp macro="" textlink="">
      <xdr:nvSpPr>
        <xdr:cNvPr id="696" name="楕円 695"/>
        <xdr:cNvSpPr/>
      </xdr:nvSpPr>
      <xdr:spPr>
        <a:xfrm>
          <a:off x="14541500" y="168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137827</xdr:rowOff>
    </xdr:from>
    <xdr:ext cx="534377" cy="259045"/>
    <xdr:sp macro="" textlink="">
      <xdr:nvSpPr>
        <xdr:cNvPr id="697" name="テキスト ボックス 696"/>
        <xdr:cNvSpPr txBox="1"/>
      </xdr:nvSpPr>
      <xdr:spPr>
        <a:xfrm>
          <a:off x="14325111" y="16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38777</xdr:rowOff>
    </xdr:from>
    <xdr:to>
      <xdr:col>72</xdr:col>
      <xdr:colOff>38100</xdr:colOff>
      <xdr:row>98</xdr:row>
      <xdr:rowOff>140377</xdr:rowOff>
    </xdr:to>
    <xdr:sp macro="" textlink="">
      <xdr:nvSpPr>
        <xdr:cNvPr id="698" name="楕円 697"/>
        <xdr:cNvSpPr/>
      </xdr:nvSpPr>
      <xdr:spPr>
        <a:xfrm>
          <a:off x="13652500" y="168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131504</xdr:rowOff>
    </xdr:from>
    <xdr:ext cx="534377" cy="259045"/>
    <xdr:sp macro="" textlink="">
      <xdr:nvSpPr>
        <xdr:cNvPr id="699" name="テキスト ボックス 698"/>
        <xdr:cNvSpPr txBox="1"/>
      </xdr:nvSpPr>
      <xdr:spPr>
        <a:xfrm>
          <a:off x="13436111" y="169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48016</xdr:rowOff>
    </xdr:from>
    <xdr:to>
      <xdr:col>67</xdr:col>
      <xdr:colOff>101600</xdr:colOff>
      <xdr:row>98</xdr:row>
      <xdr:rowOff>149616</xdr:rowOff>
    </xdr:to>
    <xdr:sp macro="" textlink="">
      <xdr:nvSpPr>
        <xdr:cNvPr id="700" name="楕円 699"/>
        <xdr:cNvSpPr/>
      </xdr:nvSpPr>
      <xdr:spPr>
        <a:xfrm>
          <a:off x="12763500" y="168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140743</xdr:rowOff>
    </xdr:from>
    <xdr:ext cx="534377" cy="259045"/>
    <xdr:sp macro="" textlink="">
      <xdr:nvSpPr>
        <xdr:cNvPr id="701" name="テキスト ボックス 700"/>
        <xdr:cNvSpPr txBox="1"/>
      </xdr:nvSpPr>
      <xdr:spPr>
        <a:xfrm>
          <a:off x="12547111" y="1694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37726</xdr:rowOff>
    </xdr:from>
    <xdr:to>
      <xdr:col>111</xdr:col>
      <xdr:colOff>177800</xdr:colOff>
      <xdr:row>39</xdr:row>
      <xdr:rowOff>44450</xdr:rowOff>
    </xdr:to>
    <xdr:cxnSp macro="">
      <xdr:nvCxnSpPr>
        <xdr:cNvPr id="733" name="直線コネクタ 732"/>
        <xdr:cNvCxnSpPr/>
      </xdr:nvCxnSpPr>
      <xdr:spPr>
        <a:xfrm>
          <a:off x="20434300" y="6724276"/>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37726</xdr:rowOff>
    </xdr:from>
    <xdr:to>
      <xdr:col>107</xdr:col>
      <xdr:colOff>50800</xdr:colOff>
      <xdr:row>39</xdr:row>
      <xdr:rowOff>44450</xdr:rowOff>
    </xdr:to>
    <xdr:cxnSp macro="">
      <xdr:nvCxnSpPr>
        <xdr:cNvPr id="736" name="直線コネクタ 735"/>
        <xdr:cNvCxnSpPr/>
      </xdr:nvCxnSpPr>
      <xdr:spPr>
        <a:xfrm flipV="1">
          <a:off x="19545300" y="6724276"/>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158376</xdr:rowOff>
    </xdr:from>
    <xdr:to>
      <xdr:col>107</xdr:col>
      <xdr:colOff>101600</xdr:colOff>
      <xdr:row>39</xdr:row>
      <xdr:rowOff>88526</xdr:rowOff>
    </xdr:to>
    <xdr:sp macro="" textlink="">
      <xdr:nvSpPr>
        <xdr:cNvPr id="753" name="楕円 752"/>
        <xdr:cNvSpPr/>
      </xdr:nvSpPr>
      <xdr:spPr>
        <a:xfrm>
          <a:off x="20383500" y="66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79653</xdr:rowOff>
    </xdr:from>
    <xdr:ext cx="378565" cy="259045"/>
    <xdr:sp macro="" textlink="">
      <xdr:nvSpPr>
        <xdr:cNvPr id="754" name="テキスト ボックス 753"/>
        <xdr:cNvSpPr txBox="1"/>
      </xdr:nvSpPr>
      <xdr:spPr>
        <a:xfrm>
          <a:off x="20245017" y="676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78298</xdr:rowOff>
    </xdr:from>
    <xdr:to>
      <xdr:col>116</xdr:col>
      <xdr:colOff>63500</xdr:colOff>
      <xdr:row>57</xdr:row>
      <xdr:rowOff>151176</xdr:rowOff>
    </xdr:to>
    <xdr:cxnSp macro="">
      <xdr:nvCxnSpPr>
        <xdr:cNvPr id="785" name="直線コネクタ 784"/>
        <xdr:cNvCxnSpPr/>
      </xdr:nvCxnSpPr>
      <xdr:spPr>
        <a:xfrm flipV="1">
          <a:off x="21323300" y="9850948"/>
          <a:ext cx="8382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86" name="貸付金平均値テキスト"/>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151176</xdr:rowOff>
    </xdr:from>
    <xdr:to>
      <xdr:col>111</xdr:col>
      <xdr:colOff>177800</xdr:colOff>
      <xdr:row>57</xdr:row>
      <xdr:rowOff>155062</xdr:rowOff>
    </xdr:to>
    <xdr:cxnSp macro="">
      <xdr:nvCxnSpPr>
        <xdr:cNvPr id="788" name="直線コネクタ 787"/>
        <xdr:cNvCxnSpPr/>
      </xdr:nvCxnSpPr>
      <xdr:spPr>
        <a:xfrm flipV="1">
          <a:off x="20434300" y="9923826"/>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155062</xdr:rowOff>
    </xdr:from>
    <xdr:to>
      <xdr:col>107</xdr:col>
      <xdr:colOff>50800</xdr:colOff>
      <xdr:row>57</xdr:row>
      <xdr:rowOff>164983</xdr:rowOff>
    </xdr:to>
    <xdr:cxnSp macro="">
      <xdr:nvCxnSpPr>
        <xdr:cNvPr id="791" name="直線コネクタ 790"/>
        <xdr:cNvCxnSpPr/>
      </xdr:nvCxnSpPr>
      <xdr:spPr>
        <a:xfrm flipV="1">
          <a:off x="19545300" y="9927712"/>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116977</xdr:rowOff>
    </xdr:from>
    <xdr:to>
      <xdr:col>102</xdr:col>
      <xdr:colOff>114300</xdr:colOff>
      <xdr:row>57</xdr:row>
      <xdr:rowOff>164983</xdr:rowOff>
    </xdr:to>
    <xdr:cxnSp macro="">
      <xdr:nvCxnSpPr>
        <xdr:cNvPr id="794" name="直線コネクタ 793"/>
        <xdr:cNvCxnSpPr/>
      </xdr:nvCxnSpPr>
      <xdr:spPr>
        <a:xfrm>
          <a:off x="18656300" y="988962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55508</xdr:rowOff>
    </xdr:from>
    <xdr:ext cx="469744" cy="259045"/>
    <xdr:sp macro="" textlink="">
      <xdr:nvSpPr>
        <xdr:cNvPr id="798" name="テキスト ボックス 797"/>
        <xdr:cNvSpPr txBox="1"/>
      </xdr:nvSpPr>
      <xdr:spPr>
        <a:xfrm>
          <a:off x="18421428" y="999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27498</xdr:rowOff>
    </xdr:from>
    <xdr:to>
      <xdr:col>116</xdr:col>
      <xdr:colOff>114300</xdr:colOff>
      <xdr:row>57</xdr:row>
      <xdr:rowOff>129098</xdr:rowOff>
    </xdr:to>
    <xdr:sp macro="" textlink="">
      <xdr:nvSpPr>
        <xdr:cNvPr id="804" name="楕円 803"/>
        <xdr:cNvSpPr/>
      </xdr:nvSpPr>
      <xdr:spPr>
        <a:xfrm>
          <a:off x="22110700" y="98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50375</xdr:rowOff>
    </xdr:from>
    <xdr:ext cx="534377" cy="259045"/>
    <xdr:sp macro="" textlink="">
      <xdr:nvSpPr>
        <xdr:cNvPr id="805" name="貸付金該当値テキスト"/>
        <xdr:cNvSpPr txBox="1"/>
      </xdr:nvSpPr>
      <xdr:spPr>
        <a:xfrm>
          <a:off x="22212300" y="96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100376</xdr:rowOff>
    </xdr:from>
    <xdr:to>
      <xdr:col>112</xdr:col>
      <xdr:colOff>38100</xdr:colOff>
      <xdr:row>58</xdr:row>
      <xdr:rowOff>30526</xdr:rowOff>
    </xdr:to>
    <xdr:sp macro="" textlink="">
      <xdr:nvSpPr>
        <xdr:cNvPr id="806" name="楕円 805"/>
        <xdr:cNvSpPr/>
      </xdr:nvSpPr>
      <xdr:spPr>
        <a:xfrm>
          <a:off x="21272500" y="98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47053</xdr:rowOff>
    </xdr:from>
    <xdr:ext cx="469744" cy="259045"/>
    <xdr:sp macro="" textlink="">
      <xdr:nvSpPr>
        <xdr:cNvPr id="807" name="テキスト ボックス 806"/>
        <xdr:cNvSpPr txBox="1"/>
      </xdr:nvSpPr>
      <xdr:spPr>
        <a:xfrm>
          <a:off x="21088428" y="964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104262</xdr:rowOff>
    </xdr:from>
    <xdr:to>
      <xdr:col>107</xdr:col>
      <xdr:colOff>101600</xdr:colOff>
      <xdr:row>58</xdr:row>
      <xdr:rowOff>34412</xdr:rowOff>
    </xdr:to>
    <xdr:sp macro="" textlink="">
      <xdr:nvSpPr>
        <xdr:cNvPr id="808" name="楕円 807"/>
        <xdr:cNvSpPr/>
      </xdr:nvSpPr>
      <xdr:spPr>
        <a:xfrm>
          <a:off x="20383500" y="98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50939</xdr:rowOff>
    </xdr:from>
    <xdr:ext cx="469744" cy="259045"/>
    <xdr:sp macro="" textlink="">
      <xdr:nvSpPr>
        <xdr:cNvPr id="809" name="テキスト ボックス 808"/>
        <xdr:cNvSpPr txBox="1"/>
      </xdr:nvSpPr>
      <xdr:spPr>
        <a:xfrm>
          <a:off x="20199428" y="965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114183</xdr:rowOff>
    </xdr:from>
    <xdr:to>
      <xdr:col>102</xdr:col>
      <xdr:colOff>165100</xdr:colOff>
      <xdr:row>58</xdr:row>
      <xdr:rowOff>44333</xdr:rowOff>
    </xdr:to>
    <xdr:sp macro="" textlink="">
      <xdr:nvSpPr>
        <xdr:cNvPr id="810" name="楕円 809"/>
        <xdr:cNvSpPr/>
      </xdr:nvSpPr>
      <xdr:spPr>
        <a:xfrm>
          <a:off x="19494500" y="988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35460</xdr:rowOff>
    </xdr:from>
    <xdr:ext cx="469744" cy="259045"/>
    <xdr:sp macro="" textlink="">
      <xdr:nvSpPr>
        <xdr:cNvPr id="811" name="テキスト ボックス 810"/>
        <xdr:cNvSpPr txBox="1"/>
      </xdr:nvSpPr>
      <xdr:spPr>
        <a:xfrm>
          <a:off x="19310428" y="997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66177</xdr:rowOff>
    </xdr:from>
    <xdr:to>
      <xdr:col>98</xdr:col>
      <xdr:colOff>38100</xdr:colOff>
      <xdr:row>57</xdr:row>
      <xdr:rowOff>167777</xdr:rowOff>
    </xdr:to>
    <xdr:sp macro="" textlink="">
      <xdr:nvSpPr>
        <xdr:cNvPr id="812" name="楕円 811"/>
        <xdr:cNvSpPr/>
      </xdr:nvSpPr>
      <xdr:spPr>
        <a:xfrm>
          <a:off x="18605500" y="9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12854</xdr:rowOff>
    </xdr:from>
    <xdr:ext cx="469744" cy="259045"/>
    <xdr:sp macro="" textlink="">
      <xdr:nvSpPr>
        <xdr:cNvPr id="813" name="テキスト ボックス 812"/>
        <xdr:cNvSpPr txBox="1"/>
      </xdr:nvSpPr>
      <xdr:spPr>
        <a:xfrm>
          <a:off x="18421428" y="961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3941</xdr:rowOff>
    </xdr:from>
    <xdr:to>
      <xdr:col>116</xdr:col>
      <xdr:colOff>63500</xdr:colOff>
      <xdr:row>78</xdr:row>
      <xdr:rowOff>4088</xdr:rowOff>
    </xdr:to>
    <xdr:cxnSp macro="">
      <xdr:nvCxnSpPr>
        <xdr:cNvPr id="844" name="直線コネクタ 843"/>
        <xdr:cNvCxnSpPr/>
      </xdr:nvCxnSpPr>
      <xdr:spPr>
        <a:xfrm>
          <a:off x="21323300" y="13377041"/>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3941</xdr:rowOff>
    </xdr:from>
    <xdr:to>
      <xdr:col>111</xdr:col>
      <xdr:colOff>177800</xdr:colOff>
      <xdr:row>78</xdr:row>
      <xdr:rowOff>32761</xdr:rowOff>
    </xdr:to>
    <xdr:cxnSp macro="">
      <xdr:nvCxnSpPr>
        <xdr:cNvPr id="847" name="直線コネクタ 846"/>
        <xdr:cNvCxnSpPr/>
      </xdr:nvCxnSpPr>
      <xdr:spPr>
        <a:xfrm flipV="1">
          <a:off x="20434300" y="13377041"/>
          <a:ext cx="8890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28437</xdr:rowOff>
    </xdr:from>
    <xdr:to>
      <xdr:col>107</xdr:col>
      <xdr:colOff>50800</xdr:colOff>
      <xdr:row>78</xdr:row>
      <xdr:rowOff>32761</xdr:rowOff>
    </xdr:to>
    <xdr:cxnSp macro="">
      <xdr:nvCxnSpPr>
        <xdr:cNvPr id="850" name="直線コネクタ 849"/>
        <xdr:cNvCxnSpPr/>
      </xdr:nvCxnSpPr>
      <xdr:spPr>
        <a:xfrm>
          <a:off x="19545300" y="13401537"/>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2" name="テキスト ボックス 851"/>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28437</xdr:rowOff>
    </xdr:from>
    <xdr:to>
      <xdr:col>102</xdr:col>
      <xdr:colOff>114300</xdr:colOff>
      <xdr:row>78</xdr:row>
      <xdr:rowOff>29721</xdr:rowOff>
    </xdr:to>
    <xdr:cxnSp macro="">
      <xdr:nvCxnSpPr>
        <xdr:cNvPr id="853" name="直線コネクタ 852"/>
        <xdr:cNvCxnSpPr/>
      </xdr:nvCxnSpPr>
      <xdr:spPr>
        <a:xfrm flipV="1">
          <a:off x="18656300" y="13401537"/>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5" name="テキスト ボックス 854"/>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126593</xdr:rowOff>
    </xdr:from>
    <xdr:ext cx="599010" cy="259045"/>
    <xdr:sp macro="" textlink="">
      <xdr:nvSpPr>
        <xdr:cNvPr id="857" name="テキスト ボックス 856"/>
        <xdr:cNvSpPr txBox="1"/>
      </xdr:nvSpPr>
      <xdr:spPr>
        <a:xfrm>
          <a:off x="18356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124738</xdr:rowOff>
    </xdr:from>
    <xdr:to>
      <xdr:col>116</xdr:col>
      <xdr:colOff>114300</xdr:colOff>
      <xdr:row>78</xdr:row>
      <xdr:rowOff>54888</xdr:rowOff>
    </xdr:to>
    <xdr:sp macro="" textlink="">
      <xdr:nvSpPr>
        <xdr:cNvPr id="863" name="楕円 862"/>
        <xdr:cNvSpPr/>
      </xdr:nvSpPr>
      <xdr:spPr>
        <a:xfrm>
          <a:off x="22110700" y="133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39665</xdr:rowOff>
    </xdr:from>
    <xdr:ext cx="534377" cy="259045"/>
    <xdr:sp macro="" textlink="">
      <xdr:nvSpPr>
        <xdr:cNvPr id="864" name="繰出金該当値テキスト"/>
        <xdr:cNvSpPr txBox="1"/>
      </xdr:nvSpPr>
      <xdr:spPr>
        <a:xfrm>
          <a:off x="22212300" y="132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124591</xdr:rowOff>
    </xdr:from>
    <xdr:to>
      <xdr:col>112</xdr:col>
      <xdr:colOff>38100</xdr:colOff>
      <xdr:row>78</xdr:row>
      <xdr:rowOff>54741</xdr:rowOff>
    </xdr:to>
    <xdr:sp macro="" textlink="">
      <xdr:nvSpPr>
        <xdr:cNvPr id="865" name="楕円 864"/>
        <xdr:cNvSpPr/>
      </xdr:nvSpPr>
      <xdr:spPr>
        <a:xfrm>
          <a:off x="21272500" y="133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45868</xdr:rowOff>
    </xdr:from>
    <xdr:ext cx="534377" cy="259045"/>
    <xdr:sp macro="" textlink="">
      <xdr:nvSpPr>
        <xdr:cNvPr id="866" name="テキスト ボックス 865"/>
        <xdr:cNvSpPr txBox="1"/>
      </xdr:nvSpPr>
      <xdr:spPr>
        <a:xfrm>
          <a:off x="21056111" y="134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153411</xdr:rowOff>
    </xdr:from>
    <xdr:to>
      <xdr:col>107</xdr:col>
      <xdr:colOff>101600</xdr:colOff>
      <xdr:row>78</xdr:row>
      <xdr:rowOff>83561</xdr:rowOff>
    </xdr:to>
    <xdr:sp macro="" textlink="">
      <xdr:nvSpPr>
        <xdr:cNvPr id="867" name="楕円 866"/>
        <xdr:cNvSpPr/>
      </xdr:nvSpPr>
      <xdr:spPr>
        <a:xfrm>
          <a:off x="20383500" y="133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74688</xdr:rowOff>
    </xdr:from>
    <xdr:ext cx="534377" cy="259045"/>
    <xdr:sp macro="" textlink="">
      <xdr:nvSpPr>
        <xdr:cNvPr id="868" name="テキスト ボックス 867"/>
        <xdr:cNvSpPr txBox="1"/>
      </xdr:nvSpPr>
      <xdr:spPr>
        <a:xfrm>
          <a:off x="20167111" y="134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149087</xdr:rowOff>
    </xdr:from>
    <xdr:to>
      <xdr:col>102</xdr:col>
      <xdr:colOff>165100</xdr:colOff>
      <xdr:row>78</xdr:row>
      <xdr:rowOff>79237</xdr:rowOff>
    </xdr:to>
    <xdr:sp macro="" textlink="">
      <xdr:nvSpPr>
        <xdr:cNvPr id="869" name="楕円 868"/>
        <xdr:cNvSpPr/>
      </xdr:nvSpPr>
      <xdr:spPr>
        <a:xfrm>
          <a:off x="19494500" y="133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70364</xdr:rowOff>
    </xdr:from>
    <xdr:ext cx="534377" cy="259045"/>
    <xdr:sp macro="" textlink="">
      <xdr:nvSpPr>
        <xdr:cNvPr id="870" name="テキスト ボックス 869"/>
        <xdr:cNvSpPr txBox="1"/>
      </xdr:nvSpPr>
      <xdr:spPr>
        <a:xfrm>
          <a:off x="19278111" y="134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150371</xdr:rowOff>
    </xdr:from>
    <xdr:to>
      <xdr:col>98</xdr:col>
      <xdr:colOff>38100</xdr:colOff>
      <xdr:row>78</xdr:row>
      <xdr:rowOff>80521</xdr:rowOff>
    </xdr:to>
    <xdr:sp macro="" textlink="">
      <xdr:nvSpPr>
        <xdr:cNvPr id="871" name="楕円 870"/>
        <xdr:cNvSpPr/>
      </xdr:nvSpPr>
      <xdr:spPr>
        <a:xfrm>
          <a:off x="18605500" y="133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71648</xdr:rowOff>
    </xdr:from>
    <xdr:ext cx="534377" cy="259045"/>
    <xdr:sp macro="" textlink="">
      <xdr:nvSpPr>
        <xdr:cNvPr id="872" name="テキスト ボックス 871"/>
        <xdr:cNvSpPr txBox="1"/>
      </xdr:nvSpPr>
      <xdr:spPr>
        <a:xfrm>
          <a:off x="18389111" y="134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一人あたりのコストについては、各項目のほとんどが類似団体より下回っているが、県平均と比べるとほとんど上回っている状況である。これは人口規模が小さいことが大きな要因と考えれるが今後もコスト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4,025
3,999
56.62
3,200,949
2,904,652
266,066
2,041,398
4,038,935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76518</xdr:rowOff>
    </xdr:from>
    <xdr:to>
      <xdr:col>24</xdr:col>
      <xdr:colOff>63500</xdr:colOff>
      <xdr:row>38</xdr:row>
      <xdr:rowOff>77457</xdr:rowOff>
    </xdr:to>
    <xdr:cxnSp macro="">
      <xdr:nvCxnSpPr>
        <xdr:cNvPr id="60" name="直線コネクタ 59"/>
        <xdr:cNvCxnSpPr/>
      </xdr:nvCxnSpPr>
      <xdr:spPr>
        <a:xfrm>
          <a:off x="3797300" y="6591618"/>
          <a:ext cx="8382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76518</xdr:rowOff>
    </xdr:from>
    <xdr:to>
      <xdr:col>19</xdr:col>
      <xdr:colOff>177800</xdr:colOff>
      <xdr:row>38</xdr:row>
      <xdr:rowOff>79349</xdr:rowOff>
    </xdr:to>
    <xdr:cxnSp macro="">
      <xdr:nvCxnSpPr>
        <xdr:cNvPr id="63" name="直線コネクタ 62"/>
        <xdr:cNvCxnSpPr/>
      </xdr:nvCxnSpPr>
      <xdr:spPr>
        <a:xfrm flipV="1">
          <a:off x="2908300" y="6591618"/>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79349</xdr:rowOff>
    </xdr:from>
    <xdr:to>
      <xdr:col>15</xdr:col>
      <xdr:colOff>50800</xdr:colOff>
      <xdr:row>38</xdr:row>
      <xdr:rowOff>83896</xdr:rowOff>
    </xdr:to>
    <xdr:cxnSp macro="">
      <xdr:nvCxnSpPr>
        <xdr:cNvPr id="66" name="直線コネクタ 65"/>
        <xdr:cNvCxnSpPr/>
      </xdr:nvCxnSpPr>
      <xdr:spPr>
        <a:xfrm flipV="1">
          <a:off x="2019300" y="6594449"/>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81597</xdr:rowOff>
    </xdr:from>
    <xdr:to>
      <xdr:col>10</xdr:col>
      <xdr:colOff>114300</xdr:colOff>
      <xdr:row>38</xdr:row>
      <xdr:rowOff>83896</xdr:rowOff>
    </xdr:to>
    <xdr:cxnSp macro="">
      <xdr:nvCxnSpPr>
        <xdr:cNvPr id="69" name="直線コネクタ 68"/>
        <xdr:cNvCxnSpPr/>
      </xdr:nvCxnSpPr>
      <xdr:spPr>
        <a:xfrm>
          <a:off x="1130300" y="6596697"/>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20413</xdr:rowOff>
    </xdr:from>
    <xdr:ext cx="534377" cy="259045"/>
    <xdr:sp macro="" textlink="">
      <xdr:nvSpPr>
        <xdr:cNvPr id="73" name="テキスト ボックス 72"/>
        <xdr:cNvSpPr txBox="1"/>
      </xdr:nvSpPr>
      <xdr:spPr>
        <a:xfrm>
          <a:off x="863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26657</xdr:rowOff>
    </xdr:from>
    <xdr:to>
      <xdr:col>24</xdr:col>
      <xdr:colOff>114300</xdr:colOff>
      <xdr:row>38</xdr:row>
      <xdr:rowOff>128257</xdr:rowOff>
    </xdr:to>
    <xdr:sp macro="" textlink="">
      <xdr:nvSpPr>
        <xdr:cNvPr id="79" name="楕円 78"/>
        <xdr:cNvSpPr/>
      </xdr:nvSpPr>
      <xdr:spPr>
        <a:xfrm>
          <a:off x="4584700" y="654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113034</xdr:rowOff>
    </xdr:from>
    <xdr:ext cx="534377" cy="259045"/>
    <xdr:sp macro="" textlink="">
      <xdr:nvSpPr>
        <xdr:cNvPr id="80" name="議会費該当値テキスト"/>
        <xdr:cNvSpPr txBox="1"/>
      </xdr:nvSpPr>
      <xdr:spPr>
        <a:xfrm>
          <a:off x="4686300" y="645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25718</xdr:rowOff>
    </xdr:from>
    <xdr:to>
      <xdr:col>20</xdr:col>
      <xdr:colOff>38100</xdr:colOff>
      <xdr:row>38</xdr:row>
      <xdr:rowOff>127318</xdr:rowOff>
    </xdr:to>
    <xdr:sp macro="" textlink="">
      <xdr:nvSpPr>
        <xdr:cNvPr id="81" name="楕円 80"/>
        <xdr:cNvSpPr/>
      </xdr:nvSpPr>
      <xdr:spPr>
        <a:xfrm>
          <a:off x="3746500" y="65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118445</xdr:rowOff>
    </xdr:from>
    <xdr:ext cx="534377" cy="259045"/>
    <xdr:sp macro="" textlink="">
      <xdr:nvSpPr>
        <xdr:cNvPr id="82" name="テキスト ボックス 81"/>
        <xdr:cNvSpPr txBox="1"/>
      </xdr:nvSpPr>
      <xdr:spPr>
        <a:xfrm>
          <a:off x="3530111" y="66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28549</xdr:rowOff>
    </xdr:from>
    <xdr:to>
      <xdr:col>15</xdr:col>
      <xdr:colOff>101600</xdr:colOff>
      <xdr:row>38</xdr:row>
      <xdr:rowOff>130149</xdr:rowOff>
    </xdr:to>
    <xdr:sp macro="" textlink="">
      <xdr:nvSpPr>
        <xdr:cNvPr id="83" name="楕円 82"/>
        <xdr:cNvSpPr/>
      </xdr:nvSpPr>
      <xdr:spPr>
        <a:xfrm>
          <a:off x="2857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121276</xdr:rowOff>
    </xdr:from>
    <xdr:ext cx="534377" cy="259045"/>
    <xdr:sp macro="" textlink="">
      <xdr:nvSpPr>
        <xdr:cNvPr id="84" name="テキスト ボックス 83"/>
        <xdr:cNvSpPr txBox="1"/>
      </xdr:nvSpPr>
      <xdr:spPr>
        <a:xfrm>
          <a:off x="2641111" y="66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33096</xdr:rowOff>
    </xdr:from>
    <xdr:to>
      <xdr:col>10</xdr:col>
      <xdr:colOff>165100</xdr:colOff>
      <xdr:row>38</xdr:row>
      <xdr:rowOff>134696</xdr:rowOff>
    </xdr:to>
    <xdr:sp macro="" textlink="">
      <xdr:nvSpPr>
        <xdr:cNvPr id="85" name="楕円 84"/>
        <xdr:cNvSpPr/>
      </xdr:nvSpPr>
      <xdr:spPr>
        <a:xfrm>
          <a:off x="1968500" y="65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125823</xdr:rowOff>
    </xdr:from>
    <xdr:ext cx="534377" cy="259045"/>
    <xdr:sp macro="" textlink="">
      <xdr:nvSpPr>
        <xdr:cNvPr id="86" name="テキスト ボックス 85"/>
        <xdr:cNvSpPr txBox="1"/>
      </xdr:nvSpPr>
      <xdr:spPr>
        <a:xfrm>
          <a:off x="1752111" y="66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30797</xdr:rowOff>
    </xdr:from>
    <xdr:to>
      <xdr:col>6</xdr:col>
      <xdr:colOff>38100</xdr:colOff>
      <xdr:row>38</xdr:row>
      <xdr:rowOff>132397</xdr:rowOff>
    </xdr:to>
    <xdr:sp macro="" textlink="">
      <xdr:nvSpPr>
        <xdr:cNvPr id="87" name="楕円 86"/>
        <xdr:cNvSpPr/>
      </xdr:nvSpPr>
      <xdr:spPr>
        <a:xfrm>
          <a:off x="1079500" y="65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123524</xdr:rowOff>
    </xdr:from>
    <xdr:ext cx="534377" cy="259045"/>
    <xdr:sp macro="" textlink="">
      <xdr:nvSpPr>
        <xdr:cNvPr id="88" name="テキスト ボックス 87"/>
        <xdr:cNvSpPr txBox="1"/>
      </xdr:nvSpPr>
      <xdr:spPr>
        <a:xfrm>
          <a:off x="863111" y="663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80169</xdr:rowOff>
    </xdr:from>
    <xdr:to>
      <xdr:col>24</xdr:col>
      <xdr:colOff>63500</xdr:colOff>
      <xdr:row>58</xdr:row>
      <xdr:rowOff>88369</xdr:rowOff>
    </xdr:to>
    <xdr:cxnSp macro="">
      <xdr:nvCxnSpPr>
        <xdr:cNvPr id="115" name="直線コネクタ 114"/>
        <xdr:cNvCxnSpPr/>
      </xdr:nvCxnSpPr>
      <xdr:spPr>
        <a:xfrm flipV="1">
          <a:off x="3797300" y="10024269"/>
          <a:ext cx="8382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55119</xdr:rowOff>
    </xdr:from>
    <xdr:to>
      <xdr:col>19</xdr:col>
      <xdr:colOff>177800</xdr:colOff>
      <xdr:row>58</xdr:row>
      <xdr:rowOff>88369</xdr:rowOff>
    </xdr:to>
    <xdr:cxnSp macro="">
      <xdr:nvCxnSpPr>
        <xdr:cNvPr id="118" name="直線コネクタ 117"/>
        <xdr:cNvCxnSpPr/>
      </xdr:nvCxnSpPr>
      <xdr:spPr>
        <a:xfrm>
          <a:off x="2908300" y="9999219"/>
          <a:ext cx="889000" cy="3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25253</xdr:rowOff>
    </xdr:from>
    <xdr:to>
      <xdr:col>15</xdr:col>
      <xdr:colOff>50800</xdr:colOff>
      <xdr:row>58</xdr:row>
      <xdr:rowOff>55119</xdr:rowOff>
    </xdr:to>
    <xdr:cxnSp macro="">
      <xdr:nvCxnSpPr>
        <xdr:cNvPr id="121" name="直線コネクタ 120"/>
        <xdr:cNvCxnSpPr/>
      </xdr:nvCxnSpPr>
      <xdr:spPr>
        <a:xfrm>
          <a:off x="2019300" y="9969353"/>
          <a:ext cx="889000" cy="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25253</xdr:rowOff>
    </xdr:from>
    <xdr:to>
      <xdr:col>10</xdr:col>
      <xdr:colOff>114300</xdr:colOff>
      <xdr:row>58</xdr:row>
      <xdr:rowOff>35442</xdr:rowOff>
    </xdr:to>
    <xdr:cxnSp macro="">
      <xdr:nvCxnSpPr>
        <xdr:cNvPr id="124" name="直線コネクタ 123"/>
        <xdr:cNvCxnSpPr/>
      </xdr:nvCxnSpPr>
      <xdr:spPr>
        <a:xfrm flipV="1">
          <a:off x="1130300" y="9969353"/>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29369</xdr:rowOff>
    </xdr:from>
    <xdr:to>
      <xdr:col>24</xdr:col>
      <xdr:colOff>114300</xdr:colOff>
      <xdr:row>58</xdr:row>
      <xdr:rowOff>130969</xdr:rowOff>
    </xdr:to>
    <xdr:sp macro="" textlink="">
      <xdr:nvSpPr>
        <xdr:cNvPr id="134" name="楕円 133"/>
        <xdr:cNvSpPr/>
      </xdr:nvSpPr>
      <xdr:spPr>
        <a:xfrm>
          <a:off x="4584700" y="99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115746</xdr:rowOff>
    </xdr:from>
    <xdr:ext cx="599010" cy="259045"/>
    <xdr:sp macro="" textlink="">
      <xdr:nvSpPr>
        <xdr:cNvPr id="135" name="総務費該当値テキスト"/>
        <xdr:cNvSpPr txBox="1"/>
      </xdr:nvSpPr>
      <xdr:spPr>
        <a:xfrm>
          <a:off x="4686300" y="988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37569</xdr:rowOff>
    </xdr:from>
    <xdr:to>
      <xdr:col>20</xdr:col>
      <xdr:colOff>38100</xdr:colOff>
      <xdr:row>58</xdr:row>
      <xdr:rowOff>139169</xdr:rowOff>
    </xdr:to>
    <xdr:sp macro="" textlink="">
      <xdr:nvSpPr>
        <xdr:cNvPr id="136" name="楕円 135"/>
        <xdr:cNvSpPr/>
      </xdr:nvSpPr>
      <xdr:spPr>
        <a:xfrm>
          <a:off x="3746500" y="998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130296</xdr:rowOff>
    </xdr:from>
    <xdr:ext cx="599010" cy="259045"/>
    <xdr:sp macro="" textlink="">
      <xdr:nvSpPr>
        <xdr:cNvPr id="137" name="テキスト ボックス 136"/>
        <xdr:cNvSpPr txBox="1"/>
      </xdr:nvSpPr>
      <xdr:spPr>
        <a:xfrm>
          <a:off x="3497795" y="1007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4319</xdr:rowOff>
    </xdr:from>
    <xdr:to>
      <xdr:col>15</xdr:col>
      <xdr:colOff>101600</xdr:colOff>
      <xdr:row>58</xdr:row>
      <xdr:rowOff>105919</xdr:rowOff>
    </xdr:to>
    <xdr:sp macro="" textlink="">
      <xdr:nvSpPr>
        <xdr:cNvPr id="138" name="楕円 137"/>
        <xdr:cNvSpPr/>
      </xdr:nvSpPr>
      <xdr:spPr>
        <a:xfrm>
          <a:off x="2857500" y="99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97046</xdr:rowOff>
    </xdr:from>
    <xdr:ext cx="599010" cy="259045"/>
    <xdr:sp macro="" textlink="">
      <xdr:nvSpPr>
        <xdr:cNvPr id="139" name="テキスト ボックス 138"/>
        <xdr:cNvSpPr txBox="1"/>
      </xdr:nvSpPr>
      <xdr:spPr>
        <a:xfrm>
          <a:off x="2608795" y="1004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145903</xdr:rowOff>
    </xdr:from>
    <xdr:to>
      <xdr:col>10</xdr:col>
      <xdr:colOff>165100</xdr:colOff>
      <xdr:row>58</xdr:row>
      <xdr:rowOff>76053</xdr:rowOff>
    </xdr:to>
    <xdr:sp macro="" textlink="">
      <xdr:nvSpPr>
        <xdr:cNvPr id="140" name="楕円 139"/>
        <xdr:cNvSpPr/>
      </xdr:nvSpPr>
      <xdr:spPr>
        <a:xfrm>
          <a:off x="1968500" y="99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67180</xdr:rowOff>
    </xdr:from>
    <xdr:ext cx="599010" cy="259045"/>
    <xdr:sp macro="" textlink="">
      <xdr:nvSpPr>
        <xdr:cNvPr id="141" name="テキスト ボックス 140"/>
        <xdr:cNvSpPr txBox="1"/>
      </xdr:nvSpPr>
      <xdr:spPr>
        <a:xfrm>
          <a:off x="1719795" y="1001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156092</xdr:rowOff>
    </xdr:from>
    <xdr:to>
      <xdr:col>6</xdr:col>
      <xdr:colOff>38100</xdr:colOff>
      <xdr:row>58</xdr:row>
      <xdr:rowOff>86242</xdr:rowOff>
    </xdr:to>
    <xdr:sp macro="" textlink="">
      <xdr:nvSpPr>
        <xdr:cNvPr id="142" name="楕円 141"/>
        <xdr:cNvSpPr/>
      </xdr:nvSpPr>
      <xdr:spPr>
        <a:xfrm>
          <a:off x="1079500" y="992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77369</xdr:rowOff>
    </xdr:from>
    <xdr:ext cx="599010" cy="259045"/>
    <xdr:sp macro="" textlink="">
      <xdr:nvSpPr>
        <xdr:cNvPr id="143" name="テキスト ボックス 142"/>
        <xdr:cNvSpPr txBox="1"/>
      </xdr:nvSpPr>
      <xdr:spPr>
        <a:xfrm>
          <a:off x="830795" y="1002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167432</xdr:rowOff>
    </xdr:from>
    <xdr:to>
      <xdr:col>24</xdr:col>
      <xdr:colOff>63500</xdr:colOff>
      <xdr:row>77</xdr:row>
      <xdr:rowOff>16182</xdr:rowOff>
    </xdr:to>
    <xdr:cxnSp macro="">
      <xdr:nvCxnSpPr>
        <xdr:cNvPr id="172" name="直線コネクタ 171"/>
        <xdr:cNvCxnSpPr/>
      </xdr:nvCxnSpPr>
      <xdr:spPr>
        <a:xfrm flipV="1">
          <a:off x="3797300" y="13197632"/>
          <a:ext cx="8382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16182</xdr:rowOff>
    </xdr:from>
    <xdr:to>
      <xdr:col>19</xdr:col>
      <xdr:colOff>177800</xdr:colOff>
      <xdr:row>77</xdr:row>
      <xdr:rowOff>28105</xdr:rowOff>
    </xdr:to>
    <xdr:cxnSp macro="">
      <xdr:nvCxnSpPr>
        <xdr:cNvPr id="175" name="直線コネクタ 174"/>
        <xdr:cNvCxnSpPr/>
      </xdr:nvCxnSpPr>
      <xdr:spPr>
        <a:xfrm flipV="1">
          <a:off x="2908300" y="13217832"/>
          <a:ext cx="8890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28105</xdr:rowOff>
    </xdr:from>
    <xdr:to>
      <xdr:col>15</xdr:col>
      <xdr:colOff>50800</xdr:colOff>
      <xdr:row>77</xdr:row>
      <xdr:rowOff>46396</xdr:rowOff>
    </xdr:to>
    <xdr:cxnSp macro="">
      <xdr:nvCxnSpPr>
        <xdr:cNvPr id="178" name="直線コネクタ 177"/>
        <xdr:cNvCxnSpPr/>
      </xdr:nvCxnSpPr>
      <xdr:spPr>
        <a:xfrm flipV="1">
          <a:off x="2019300" y="13229755"/>
          <a:ext cx="889000" cy="1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46396</xdr:rowOff>
    </xdr:from>
    <xdr:to>
      <xdr:col>10</xdr:col>
      <xdr:colOff>114300</xdr:colOff>
      <xdr:row>77</xdr:row>
      <xdr:rowOff>55158</xdr:rowOff>
    </xdr:to>
    <xdr:cxnSp macro="">
      <xdr:nvCxnSpPr>
        <xdr:cNvPr id="181" name="直線コネクタ 180"/>
        <xdr:cNvCxnSpPr/>
      </xdr:nvCxnSpPr>
      <xdr:spPr>
        <a:xfrm flipV="1">
          <a:off x="1130300" y="13248046"/>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116632</xdr:rowOff>
    </xdr:from>
    <xdr:to>
      <xdr:col>24</xdr:col>
      <xdr:colOff>114300</xdr:colOff>
      <xdr:row>77</xdr:row>
      <xdr:rowOff>46782</xdr:rowOff>
    </xdr:to>
    <xdr:sp macro="" textlink="">
      <xdr:nvSpPr>
        <xdr:cNvPr id="191" name="楕円 190"/>
        <xdr:cNvSpPr/>
      </xdr:nvSpPr>
      <xdr:spPr>
        <a:xfrm>
          <a:off x="4584700" y="131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95059</xdr:rowOff>
    </xdr:from>
    <xdr:ext cx="599010" cy="259045"/>
    <xdr:sp macro="" textlink="">
      <xdr:nvSpPr>
        <xdr:cNvPr id="192" name="民生費該当値テキスト"/>
        <xdr:cNvSpPr txBox="1"/>
      </xdr:nvSpPr>
      <xdr:spPr>
        <a:xfrm>
          <a:off x="4686300" y="1312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136832</xdr:rowOff>
    </xdr:from>
    <xdr:to>
      <xdr:col>20</xdr:col>
      <xdr:colOff>38100</xdr:colOff>
      <xdr:row>77</xdr:row>
      <xdr:rowOff>66982</xdr:rowOff>
    </xdr:to>
    <xdr:sp macro="" textlink="">
      <xdr:nvSpPr>
        <xdr:cNvPr id="193" name="楕円 192"/>
        <xdr:cNvSpPr/>
      </xdr:nvSpPr>
      <xdr:spPr>
        <a:xfrm>
          <a:off x="3746500" y="131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58109</xdr:rowOff>
    </xdr:from>
    <xdr:ext cx="599010" cy="259045"/>
    <xdr:sp macro="" textlink="">
      <xdr:nvSpPr>
        <xdr:cNvPr id="194" name="テキスト ボックス 193"/>
        <xdr:cNvSpPr txBox="1"/>
      </xdr:nvSpPr>
      <xdr:spPr>
        <a:xfrm>
          <a:off x="3497795" y="1325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148755</xdr:rowOff>
    </xdr:from>
    <xdr:to>
      <xdr:col>15</xdr:col>
      <xdr:colOff>101600</xdr:colOff>
      <xdr:row>77</xdr:row>
      <xdr:rowOff>78905</xdr:rowOff>
    </xdr:to>
    <xdr:sp macro="" textlink="">
      <xdr:nvSpPr>
        <xdr:cNvPr id="195" name="楕円 194"/>
        <xdr:cNvSpPr/>
      </xdr:nvSpPr>
      <xdr:spPr>
        <a:xfrm>
          <a:off x="2857500" y="131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70032</xdr:rowOff>
    </xdr:from>
    <xdr:ext cx="599010" cy="259045"/>
    <xdr:sp macro="" textlink="">
      <xdr:nvSpPr>
        <xdr:cNvPr id="196" name="テキスト ボックス 195"/>
        <xdr:cNvSpPr txBox="1"/>
      </xdr:nvSpPr>
      <xdr:spPr>
        <a:xfrm>
          <a:off x="2608795" y="1327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167046</xdr:rowOff>
    </xdr:from>
    <xdr:to>
      <xdr:col>10</xdr:col>
      <xdr:colOff>165100</xdr:colOff>
      <xdr:row>77</xdr:row>
      <xdr:rowOff>97196</xdr:rowOff>
    </xdr:to>
    <xdr:sp macro="" textlink="">
      <xdr:nvSpPr>
        <xdr:cNvPr id="197" name="楕円 196"/>
        <xdr:cNvSpPr/>
      </xdr:nvSpPr>
      <xdr:spPr>
        <a:xfrm>
          <a:off x="1968500" y="131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88323</xdr:rowOff>
    </xdr:from>
    <xdr:ext cx="599010" cy="259045"/>
    <xdr:sp macro="" textlink="">
      <xdr:nvSpPr>
        <xdr:cNvPr id="198" name="テキスト ボックス 197"/>
        <xdr:cNvSpPr txBox="1"/>
      </xdr:nvSpPr>
      <xdr:spPr>
        <a:xfrm>
          <a:off x="1719795" y="1328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4358</xdr:rowOff>
    </xdr:from>
    <xdr:to>
      <xdr:col>6</xdr:col>
      <xdr:colOff>38100</xdr:colOff>
      <xdr:row>77</xdr:row>
      <xdr:rowOff>105958</xdr:rowOff>
    </xdr:to>
    <xdr:sp macro="" textlink="">
      <xdr:nvSpPr>
        <xdr:cNvPr id="199" name="楕円 198"/>
        <xdr:cNvSpPr/>
      </xdr:nvSpPr>
      <xdr:spPr>
        <a:xfrm>
          <a:off x="1079500" y="132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97085</xdr:rowOff>
    </xdr:from>
    <xdr:ext cx="599010" cy="259045"/>
    <xdr:sp macro="" textlink="">
      <xdr:nvSpPr>
        <xdr:cNvPr id="200" name="テキスト ボックス 199"/>
        <xdr:cNvSpPr txBox="1"/>
      </xdr:nvSpPr>
      <xdr:spPr>
        <a:xfrm>
          <a:off x="830795" y="1329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19698</xdr:rowOff>
    </xdr:from>
    <xdr:to>
      <xdr:col>24</xdr:col>
      <xdr:colOff>63500</xdr:colOff>
      <xdr:row>98</xdr:row>
      <xdr:rowOff>19799</xdr:rowOff>
    </xdr:to>
    <xdr:cxnSp macro="">
      <xdr:nvCxnSpPr>
        <xdr:cNvPr id="227" name="直線コネクタ 226"/>
        <xdr:cNvCxnSpPr/>
      </xdr:nvCxnSpPr>
      <xdr:spPr>
        <a:xfrm flipV="1">
          <a:off x="3797300" y="16821798"/>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19799</xdr:rowOff>
    </xdr:from>
    <xdr:to>
      <xdr:col>19</xdr:col>
      <xdr:colOff>177800</xdr:colOff>
      <xdr:row>98</xdr:row>
      <xdr:rowOff>21834</xdr:rowOff>
    </xdr:to>
    <xdr:cxnSp macro="">
      <xdr:nvCxnSpPr>
        <xdr:cNvPr id="230" name="直線コネクタ 229"/>
        <xdr:cNvCxnSpPr/>
      </xdr:nvCxnSpPr>
      <xdr:spPr>
        <a:xfrm flipV="1">
          <a:off x="2908300" y="16821899"/>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21834</xdr:rowOff>
    </xdr:from>
    <xdr:to>
      <xdr:col>15</xdr:col>
      <xdr:colOff>50800</xdr:colOff>
      <xdr:row>98</xdr:row>
      <xdr:rowOff>27391</xdr:rowOff>
    </xdr:to>
    <xdr:cxnSp macro="">
      <xdr:nvCxnSpPr>
        <xdr:cNvPr id="233" name="直線コネクタ 232"/>
        <xdr:cNvCxnSpPr/>
      </xdr:nvCxnSpPr>
      <xdr:spPr>
        <a:xfrm flipV="1">
          <a:off x="2019300" y="16823934"/>
          <a:ext cx="889000" cy="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23944</xdr:rowOff>
    </xdr:from>
    <xdr:to>
      <xdr:col>10</xdr:col>
      <xdr:colOff>114300</xdr:colOff>
      <xdr:row>98</xdr:row>
      <xdr:rowOff>27391</xdr:rowOff>
    </xdr:to>
    <xdr:cxnSp macro="">
      <xdr:nvCxnSpPr>
        <xdr:cNvPr id="236" name="直線コネクタ 235"/>
        <xdr:cNvCxnSpPr/>
      </xdr:nvCxnSpPr>
      <xdr:spPr>
        <a:xfrm>
          <a:off x="1130300" y="1682604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140348</xdr:rowOff>
    </xdr:from>
    <xdr:to>
      <xdr:col>24</xdr:col>
      <xdr:colOff>114300</xdr:colOff>
      <xdr:row>98</xdr:row>
      <xdr:rowOff>70498</xdr:rowOff>
    </xdr:to>
    <xdr:sp macro="" textlink="">
      <xdr:nvSpPr>
        <xdr:cNvPr id="246" name="楕円 245"/>
        <xdr:cNvSpPr/>
      </xdr:nvSpPr>
      <xdr:spPr>
        <a:xfrm>
          <a:off x="4584700" y="167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55275</xdr:rowOff>
    </xdr:from>
    <xdr:ext cx="534377" cy="259045"/>
    <xdr:sp macro="" textlink="">
      <xdr:nvSpPr>
        <xdr:cNvPr id="247" name="衛生費該当値テキスト"/>
        <xdr:cNvSpPr txBox="1"/>
      </xdr:nvSpPr>
      <xdr:spPr>
        <a:xfrm>
          <a:off x="4686300" y="166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140449</xdr:rowOff>
    </xdr:from>
    <xdr:to>
      <xdr:col>20</xdr:col>
      <xdr:colOff>38100</xdr:colOff>
      <xdr:row>98</xdr:row>
      <xdr:rowOff>70599</xdr:rowOff>
    </xdr:to>
    <xdr:sp macro="" textlink="">
      <xdr:nvSpPr>
        <xdr:cNvPr id="248" name="楕円 247"/>
        <xdr:cNvSpPr/>
      </xdr:nvSpPr>
      <xdr:spPr>
        <a:xfrm>
          <a:off x="3746500" y="167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61726</xdr:rowOff>
    </xdr:from>
    <xdr:ext cx="534377" cy="259045"/>
    <xdr:sp macro="" textlink="">
      <xdr:nvSpPr>
        <xdr:cNvPr id="249" name="テキスト ボックス 248"/>
        <xdr:cNvSpPr txBox="1"/>
      </xdr:nvSpPr>
      <xdr:spPr>
        <a:xfrm>
          <a:off x="3530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142484</xdr:rowOff>
    </xdr:from>
    <xdr:to>
      <xdr:col>15</xdr:col>
      <xdr:colOff>101600</xdr:colOff>
      <xdr:row>98</xdr:row>
      <xdr:rowOff>72634</xdr:rowOff>
    </xdr:to>
    <xdr:sp macro="" textlink="">
      <xdr:nvSpPr>
        <xdr:cNvPr id="250" name="楕円 249"/>
        <xdr:cNvSpPr/>
      </xdr:nvSpPr>
      <xdr:spPr>
        <a:xfrm>
          <a:off x="2857500" y="167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63761</xdr:rowOff>
    </xdr:from>
    <xdr:ext cx="534377" cy="259045"/>
    <xdr:sp macro="" textlink="">
      <xdr:nvSpPr>
        <xdr:cNvPr id="251" name="テキスト ボックス 250"/>
        <xdr:cNvSpPr txBox="1"/>
      </xdr:nvSpPr>
      <xdr:spPr>
        <a:xfrm>
          <a:off x="2641111" y="168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148041</xdr:rowOff>
    </xdr:from>
    <xdr:to>
      <xdr:col>10</xdr:col>
      <xdr:colOff>165100</xdr:colOff>
      <xdr:row>98</xdr:row>
      <xdr:rowOff>78191</xdr:rowOff>
    </xdr:to>
    <xdr:sp macro="" textlink="">
      <xdr:nvSpPr>
        <xdr:cNvPr id="252" name="楕円 251"/>
        <xdr:cNvSpPr/>
      </xdr:nvSpPr>
      <xdr:spPr>
        <a:xfrm>
          <a:off x="1968500" y="1677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69318</xdr:rowOff>
    </xdr:from>
    <xdr:ext cx="534377" cy="259045"/>
    <xdr:sp macro="" textlink="">
      <xdr:nvSpPr>
        <xdr:cNvPr id="253" name="テキスト ボックス 252"/>
        <xdr:cNvSpPr txBox="1"/>
      </xdr:nvSpPr>
      <xdr:spPr>
        <a:xfrm>
          <a:off x="1752111" y="1687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144594</xdr:rowOff>
    </xdr:from>
    <xdr:to>
      <xdr:col>6</xdr:col>
      <xdr:colOff>38100</xdr:colOff>
      <xdr:row>98</xdr:row>
      <xdr:rowOff>74744</xdr:rowOff>
    </xdr:to>
    <xdr:sp macro="" textlink="">
      <xdr:nvSpPr>
        <xdr:cNvPr id="254" name="楕円 253"/>
        <xdr:cNvSpPr/>
      </xdr:nvSpPr>
      <xdr:spPr>
        <a:xfrm>
          <a:off x="1079500" y="167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65871</xdr:rowOff>
    </xdr:from>
    <xdr:ext cx="534377" cy="259045"/>
    <xdr:sp macro="" textlink="">
      <xdr:nvSpPr>
        <xdr:cNvPr id="255" name="テキスト ボックス 254"/>
        <xdr:cNvSpPr txBox="1"/>
      </xdr:nvSpPr>
      <xdr:spPr>
        <a:xfrm>
          <a:off x="863111" y="1686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35255</xdr:rowOff>
    </xdr:from>
    <xdr:to>
      <xdr:col>55</xdr:col>
      <xdr:colOff>0</xdr:colOff>
      <xdr:row>39</xdr:row>
      <xdr:rowOff>35306</xdr:rowOff>
    </xdr:to>
    <xdr:cxnSp macro="">
      <xdr:nvCxnSpPr>
        <xdr:cNvPr id="284" name="直線コネクタ 283"/>
        <xdr:cNvCxnSpPr/>
      </xdr:nvCxnSpPr>
      <xdr:spPr>
        <a:xfrm>
          <a:off x="9639300" y="6721805"/>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35255</xdr:rowOff>
    </xdr:from>
    <xdr:to>
      <xdr:col>50</xdr:col>
      <xdr:colOff>114300</xdr:colOff>
      <xdr:row>39</xdr:row>
      <xdr:rowOff>38468</xdr:rowOff>
    </xdr:to>
    <xdr:cxnSp macro="">
      <xdr:nvCxnSpPr>
        <xdr:cNvPr id="287" name="直線コネクタ 286"/>
        <xdr:cNvCxnSpPr/>
      </xdr:nvCxnSpPr>
      <xdr:spPr>
        <a:xfrm flipV="1">
          <a:off x="8750300" y="6721805"/>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38468</xdr:rowOff>
    </xdr:from>
    <xdr:to>
      <xdr:col>45</xdr:col>
      <xdr:colOff>177800</xdr:colOff>
      <xdr:row>39</xdr:row>
      <xdr:rowOff>38646</xdr:rowOff>
    </xdr:to>
    <xdr:cxnSp macro="">
      <xdr:nvCxnSpPr>
        <xdr:cNvPr id="290" name="直線コネクタ 289"/>
        <xdr:cNvCxnSpPr/>
      </xdr:nvCxnSpPr>
      <xdr:spPr>
        <a:xfrm flipV="1">
          <a:off x="7861300" y="6725018"/>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38646</xdr:rowOff>
    </xdr:from>
    <xdr:to>
      <xdr:col>41</xdr:col>
      <xdr:colOff>50800</xdr:colOff>
      <xdr:row>39</xdr:row>
      <xdr:rowOff>38773</xdr:rowOff>
    </xdr:to>
    <xdr:cxnSp macro="">
      <xdr:nvCxnSpPr>
        <xdr:cNvPr id="293" name="直線コネクタ 292"/>
        <xdr:cNvCxnSpPr/>
      </xdr:nvCxnSpPr>
      <xdr:spPr>
        <a:xfrm flipV="1">
          <a:off x="6972300" y="672519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155956</xdr:rowOff>
    </xdr:from>
    <xdr:to>
      <xdr:col>55</xdr:col>
      <xdr:colOff>50800</xdr:colOff>
      <xdr:row>39</xdr:row>
      <xdr:rowOff>86106</xdr:rowOff>
    </xdr:to>
    <xdr:sp macro="" textlink="">
      <xdr:nvSpPr>
        <xdr:cNvPr id="303" name="楕円 302"/>
        <xdr:cNvSpPr/>
      </xdr:nvSpPr>
      <xdr:spPr>
        <a:xfrm>
          <a:off x="104267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378565" cy="259045"/>
    <xdr:sp macro="" textlink="">
      <xdr:nvSpPr>
        <xdr:cNvPr id="304" name="労働費該当値テキスト"/>
        <xdr:cNvSpPr txBox="1"/>
      </xdr:nvSpPr>
      <xdr:spPr>
        <a:xfrm>
          <a:off x="10528300" y="661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155905</xdr:rowOff>
    </xdr:from>
    <xdr:to>
      <xdr:col>50</xdr:col>
      <xdr:colOff>165100</xdr:colOff>
      <xdr:row>39</xdr:row>
      <xdr:rowOff>86055</xdr:rowOff>
    </xdr:to>
    <xdr:sp macro="" textlink="">
      <xdr:nvSpPr>
        <xdr:cNvPr id="305" name="楕円 304"/>
        <xdr:cNvSpPr/>
      </xdr:nvSpPr>
      <xdr:spPr>
        <a:xfrm>
          <a:off x="9588500" y="66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77182</xdr:rowOff>
    </xdr:from>
    <xdr:ext cx="378565" cy="259045"/>
    <xdr:sp macro="" textlink="">
      <xdr:nvSpPr>
        <xdr:cNvPr id="306" name="テキスト ボックス 305"/>
        <xdr:cNvSpPr txBox="1"/>
      </xdr:nvSpPr>
      <xdr:spPr>
        <a:xfrm>
          <a:off x="9450017" y="6763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159118</xdr:rowOff>
    </xdr:from>
    <xdr:to>
      <xdr:col>46</xdr:col>
      <xdr:colOff>38100</xdr:colOff>
      <xdr:row>39</xdr:row>
      <xdr:rowOff>89268</xdr:rowOff>
    </xdr:to>
    <xdr:sp macro="" textlink="">
      <xdr:nvSpPr>
        <xdr:cNvPr id="307" name="楕円 306"/>
        <xdr:cNvSpPr/>
      </xdr:nvSpPr>
      <xdr:spPr>
        <a:xfrm>
          <a:off x="8699500" y="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80395</xdr:rowOff>
    </xdr:from>
    <xdr:ext cx="378565" cy="259045"/>
    <xdr:sp macro="" textlink="">
      <xdr:nvSpPr>
        <xdr:cNvPr id="308" name="テキスト ボックス 307"/>
        <xdr:cNvSpPr txBox="1"/>
      </xdr:nvSpPr>
      <xdr:spPr>
        <a:xfrm>
          <a:off x="8561017" y="67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159296</xdr:rowOff>
    </xdr:from>
    <xdr:to>
      <xdr:col>41</xdr:col>
      <xdr:colOff>101600</xdr:colOff>
      <xdr:row>39</xdr:row>
      <xdr:rowOff>89446</xdr:rowOff>
    </xdr:to>
    <xdr:sp macro="" textlink="">
      <xdr:nvSpPr>
        <xdr:cNvPr id="309" name="楕円 308"/>
        <xdr:cNvSpPr/>
      </xdr:nvSpPr>
      <xdr:spPr>
        <a:xfrm>
          <a:off x="7810500" y="66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80573</xdr:rowOff>
    </xdr:from>
    <xdr:ext cx="378565" cy="259045"/>
    <xdr:sp macro="" textlink="">
      <xdr:nvSpPr>
        <xdr:cNvPr id="310" name="テキスト ボックス 309"/>
        <xdr:cNvSpPr txBox="1"/>
      </xdr:nvSpPr>
      <xdr:spPr>
        <a:xfrm>
          <a:off x="7672017" y="676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159423</xdr:rowOff>
    </xdr:from>
    <xdr:to>
      <xdr:col>36</xdr:col>
      <xdr:colOff>165100</xdr:colOff>
      <xdr:row>39</xdr:row>
      <xdr:rowOff>89573</xdr:rowOff>
    </xdr:to>
    <xdr:sp macro="" textlink="">
      <xdr:nvSpPr>
        <xdr:cNvPr id="311" name="楕円 310"/>
        <xdr:cNvSpPr/>
      </xdr:nvSpPr>
      <xdr:spPr>
        <a:xfrm>
          <a:off x="69215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80700</xdr:rowOff>
    </xdr:from>
    <xdr:ext cx="378565" cy="259045"/>
    <xdr:sp macro="" textlink="">
      <xdr:nvSpPr>
        <xdr:cNvPr id="312" name="テキスト ボックス 311"/>
        <xdr:cNvSpPr txBox="1"/>
      </xdr:nvSpPr>
      <xdr:spPr>
        <a:xfrm>
          <a:off x="6783017" y="676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33605</xdr:rowOff>
    </xdr:from>
    <xdr:to>
      <xdr:col>55</xdr:col>
      <xdr:colOff>0</xdr:colOff>
      <xdr:row>59</xdr:row>
      <xdr:rowOff>36902</xdr:rowOff>
    </xdr:to>
    <xdr:cxnSp macro="">
      <xdr:nvCxnSpPr>
        <xdr:cNvPr id="343" name="直線コネクタ 342"/>
        <xdr:cNvCxnSpPr/>
      </xdr:nvCxnSpPr>
      <xdr:spPr>
        <a:xfrm flipV="1">
          <a:off x="9639300" y="10149155"/>
          <a:ext cx="8382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36902</xdr:rowOff>
    </xdr:from>
    <xdr:to>
      <xdr:col>50</xdr:col>
      <xdr:colOff>114300</xdr:colOff>
      <xdr:row>59</xdr:row>
      <xdr:rowOff>41456</xdr:rowOff>
    </xdr:to>
    <xdr:cxnSp macro="">
      <xdr:nvCxnSpPr>
        <xdr:cNvPr id="346" name="直線コネクタ 345"/>
        <xdr:cNvCxnSpPr/>
      </xdr:nvCxnSpPr>
      <xdr:spPr>
        <a:xfrm flipV="1">
          <a:off x="8750300" y="10152452"/>
          <a:ext cx="8890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18482</xdr:rowOff>
    </xdr:from>
    <xdr:to>
      <xdr:col>45</xdr:col>
      <xdr:colOff>177800</xdr:colOff>
      <xdr:row>59</xdr:row>
      <xdr:rowOff>41456</xdr:rowOff>
    </xdr:to>
    <xdr:cxnSp macro="">
      <xdr:nvCxnSpPr>
        <xdr:cNvPr id="349" name="直線コネクタ 348"/>
        <xdr:cNvCxnSpPr/>
      </xdr:nvCxnSpPr>
      <xdr:spPr>
        <a:xfrm>
          <a:off x="7861300" y="10134032"/>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18482</xdr:rowOff>
    </xdr:from>
    <xdr:to>
      <xdr:col>41</xdr:col>
      <xdr:colOff>50800</xdr:colOff>
      <xdr:row>59</xdr:row>
      <xdr:rowOff>49018</xdr:rowOff>
    </xdr:to>
    <xdr:cxnSp macro="">
      <xdr:nvCxnSpPr>
        <xdr:cNvPr id="352" name="直線コネクタ 351"/>
        <xdr:cNvCxnSpPr/>
      </xdr:nvCxnSpPr>
      <xdr:spPr>
        <a:xfrm flipV="1">
          <a:off x="6972300" y="10134032"/>
          <a:ext cx="8890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154255</xdr:rowOff>
    </xdr:from>
    <xdr:to>
      <xdr:col>55</xdr:col>
      <xdr:colOff>50800</xdr:colOff>
      <xdr:row>59</xdr:row>
      <xdr:rowOff>84405</xdr:rowOff>
    </xdr:to>
    <xdr:sp macro="" textlink="">
      <xdr:nvSpPr>
        <xdr:cNvPr id="362" name="楕円 361"/>
        <xdr:cNvSpPr/>
      </xdr:nvSpPr>
      <xdr:spPr>
        <a:xfrm>
          <a:off x="10426700" y="100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69182</xdr:rowOff>
    </xdr:from>
    <xdr:ext cx="534377" cy="259045"/>
    <xdr:sp macro="" textlink="">
      <xdr:nvSpPr>
        <xdr:cNvPr id="363" name="農林水産業費該当値テキスト"/>
        <xdr:cNvSpPr txBox="1"/>
      </xdr:nvSpPr>
      <xdr:spPr>
        <a:xfrm>
          <a:off x="10528300" y="100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157552</xdr:rowOff>
    </xdr:from>
    <xdr:to>
      <xdr:col>50</xdr:col>
      <xdr:colOff>165100</xdr:colOff>
      <xdr:row>59</xdr:row>
      <xdr:rowOff>87702</xdr:rowOff>
    </xdr:to>
    <xdr:sp macro="" textlink="">
      <xdr:nvSpPr>
        <xdr:cNvPr id="364" name="楕円 363"/>
        <xdr:cNvSpPr/>
      </xdr:nvSpPr>
      <xdr:spPr>
        <a:xfrm>
          <a:off x="9588500" y="10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78829</xdr:rowOff>
    </xdr:from>
    <xdr:ext cx="534377" cy="259045"/>
    <xdr:sp macro="" textlink="">
      <xdr:nvSpPr>
        <xdr:cNvPr id="365" name="テキスト ボックス 364"/>
        <xdr:cNvSpPr txBox="1"/>
      </xdr:nvSpPr>
      <xdr:spPr>
        <a:xfrm>
          <a:off x="9372111" y="101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162106</xdr:rowOff>
    </xdr:from>
    <xdr:to>
      <xdr:col>46</xdr:col>
      <xdr:colOff>38100</xdr:colOff>
      <xdr:row>59</xdr:row>
      <xdr:rowOff>92256</xdr:rowOff>
    </xdr:to>
    <xdr:sp macro="" textlink="">
      <xdr:nvSpPr>
        <xdr:cNvPr id="366" name="楕円 365"/>
        <xdr:cNvSpPr/>
      </xdr:nvSpPr>
      <xdr:spPr>
        <a:xfrm>
          <a:off x="8699500" y="1010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83383</xdr:rowOff>
    </xdr:from>
    <xdr:ext cx="534377" cy="259045"/>
    <xdr:sp macro="" textlink="">
      <xdr:nvSpPr>
        <xdr:cNvPr id="367" name="テキスト ボックス 366"/>
        <xdr:cNvSpPr txBox="1"/>
      </xdr:nvSpPr>
      <xdr:spPr>
        <a:xfrm>
          <a:off x="8483111" y="1019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139132</xdr:rowOff>
    </xdr:from>
    <xdr:to>
      <xdr:col>41</xdr:col>
      <xdr:colOff>101600</xdr:colOff>
      <xdr:row>59</xdr:row>
      <xdr:rowOff>69282</xdr:rowOff>
    </xdr:to>
    <xdr:sp macro="" textlink="">
      <xdr:nvSpPr>
        <xdr:cNvPr id="368" name="楕円 367"/>
        <xdr:cNvSpPr/>
      </xdr:nvSpPr>
      <xdr:spPr>
        <a:xfrm>
          <a:off x="7810500" y="100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60409</xdr:rowOff>
    </xdr:from>
    <xdr:ext cx="534377" cy="259045"/>
    <xdr:sp macro="" textlink="">
      <xdr:nvSpPr>
        <xdr:cNvPr id="369" name="テキスト ボックス 368"/>
        <xdr:cNvSpPr txBox="1"/>
      </xdr:nvSpPr>
      <xdr:spPr>
        <a:xfrm>
          <a:off x="7594111" y="1017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169668</xdr:rowOff>
    </xdr:from>
    <xdr:to>
      <xdr:col>36</xdr:col>
      <xdr:colOff>165100</xdr:colOff>
      <xdr:row>59</xdr:row>
      <xdr:rowOff>99818</xdr:rowOff>
    </xdr:to>
    <xdr:sp macro="" textlink="">
      <xdr:nvSpPr>
        <xdr:cNvPr id="370" name="楕円 369"/>
        <xdr:cNvSpPr/>
      </xdr:nvSpPr>
      <xdr:spPr>
        <a:xfrm>
          <a:off x="6921500" y="101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90945</xdr:rowOff>
    </xdr:from>
    <xdr:ext cx="534377" cy="259045"/>
    <xdr:sp macro="" textlink="">
      <xdr:nvSpPr>
        <xdr:cNvPr id="371" name="テキスト ボックス 370"/>
        <xdr:cNvSpPr txBox="1"/>
      </xdr:nvSpPr>
      <xdr:spPr>
        <a:xfrm>
          <a:off x="6705111" y="102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103648</xdr:rowOff>
    </xdr:from>
    <xdr:to>
      <xdr:col>55</xdr:col>
      <xdr:colOff>0</xdr:colOff>
      <xdr:row>78</xdr:row>
      <xdr:rowOff>104380</xdr:rowOff>
    </xdr:to>
    <xdr:cxnSp macro="">
      <xdr:nvCxnSpPr>
        <xdr:cNvPr id="398" name="直線コネクタ 397"/>
        <xdr:cNvCxnSpPr/>
      </xdr:nvCxnSpPr>
      <xdr:spPr>
        <a:xfrm>
          <a:off x="9639300" y="13476748"/>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101377</xdr:rowOff>
    </xdr:from>
    <xdr:to>
      <xdr:col>50</xdr:col>
      <xdr:colOff>114300</xdr:colOff>
      <xdr:row>78</xdr:row>
      <xdr:rowOff>103648</xdr:rowOff>
    </xdr:to>
    <xdr:cxnSp macro="">
      <xdr:nvCxnSpPr>
        <xdr:cNvPr id="401" name="直線コネクタ 400"/>
        <xdr:cNvCxnSpPr/>
      </xdr:nvCxnSpPr>
      <xdr:spPr>
        <a:xfrm>
          <a:off x="8750300" y="13474477"/>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101377</xdr:rowOff>
    </xdr:from>
    <xdr:to>
      <xdr:col>45</xdr:col>
      <xdr:colOff>177800</xdr:colOff>
      <xdr:row>78</xdr:row>
      <xdr:rowOff>113649</xdr:rowOff>
    </xdr:to>
    <xdr:cxnSp macro="">
      <xdr:nvCxnSpPr>
        <xdr:cNvPr id="404" name="直線コネクタ 403"/>
        <xdr:cNvCxnSpPr/>
      </xdr:nvCxnSpPr>
      <xdr:spPr>
        <a:xfrm flipV="1">
          <a:off x="7861300" y="13474477"/>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113649</xdr:rowOff>
    </xdr:from>
    <xdr:to>
      <xdr:col>41</xdr:col>
      <xdr:colOff>50800</xdr:colOff>
      <xdr:row>78</xdr:row>
      <xdr:rowOff>114463</xdr:rowOff>
    </xdr:to>
    <xdr:cxnSp macro="">
      <xdr:nvCxnSpPr>
        <xdr:cNvPr id="407" name="直線コネクタ 406"/>
        <xdr:cNvCxnSpPr/>
      </xdr:nvCxnSpPr>
      <xdr:spPr>
        <a:xfrm flipV="1">
          <a:off x="6972300" y="13486749"/>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53580</xdr:rowOff>
    </xdr:from>
    <xdr:to>
      <xdr:col>55</xdr:col>
      <xdr:colOff>50800</xdr:colOff>
      <xdr:row>78</xdr:row>
      <xdr:rowOff>155180</xdr:rowOff>
    </xdr:to>
    <xdr:sp macro="" textlink="">
      <xdr:nvSpPr>
        <xdr:cNvPr id="417" name="楕円 416"/>
        <xdr:cNvSpPr/>
      </xdr:nvSpPr>
      <xdr:spPr>
        <a:xfrm>
          <a:off x="10426700" y="134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139957</xdr:rowOff>
    </xdr:from>
    <xdr:ext cx="534377" cy="259045"/>
    <xdr:sp macro="" textlink="">
      <xdr:nvSpPr>
        <xdr:cNvPr id="418" name="商工費該当値テキスト"/>
        <xdr:cNvSpPr txBox="1"/>
      </xdr:nvSpPr>
      <xdr:spPr>
        <a:xfrm>
          <a:off x="10528300" y="133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52848</xdr:rowOff>
    </xdr:from>
    <xdr:to>
      <xdr:col>50</xdr:col>
      <xdr:colOff>165100</xdr:colOff>
      <xdr:row>78</xdr:row>
      <xdr:rowOff>154448</xdr:rowOff>
    </xdr:to>
    <xdr:sp macro="" textlink="">
      <xdr:nvSpPr>
        <xdr:cNvPr id="419" name="楕円 418"/>
        <xdr:cNvSpPr/>
      </xdr:nvSpPr>
      <xdr:spPr>
        <a:xfrm>
          <a:off x="9588500" y="134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145575</xdr:rowOff>
    </xdr:from>
    <xdr:ext cx="534377" cy="259045"/>
    <xdr:sp macro="" textlink="">
      <xdr:nvSpPr>
        <xdr:cNvPr id="420" name="テキスト ボックス 419"/>
        <xdr:cNvSpPr txBox="1"/>
      </xdr:nvSpPr>
      <xdr:spPr>
        <a:xfrm>
          <a:off x="9372111" y="135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50577</xdr:rowOff>
    </xdr:from>
    <xdr:to>
      <xdr:col>46</xdr:col>
      <xdr:colOff>38100</xdr:colOff>
      <xdr:row>78</xdr:row>
      <xdr:rowOff>152177</xdr:rowOff>
    </xdr:to>
    <xdr:sp macro="" textlink="">
      <xdr:nvSpPr>
        <xdr:cNvPr id="421" name="楕円 420"/>
        <xdr:cNvSpPr/>
      </xdr:nvSpPr>
      <xdr:spPr>
        <a:xfrm>
          <a:off x="8699500" y="134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143304</xdr:rowOff>
    </xdr:from>
    <xdr:ext cx="534377" cy="259045"/>
    <xdr:sp macro="" textlink="">
      <xdr:nvSpPr>
        <xdr:cNvPr id="422" name="テキスト ボックス 421"/>
        <xdr:cNvSpPr txBox="1"/>
      </xdr:nvSpPr>
      <xdr:spPr>
        <a:xfrm>
          <a:off x="8483111" y="1351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62849</xdr:rowOff>
    </xdr:from>
    <xdr:to>
      <xdr:col>41</xdr:col>
      <xdr:colOff>101600</xdr:colOff>
      <xdr:row>78</xdr:row>
      <xdr:rowOff>164449</xdr:rowOff>
    </xdr:to>
    <xdr:sp macro="" textlink="">
      <xdr:nvSpPr>
        <xdr:cNvPr id="423" name="楕円 422"/>
        <xdr:cNvSpPr/>
      </xdr:nvSpPr>
      <xdr:spPr>
        <a:xfrm>
          <a:off x="7810500" y="134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155576</xdr:rowOff>
    </xdr:from>
    <xdr:ext cx="534377" cy="259045"/>
    <xdr:sp macro="" textlink="">
      <xdr:nvSpPr>
        <xdr:cNvPr id="424" name="テキスト ボックス 423"/>
        <xdr:cNvSpPr txBox="1"/>
      </xdr:nvSpPr>
      <xdr:spPr>
        <a:xfrm>
          <a:off x="7594111" y="135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63663</xdr:rowOff>
    </xdr:from>
    <xdr:to>
      <xdr:col>36</xdr:col>
      <xdr:colOff>165100</xdr:colOff>
      <xdr:row>78</xdr:row>
      <xdr:rowOff>165263</xdr:rowOff>
    </xdr:to>
    <xdr:sp macro="" textlink="">
      <xdr:nvSpPr>
        <xdr:cNvPr id="425" name="楕円 424"/>
        <xdr:cNvSpPr/>
      </xdr:nvSpPr>
      <xdr:spPr>
        <a:xfrm>
          <a:off x="6921500" y="134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156390</xdr:rowOff>
    </xdr:from>
    <xdr:ext cx="534377" cy="259045"/>
    <xdr:sp macro="" textlink="">
      <xdr:nvSpPr>
        <xdr:cNvPr id="426" name="テキスト ボックス 425"/>
        <xdr:cNvSpPr txBox="1"/>
      </xdr:nvSpPr>
      <xdr:spPr>
        <a:xfrm>
          <a:off x="6705111" y="1352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161170</xdr:rowOff>
    </xdr:from>
    <xdr:to>
      <xdr:col>55</xdr:col>
      <xdr:colOff>0</xdr:colOff>
      <xdr:row>98</xdr:row>
      <xdr:rowOff>167793</xdr:rowOff>
    </xdr:to>
    <xdr:cxnSp macro="">
      <xdr:nvCxnSpPr>
        <xdr:cNvPr id="455" name="直線コネクタ 454"/>
        <xdr:cNvCxnSpPr/>
      </xdr:nvCxnSpPr>
      <xdr:spPr>
        <a:xfrm>
          <a:off x="9639300" y="16963270"/>
          <a:ext cx="8382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151400</xdr:rowOff>
    </xdr:from>
    <xdr:to>
      <xdr:col>50</xdr:col>
      <xdr:colOff>114300</xdr:colOff>
      <xdr:row>98</xdr:row>
      <xdr:rowOff>161170</xdr:rowOff>
    </xdr:to>
    <xdr:cxnSp macro="">
      <xdr:nvCxnSpPr>
        <xdr:cNvPr id="458" name="直線コネクタ 457"/>
        <xdr:cNvCxnSpPr/>
      </xdr:nvCxnSpPr>
      <xdr:spPr>
        <a:xfrm>
          <a:off x="8750300" y="16953500"/>
          <a:ext cx="889000" cy="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151400</xdr:rowOff>
    </xdr:from>
    <xdr:to>
      <xdr:col>45</xdr:col>
      <xdr:colOff>177800</xdr:colOff>
      <xdr:row>98</xdr:row>
      <xdr:rowOff>167746</xdr:rowOff>
    </xdr:to>
    <xdr:cxnSp macro="">
      <xdr:nvCxnSpPr>
        <xdr:cNvPr id="461" name="直線コネクタ 460"/>
        <xdr:cNvCxnSpPr/>
      </xdr:nvCxnSpPr>
      <xdr:spPr>
        <a:xfrm flipV="1">
          <a:off x="7861300" y="16953500"/>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159293</xdr:rowOff>
    </xdr:from>
    <xdr:to>
      <xdr:col>41</xdr:col>
      <xdr:colOff>50800</xdr:colOff>
      <xdr:row>98</xdr:row>
      <xdr:rowOff>167746</xdr:rowOff>
    </xdr:to>
    <xdr:cxnSp macro="">
      <xdr:nvCxnSpPr>
        <xdr:cNvPr id="464" name="直線コネクタ 463"/>
        <xdr:cNvCxnSpPr/>
      </xdr:nvCxnSpPr>
      <xdr:spPr>
        <a:xfrm>
          <a:off x="6972300" y="16961393"/>
          <a:ext cx="889000" cy="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116993</xdr:rowOff>
    </xdr:from>
    <xdr:to>
      <xdr:col>55</xdr:col>
      <xdr:colOff>50800</xdr:colOff>
      <xdr:row>99</xdr:row>
      <xdr:rowOff>47143</xdr:rowOff>
    </xdr:to>
    <xdr:sp macro="" textlink="">
      <xdr:nvSpPr>
        <xdr:cNvPr id="474" name="楕円 473"/>
        <xdr:cNvSpPr/>
      </xdr:nvSpPr>
      <xdr:spPr>
        <a:xfrm>
          <a:off x="10426700" y="169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31920</xdr:rowOff>
    </xdr:from>
    <xdr:ext cx="534377" cy="259045"/>
    <xdr:sp macro="" textlink="">
      <xdr:nvSpPr>
        <xdr:cNvPr id="475" name="土木費該当値テキスト"/>
        <xdr:cNvSpPr txBox="1"/>
      </xdr:nvSpPr>
      <xdr:spPr>
        <a:xfrm>
          <a:off x="10528300" y="1683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110370</xdr:rowOff>
    </xdr:from>
    <xdr:to>
      <xdr:col>50</xdr:col>
      <xdr:colOff>165100</xdr:colOff>
      <xdr:row>99</xdr:row>
      <xdr:rowOff>40520</xdr:rowOff>
    </xdr:to>
    <xdr:sp macro="" textlink="">
      <xdr:nvSpPr>
        <xdr:cNvPr id="476" name="楕円 475"/>
        <xdr:cNvSpPr/>
      </xdr:nvSpPr>
      <xdr:spPr>
        <a:xfrm>
          <a:off x="9588500" y="169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31647</xdr:rowOff>
    </xdr:from>
    <xdr:ext cx="534377" cy="259045"/>
    <xdr:sp macro="" textlink="">
      <xdr:nvSpPr>
        <xdr:cNvPr id="477" name="テキスト ボックス 476"/>
        <xdr:cNvSpPr txBox="1"/>
      </xdr:nvSpPr>
      <xdr:spPr>
        <a:xfrm>
          <a:off x="9372111" y="1700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100600</xdr:rowOff>
    </xdr:from>
    <xdr:to>
      <xdr:col>46</xdr:col>
      <xdr:colOff>38100</xdr:colOff>
      <xdr:row>99</xdr:row>
      <xdr:rowOff>30750</xdr:rowOff>
    </xdr:to>
    <xdr:sp macro="" textlink="">
      <xdr:nvSpPr>
        <xdr:cNvPr id="478" name="楕円 477"/>
        <xdr:cNvSpPr/>
      </xdr:nvSpPr>
      <xdr:spPr>
        <a:xfrm>
          <a:off x="8699500" y="169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21877</xdr:rowOff>
    </xdr:from>
    <xdr:ext cx="534377" cy="259045"/>
    <xdr:sp macro="" textlink="">
      <xdr:nvSpPr>
        <xdr:cNvPr id="479" name="テキスト ボックス 478"/>
        <xdr:cNvSpPr txBox="1"/>
      </xdr:nvSpPr>
      <xdr:spPr>
        <a:xfrm>
          <a:off x="8483111" y="169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116946</xdr:rowOff>
    </xdr:from>
    <xdr:to>
      <xdr:col>41</xdr:col>
      <xdr:colOff>101600</xdr:colOff>
      <xdr:row>99</xdr:row>
      <xdr:rowOff>47096</xdr:rowOff>
    </xdr:to>
    <xdr:sp macro="" textlink="">
      <xdr:nvSpPr>
        <xdr:cNvPr id="480" name="楕円 479"/>
        <xdr:cNvSpPr/>
      </xdr:nvSpPr>
      <xdr:spPr>
        <a:xfrm>
          <a:off x="7810500" y="169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38223</xdr:rowOff>
    </xdr:from>
    <xdr:ext cx="534377" cy="259045"/>
    <xdr:sp macro="" textlink="">
      <xdr:nvSpPr>
        <xdr:cNvPr id="481" name="テキスト ボックス 480"/>
        <xdr:cNvSpPr txBox="1"/>
      </xdr:nvSpPr>
      <xdr:spPr>
        <a:xfrm>
          <a:off x="7594111" y="1701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108493</xdr:rowOff>
    </xdr:from>
    <xdr:to>
      <xdr:col>36</xdr:col>
      <xdr:colOff>165100</xdr:colOff>
      <xdr:row>99</xdr:row>
      <xdr:rowOff>38643</xdr:rowOff>
    </xdr:to>
    <xdr:sp macro="" textlink="">
      <xdr:nvSpPr>
        <xdr:cNvPr id="482" name="楕円 481"/>
        <xdr:cNvSpPr/>
      </xdr:nvSpPr>
      <xdr:spPr>
        <a:xfrm>
          <a:off x="6921500" y="169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29770</xdr:rowOff>
    </xdr:from>
    <xdr:ext cx="534377" cy="259045"/>
    <xdr:sp macro="" textlink="">
      <xdr:nvSpPr>
        <xdr:cNvPr id="483" name="テキスト ボックス 482"/>
        <xdr:cNvSpPr txBox="1"/>
      </xdr:nvSpPr>
      <xdr:spPr>
        <a:xfrm>
          <a:off x="6705111" y="1700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125677</xdr:rowOff>
    </xdr:from>
    <xdr:to>
      <xdr:col>85</xdr:col>
      <xdr:colOff>127000</xdr:colOff>
      <xdr:row>38</xdr:row>
      <xdr:rowOff>153791</xdr:rowOff>
    </xdr:to>
    <xdr:cxnSp macro="">
      <xdr:nvCxnSpPr>
        <xdr:cNvPr id="514" name="直線コネクタ 513"/>
        <xdr:cNvCxnSpPr/>
      </xdr:nvCxnSpPr>
      <xdr:spPr>
        <a:xfrm>
          <a:off x="15481300" y="6640777"/>
          <a:ext cx="838200" cy="2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125677</xdr:rowOff>
    </xdr:from>
    <xdr:to>
      <xdr:col>81</xdr:col>
      <xdr:colOff>50800</xdr:colOff>
      <xdr:row>38</xdr:row>
      <xdr:rowOff>168615</xdr:rowOff>
    </xdr:to>
    <xdr:cxnSp macro="">
      <xdr:nvCxnSpPr>
        <xdr:cNvPr id="517" name="直線コネクタ 516"/>
        <xdr:cNvCxnSpPr/>
      </xdr:nvCxnSpPr>
      <xdr:spPr>
        <a:xfrm flipV="1">
          <a:off x="14592300" y="6640777"/>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167866</xdr:rowOff>
    </xdr:from>
    <xdr:to>
      <xdr:col>76</xdr:col>
      <xdr:colOff>114300</xdr:colOff>
      <xdr:row>38</xdr:row>
      <xdr:rowOff>168615</xdr:rowOff>
    </xdr:to>
    <xdr:cxnSp macro="">
      <xdr:nvCxnSpPr>
        <xdr:cNvPr id="520" name="直線コネクタ 519"/>
        <xdr:cNvCxnSpPr/>
      </xdr:nvCxnSpPr>
      <xdr:spPr>
        <a:xfrm>
          <a:off x="13703300" y="6682966"/>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167866</xdr:rowOff>
    </xdr:from>
    <xdr:to>
      <xdr:col>71</xdr:col>
      <xdr:colOff>177800</xdr:colOff>
      <xdr:row>39</xdr:row>
      <xdr:rowOff>7638</xdr:rowOff>
    </xdr:to>
    <xdr:cxnSp macro="">
      <xdr:nvCxnSpPr>
        <xdr:cNvPr id="523" name="直線コネクタ 522"/>
        <xdr:cNvCxnSpPr/>
      </xdr:nvCxnSpPr>
      <xdr:spPr>
        <a:xfrm flipV="1">
          <a:off x="12814300" y="6682966"/>
          <a:ext cx="889000" cy="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102991</xdr:rowOff>
    </xdr:from>
    <xdr:to>
      <xdr:col>85</xdr:col>
      <xdr:colOff>177800</xdr:colOff>
      <xdr:row>39</xdr:row>
      <xdr:rowOff>33141</xdr:rowOff>
    </xdr:to>
    <xdr:sp macro="" textlink="">
      <xdr:nvSpPr>
        <xdr:cNvPr id="533" name="楕円 532"/>
        <xdr:cNvSpPr/>
      </xdr:nvSpPr>
      <xdr:spPr>
        <a:xfrm>
          <a:off x="16268700" y="66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17918</xdr:rowOff>
    </xdr:from>
    <xdr:ext cx="534377" cy="259045"/>
    <xdr:sp macro="" textlink="">
      <xdr:nvSpPr>
        <xdr:cNvPr id="534" name="消防費該当値テキスト"/>
        <xdr:cNvSpPr txBox="1"/>
      </xdr:nvSpPr>
      <xdr:spPr>
        <a:xfrm>
          <a:off x="16370300" y="65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74877</xdr:rowOff>
    </xdr:from>
    <xdr:to>
      <xdr:col>81</xdr:col>
      <xdr:colOff>101600</xdr:colOff>
      <xdr:row>39</xdr:row>
      <xdr:rowOff>5027</xdr:rowOff>
    </xdr:to>
    <xdr:sp macro="" textlink="">
      <xdr:nvSpPr>
        <xdr:cNvPr id="535" name="楕円 534"/>
        <xdr:cNvSpPr/>
      </xdr:nvSpPr>
      <xdr:spPr>
        <a:xfrm>
          <a:off x="15430500" y="658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167604</xdr:rowOff>
    </xdr:from>
    <xdr:ext cx="534377" cy="259045"/>
    <xdr:sp macro="" textlink="">
      <xdr:nvSpPr>
        <xdr:cNvPr id="536" name="テキスト ボックス 535"/>
        <xdr:cNvSpPr txBox="1"/>
      </xdr:nvSpPr>
      <xdr:spPr>
        <a:xfrm>
          <a:off x="15214111" y="668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117815</xdr:rowOff>
    </xdr:from>
    <xdr:to>
      <xdr:col>76</xdr:col>
      <xdr:colOff>165100</xdr:colOff>
      <xdr:row>39</xdr:row>
      <xdr:rowOff>47965</xdr:rowOff>
    </xdr:to>
    <xdr:sp macro="" textlink="">
      <xdr:nvSpPr>
        <xdr:cNvPr id="537" name="楕円 536"/>
        <xdr:cNvSpPr/>
      </xdr:nvSpPr>
      <xdr:spPr>
        <a:xfrm>
          <a:off x="14541500" y="66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39092</xdr:rowOff>
    </xdr:from>
    <xdr:ext cx="534377" cy="259045"/>
    <xdr:sp macro="" textlink="">
      <xdr:nvSpPr>
        <xdr:cNvPr id="538" name="テキスト ボックス 537"/>
        <xdr:cNvSpPr txBox="1"/>
      </xdr:nvSpPr>
      <xdr:spPr>
        <a:xfrm>
          <a:off x="14325111" y="672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117066</xdr:rowOff>
    </xdr:from>
    <xdr:to>
      <xdr:col>72</xdr:col>
      <xdr:colOff>38100</xdr:colOff>
      <xdr:row>39</xdr:row>
      <xdr:rowOff>47216</xdr:rowOff>
    </xdr:to>
    <xdr:sp macro="" textlink="">
      <xdr:nvSpPr>
        <xdr:cNvPr id="539" name="楕円 538"/>
        <xdr:cNvSpPr/>
      </xdr:nvSpPr>
      <xdr:spPr>
        <a:xfrm>
          <a:off x="13652500" y="66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38343</xdr:rowOff>
    </xdr:from>
    <xdr:ext cx="534377" cy="259045"/>
    <xdr:sp macro="" textlink="">
      <xdr:nvSpPr>
        <xdr:cNvPr id="540" name="テキスト ボックス 539"/>
        <xdr:cNvSpPr txBox="1"/>
      </xdr:nvSpPr>
      <xdr:spPr>
        <a:xfrm>
          <a:off x="13436111" y="67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128288</xdr:rowOff>
    </xdr:from>
    <xdr:to>
      <xdr:col>67</xdr:col>
      <xdr:colOff>101600</xdr:colOff>
      <xdr:row>39</xdr:row>
      <xdr:rowOff>58438</xdr:rowOff>
    </xdr:to>
    <xdr:sp macro="" textlink="">
      <xdr:nvSpPr>
        <xdr:cNvPr id="541" name="楕円 540"/>
        <xdr:cNvSpPr/>
      </xdr:nvSpPr>
      <xdr:spPr>
        <a:xfrm>
          <a:off x="12763500" y="66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49565</xdr:rowOff>
    </xdr:from>
    <xdr:ext cx="534377" cy="259045"/>
    <xdr:sp macro="" textlink="">
      <xdr:nvSpPr>
        <xdr:cNvPr id="542" name="テキスト ボックス 541"/>
        <xdr:cNvSpPr txBox="1"/>
      </xdr:nvSpPr>
      <xdr:spPr>
        <a:xfrm>
          <a:off x="12547111" y="673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155813</xdr:rowOff>
    </xdr:from>
    <xdr:to>
      <xdr:col>85</xdr:col>
      <xdr:colOff>127000</xdr:colOff>
      <xdr:row>58</xdr:row>
      <xdr:rowOff>168626</xdr:rowOff>
    </xdr:to>
    <xdr:cxnSp macro="">
      <xdr:nvCxnSpPr>
        <xdr:cNvPr id="573" name="直線コネクタ 572"/>
        <xdr:cNvCxnSpPr/>
      </xdr:nvCxnSpPr>
      <xdr:spPr>
        <a:xfrm>
          <a:off x="15481300" y="10099913"/>
          <a:ext cx="8382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155813</xdr:rowOff>
    </xdr:from>
    <xdr:to>
      <xdr:col>81</xdr:col>
      <xdr:colOff>50800</xdr:colOff>
      <xdr:row>59</xdr:row>
      <xdr:rowOff>3897</xdr:rowOff>
    </xdr:to>
    <xdr:cxnSp macro="">
      <xdr:nvCxnSpPr>
        <xdr:cNvPr id="576" name="直線コネクタ 575"/>
        <xdr:cNvCxnSpPr/>
      </xdr:nvCxnSpPr>
      <xdr:spPr>
        <a:xfrm flipV="1">
          <a:off x="14592300" y="1009991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3897</xdr:rowOff>
    </xdr:from>
    <xdr:to>
      <xdr:col>76</xdr:col>
      <xdr:colOff>114300</xdr:colOff>
      <xdr:row>59</xdr:row>
      <xdr:rowOff>12092</xdr:rowOff>
    </xdr:to>
    <xdr:cxnSp macro="">
      <xdr:nvCxnSpPr>
        <xdr:cNvPr id="579" name="直線コネクタ 578"/>
        <xdr:cNvCxnSpPr/>
      </xdr:nvCxnSpPr>
      <xdr:spPr>
        <a:xfrm flipV="1">
          <a:off x="13703300" y="10119447"/>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12092</xdr:rowOff>
    </xdr:from>
    <xdr:to>
      <xdr:col>71</xdr:col>
      <xdr:colOff>177800</xdr:colOff>
      <xdr:row>59</xdr:row>
      <xdr:rowOff>18230</xdr:rowOff>
    </xdr:to>
    <xdr:cxnSp macro="">
      <xdr:nvCxnSpPr>
        <xdr:cNvPr id="582" name="直線コネクタ 581"/>
        <xdr:cNvCxnSpPr/>
      </xdr:nvCxnSpPr>
      <xdr:spPr>
        <a:xfrm flipV="1">
          <a:off x="12814300" y="10127642"/>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117826</xdr:rowOff>
    </xdr:from>
    <xdr:to>
      <xdr:col>85</xdr:col>
      <xdr:colOff>177800</xdr:colOff>
      <xdr:row>59</xdr:row>
      <xdr:rowOff>47976</xdr:rowOff>
    </xdr:to>
    <xdr:sp macro="" textlink="">
      <xdr:nvSpPr>
        <xdr:cNvPr id="592" name="楕円 591"/>
        <xdr:cNvSpPr/>
      </xdr:nvSpPr>
      <xdr:spPr>
        <a:xfrm>
          <a:off x="16268700" y="100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32753</xdr:rowOff>
    </xdr:from>
    <xdr:ext cx="534377" cy="259045"/>
    <xdr:sp macro="" textlink="">
      <xdr:nvSpPr>
        <xdr:cNvPr id="593" name="教育費該当値テキスト"/>
        <xdr:cNvSpPr txBox="1"/>
      </xdr:nvSpPr>
      <xdr:spPr>
        <a:xfrm>
          <a:off x="16370300" y="997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105013</xdr:rowOff>
    </xdr:from>
    <xdr:to>
      <xdr:col>81</xdr:col>
      <xdr:colOff>101600</xdr:colOff>
      <xdr:row>59</xdr:row>
      <xdr:rowOff>35163</xdr:rowOff>
    </xdr:to>
    <xdr:sp macro="" textlink="">
      <xdr:nvSpPr>
        <xdr:cNvPr id="594" name="楕円 593"/>
        <xdr:cNvSpPr/>
      </xdr:nvSpPr>
      <xdr:spPr>
        <a:xfrm>
          <a:off x="15430500" y="1004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26290</xdr:rowOff>
    </xdr:from>
    <xdr:ext cx="534377" cy="259045"/>
    <xdr:sp macro="" textlink="">
      <xdr:nvSpPr>
        <xdr:cNvPr id="595" name="テキスト ボックス 594"/>
        <xdr:cNvSpPr txBox="1"/>
      </xdr:nvSpPr>
      <xdr:spPr>
        <a:xfrm>
          <a:off x="15214111" y="1014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124547</xdr:rowOff>
    </xdr:from>
    <xdr:to>
      <xdr:col>76</xdr:col>
      <xdr:colOff>165100</xdr:colOff>
      <xdr:row>59</xdr:row>
      <xdr:rowOff>54697</xdr:rowOff>
    </xdr:to>
    <xdr:sp macro="" textlink="">
      <xdr:nvSpPr>
        <xdr:cNvPr id="596" name="楕円 595"/>
        <xdr:cNvSpPr/>
      </xdr:nvSpPr>
      <xdr:spPr>
        <a:xfrm>
          <a:off x="14541500" y="100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45824</xdr:rowOff>
    </xdr:from>
    <xdr:ext cx="534377" cy="259045"/>
    <xdr:sp macro="" textlink="">
      <xdr:nvSpPr>
        <xdr:cNvPr id="597" name="テキスト ボックス 596"/>
        <xdr:cNvSpPr txBox="1"/>
      </xdr:nvSpPr>
      <xdr:spPr>
        <a:xfrm>
          <a:off x="14325111" y="101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132742</xdr:rowOff>
    </xdr:from>
    <xdr:to>
      <xdr:col>72</xdr:col>
      <xdr:colOff>38100</xdr:colOff>
      <xdr:row>59</xdr:row>
      <xdr:rowOff>62892</xdr:rowOff>
    </xdr:to>
    <xdr:sp macro="" textlink="">
      <xdr:nvSpPr>
        <xdr:cNvPr id="598" name="楕円 597"/>
        <xdr:cNvSpPr/>
      </xdr:nvSpPr>
      <xdr:spPr>
        <a:xfrm>
          <a:off x="13652500" y="100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54019</xdr:rowOff>
    </xdr:from>
    <xdr:ext cx="534377" cy="259045"/>
    <xdr:sp macro="" textlink="">
      <xdr:nvSpPr>
        <xdr:cNvPr id="599" name="テキスト ボックス 598"/>
        <xdr:cNvSpPr txBox="1"/>
      </xdr:nvSpPr>
      <xdr:spPr>
        <a:xfrm>
          <a:off x="13436111" y="1016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138880</xdr:rowOff>
    </xdr:from>
    <xdr:to>
      <xdr:col>67</xdr:col>
      <xdr:colOff>101600</xdr:colOff>
      <xdr:row>59</xdr:row>
      <xdr:rowOff>69030</xdr:rowOff>
    </xdr:to>
    <xdr:sp macro="" textlink="">
      <xdr:nvSpPr>
        <xdr:cNvPr id="600" name="楕円 599"/>
        <xdr:cNvSpPr/>
      </xdr:nvSpPr>
      <xdr:spPr>
        <a:xfrm>
          <a:off x="12763500" y="1008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60157</xdr:rowOff>
    </xdr:from>
    <xdr:ext cx="534377" cy="259045"/>
    <xdr:sp macro="" textlink="">
      <xdr:nvSpPr>
        <xdr:cNvPr id="601" name="テキスト ボックス 600"/>
        <xdr:cNvSpPr txBox="1"/>
      </xdr:nvSpPr>
      <xdr:spPr>
        <a:xfrm>
          <a:off x="12547111" y="1017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110310</xdr:rowOff>
    </xdr:from>
    <xdr:to>
      <xdr:col>85</xdr:col>
      <xdr:colOff>127000</xdr:colOff>
      <xdr:row>78</xdr:row>
      <xdr:rowOff>128429</xdr:rowOff>
    </xdr:to>
    <xdr:cxnSp macro="">
      <xdr:nvCxnSpPr>
        <xdr:cNvPr id="628" name="直線コネクタ 627"/>
        <xdr:cNvCxnSpPr/>
      </xdr:nvCxnSpPr>
      <xdr:spPr>
        <a:xfrm flipV="1">
          <a:off x="15481300" y="13483410"/>
          <a:ext cx="8382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128429</xdr:rowOff>
    </xdr:from>
    <xdr:to>
      <xdr:col>81</xdr:col>
      <xdr:colOff>50800</xdr:colOff>
      <xdr:row>78</xdr:row>
      <xdr:rowOff>133366</xdr:rowOff>
    </xdr:to>
    <xdr:cxnSp macro="">
      <xdr:nvCxnSpPr>
        <xdr:cNvPr id="631" name="直線コネクタ 630"/>
        <xdr:cNvCxnSpPr/>
      </xdr:nvCxnSpPr>
      <xdr:spPr>
        <a:xfrm flipV="1">
          <a:off x="14592300" y="13501529"/>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126620</xdr:rowOff>
    </xdr:from>
    <xdr:to>
      <xdr:col>76</xdr:col>
      <xdr:colOff>114300</xdr:colOff>
      <xdr:row>78</xdr:row>
      <xdr:rowOff>133366</xdr:rowOff>
    </xdr:to>
    <xdr:cxnSp macro="">
      <xdr:nvCxnSpPr>
        <xdr:cNvPr id="634" name="直線コネクタ 633"/>
        <xdr:cNvCxnSpPr/>
      </xdr:nvCxnSpPr>
      <xdr:spPr>
        <a:xfrm>
          <a:off x="13703300" y="13499720"/>
          <a:ext cx="889000" cy="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126620</xdr:rowOff>
    </xdr:from>
    <xdr:to>
      <xdr:col>71</xdr:col>
      <xdr:colOff>177800</xdr:colOff>
      <xdr:row>78</xdr:row>
      <xdr:rowOff>129017</xdr:rowOff>
    </xdr:to>
    <xdr:cxnSp macro="">
      <xdr:nvCxnSpPr>
        <xdr:cNvPr id="637" name="直線コネクタ 636"/>
        <xdr:cNvCxnSpPr/>
      </xdr:nvCxnSpPr>
      <xdr:spPr>
        <a:xfrm flipV="1">
          <a:off x="12814300" y="13499720"/>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59510</xdr:rowOff>
    </xdr:from>
    <xdr:to>
      <xdr:col>85</xdr:col>
      <xdr:colOff>177800</xdr:colOff>
      <xdr:row>78</xdr:row>
      <xdr:rowOff>161110</xdr:rowOff>
    </xdr:to>
    <xdr:sp macro="" textlink="">
      <xdr:nvSpPr>
        <xdr:cNvPr id="647" name="楕円 646"/>
        <xdr:cNvSpPr/>
      </xdr:nvSpPr>
      <xdr:spPr>
        <a:xfrm>
          <a:off x="16268700" y="134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26756</xdr:rowOff>
    </xdr:from>
    <xdr:ext cx="534377" cy="259045"/>
    <xdr:sp macro="" textlink="">
      <xdr:nvSpPr>
        <xdr:cNvPr id="648" name="災害復旧費該当値テキスト"/>
        <xdr:cNvSpPr txBox="1"/>
      </xdr:nvSpPr>
      <xdr:spPr>
        <a:xfrm>
          <a:off x="16370300" y="1339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77629</xdr:rowOff>
    </xdr:from>
    <xdr:to>
      <xdr:col>81</xdr:col>
      <xdr:colOff>101600</xdr:colOff>
      <xdr:row>79</xdr:row>
      <xdr:rowOff>7779</xdr:rowOff>
    </xdr:to>
    <xdr:sp macro="" textlink="">
      <xdr:nvSpPr>
        <xdr:cNvPr id="649" name="楕円 648"/>
        <xdr:cNvSpPr/>
      </xdr:nvSpPr>
      <xdr:spPr>
        <a:xfrm>
          <a:off x="15430500" y="134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170356</xdr:rowOff>
    </xdr:from>
    <xdr:ext cx="469744" cy="259045"/>
    <xdr:sp macro="" textlink="">
      <xdr:nvSpPr>
        <xdr:cNvPr id="650" name="テキスト ボックス 649"/>
        <xdr:cNvSpPr txBox="1"/>
      </xdr:nvSpPr>
      <xdr:spPr>
        <a:xfrm>
          <a:off x="15246428" y="135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82566</xdr:rowOff>
    </xdr:from>
    <xdr:to>
      <xdr:col>76</xdr:col>
      <xdr:colOff>165100</xdr:colOff>
      <xdr:row>79</xdr:row>
      <xdr:rowOff>12716</xdr:rowOff>
    </xdr:to>
    <xdr:sp macro="" textlink="">
      <xdr:nvSpPr>
        <xdr:cNvPr id="651" name="楕円 650"/>
        <xdr:cNvSpPr/>
      </xdr:nvSpPr>
      <xdr:spPr>
        <a:xfrm>
          <a:off x="14541500" y="134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3843</xdr:rowOff>
    </xdr:from>
    <xdr:ext cx="469744" cy="259045"/>
    <xdr:sp macro="" textlink="">
      <xdr:nvSpPr>
        <xdr:cNvPr id="652" name="テキスト ボックス 651"/>
        <xdr:cNvSpPr txBox="1"/>
      </xdr:nvSpPr>
      <xdr:spPr>
        <a:xfrm>
          <a:off x="14357428" y="1354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75820</xdr:rowOff>
    </xdr:from>
    <xdr:to>
      <xdr:col>72</xdr:col>
      <xdr:colOff>38100</xdr:colOff>
      <xdr:row>79</xdr:row>
      <xdr:rowOff>5970</xdr:rowOff>
    </xdr:to>
    <xdr:sp macro="" textlink="">
      <xdr:nvSpPr>
        <xdr:cNvPr id="653" name="楕円 652"/>
        <xdr:cNvSpPr/>
      </xdr:nvSpPr>
      <xdr:spPr>
        <a:xfrm>
          <a:off x="13652500" y="134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168547</xdr:rowOff>
    </xdr:from>
    <xdr:ext cx="469744" cy="259045"/>
    <xdr:sp macro="" textlink="">
      <xdr:nvSpPr>
        <xdr:cNvPr id="654" name="テキスト ボックス 653"/>
        <xdr:cNvSpPr txBox="1"/>
      </xdr:nvSpPr>
      <xdr:spPr>
        <a:xfrm>
          <a:off x="13468428" y="135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78217</xdr:rowOff>
    </xdr:from>
    <xdr:to>
      <xdr:col>67</xdr:col>
      <xdr:colOff>101600</xdr:colOff>
      <xdr:row>79</xdr:row>
      <xdr:rowOff>8367</xdr:rowOff>
    </xdr:to>
    <xdr:sp macro="" textlink="">
      <xdr:nvSpPr>
        <xdr:cNvPr id="655" name="楕円 654"/>
        <xdr:cNvSpPr/>
      </xdr:nvSpPr>
      <xdr:spPr>
        <a:xfrm>
          <a:off x="12763500" y="134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170944</xdr:rowOff>
    </xdr:from>
    <xdr:ext cx="469744" cy="259045"/>
    <xdr:sp macro="" textlink="">
      <xdr:nvSpPr>
        <xdr:cNvPr id="656" name="テキスト ボックス 655"/>
        <xdr:cNvSpPr txBox="1"/>
      </xdr:nvSpPr>
      <xdr:spPr>
        <a:xfrm>
          <a:off x="12579428" y="1354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163029</xdr:rowOff>
    </xdr:from>
    <xdr:to>
      <xdr:col>85</xdr:col>
      <xdr:colOff>127000</xdr:colOff>
      <xdr:row>97</xdr:row>
      <xdr:rowOff>167246</xdr:rowOff>
    </xdr:to>
    <xdr:cxnSp macro="">
      <xdr:nvCxnSpPr>
        <xdr:cNvPr id="685" name="直線コネクタ 684"/>
        <xdr:cNvCxnSpPr/>
      </xdr:nvCxnSpPr>
      <xdr:spPr>
        <a:xfrm flipV="1">
          <a:off x="15481300" y="16793679"/>
          <a:ext cx="8382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167246</xdr:rowOff>
    </xdr:from>
    <xdr:to>
      <xdr:col>81</xdr:col>
      <xdr:colOff>50800</xdr:colOff>
      <xdr:row>97</xdr:row>
      <xdr:rowOff>169709</xdr:rowOff>
    </xdr:to>
    <xdr:cxnSp macro="">
      <xdr:nvCxnSpPr>
        <xdr:cNvPr id="688" name="直線コネクタ 687"/>
        <xdr:cNvCxnSpPr/>
      </xdr:nvCxnSpPr>
      <xdr:spPr>
        <a:xfrm flipV="1">
          <a:off x="14592300" y="16797896"/>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169709</xdr:rowOff>
    </xdr:from>
    <xdr:to>
      <xdr:col>76</xdr:col>
      <xdr:colOff>114300</xdr:colOff>
      <xdr:row>98</xdr:row>
      <xdr:rowOff>10985</xdr:rowOff>
    </xdr:to>
    <xdr:cxnSp macro="">
      <xdr:nvCxnSpPr>
        <xdr:cNvPr id="691" name="直線コネクタ 690"/>
        <xdr:cNvCxnSpPr/>
      </xdr:nvCxnSpPr>
      <xdr:spPr>
        <a:xfrm flipV="1">
          <a:off x="13703300" y="16800359"/>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10985</xdr:rowOff>
    </xdr:from>
    <xdr:to>
      <xdr:col>71</xdr:col>
      <xdr:colOff>177800</xdr:colOff>
      <xdr:row>98</xdr:row>
      <xdr:rowOff>42610</xdr:rowOff>
    </xdr:to>
    <xdr:cxnSp macro="">
      <xdr:nvCxnSpPr>
        <xdr:cNvPr id="694" name="直線コネクタ 693"/>
        <xdr:cNvCxnSpPr/>
      </xdr:nvCxnSpPr>
      <xdr:spPr>
        <a:xfrm flipV="1">
          <a:off x="12814300" y="16813085"/>
          <a:ext cx="889000" cy="3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112229</xdr:rowOff>
    </xdr:from>
    <xdr:to>
      <xdr:col>85</xdr:col>
      <xdr:colOff>177800</xdr:colOff>
      <xdr:row>98</xdr:row>
      <xdr:rowOff>42379</xdr:rowOff>
    </xdr:to>
    <xdr:sp macro="" textlink="">
      <xdr:nvSpPr>
        <xdr:cNvPr id="704" name="楕円 703"/>
        <xdr:cNvSpPr/>
      </xdr:nvSpPr>
      <xdr:spPr>
        <a:xfrm>
          <a:off x="16268700" y="167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90656</xdr:rowOff>
    </xdr:from>
    <xdr:ext cx="599010" cy="259045"/>
    <xdr:sp macro="" textlink="">
      <xdr:nvSpPr>
        <xdr:cNvPr id="705" name="公債費該当値テキスト"/>
        <xdr:cNvSpPr txBox="1"/>
      </xdr:nvSpPr>
      <xdr:spPr>
        <a:xfrm>
          <a:off x="16370300" y="167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116446</xdr:rowOff>
    </xdr:from>
    <xdr:to>
      <xdr:col>81</xdr:col>
      <xdr:colOff>101600</xdr:colOff>
      <xdr:row>98</xdr:row>
      <xdr:rowOff>46596</xdr:rowOff>
    </xdr:to>
    <xdr:sp macro="" textlink="">
      <xdr:nvSpPr>
        <xdr:cNvPr id="706" name="楕円 705"/>
        <xdr:cNvSpPr/>
      </xdr:nvSpPr>
      <xdr:spPr>
        <a:xfrm>
          <a:off x="154305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37723</xdr:rowOff>
    </xdr:from>
    <xdr:ext cx="599010" cy="259045"/>
    <xdr:sp macro="" textlink="">
      <xdr:nvSpPr>
        <xdr:cNvPr id="707" name="テキスト ボックス 706"/>
        <xdr:cNvSpPr txBox="1"/>
      </xdr:nvSpPr>
      <xdr:spPr>
        <a:xfrm>
          <a:off x="15181795" y="1683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118909</xdr:rowOff>
    </xdr:from>
    <xdr:to>
      <xdr:col>76</xdr:col>
      <xdr:colOff>165100</xdr:colOff>
      <xdr:row>98</xdr:row>
      <xdr:rowOff>49059</xdr:rowOff>
    </xdr:to>
    <xdr:sp macro="" textlink="">
      <xdr:nvSpPr>
        <xdr:cNvPr id="708" name="楕円 707"/>
        <xdr:cNvSpPr/>
      </xdr:nvSpPr>
      <xdr:spPr>
        <a:xfrm>
          <a:off x="14541500" y="167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40186</xdr:rowOff>
    </xdr:from>
    <xdr:ext cx="599010" cy="259045"/>
    <xdr:sp macro="" textlink="">
      <xdr:nvSpPr>
        <xdr:cNvPr id="709" name="テキスト ボックス 708"/>
        <xdr:cNvSpPr txBox="1"/>
      </xdr:nvSpPr>
      <xdr:spPr>
        <a:xfrm>
          <a:off x="14292795" y="1684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131635</xdr:rowOff>
    </xdr:from>
    <xdr:to>
      <xdr:col>72</xdr:col>
      <xdr:colOff>38100</xdr:colOff>
      <xdr:row>98</xdr:row>
      <xdr:rowOff>61785</xdr:rowOff>
    </xdr:to>
    <xdr:sp macro="" textlink="">
      <xdr:nvSpPr>
        <xdr:cNvPr id="710" name="楕円 709"/>
        <xdr:cNvSpPr/>
      </xdr:nvSpPr>
      <xdr:spPr>
        <a:xfrm>
          <a:off x="13652500" y="167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52912</xdr:rowOff>
    </xdr:from>
    <xdr:ext cx="599010" cy="259045"/>
    <xdr:sp macro="" textlink="">
      <xdr:nvSpPr>
        <xdr:cNvPr id="711" name="テキスト ボックス 710"/>
        <xdr:cNvSpPr txBox="1"/>
      </xdr:nvSpPr>
      <xdr:spPr>
        <a:xfrm>
          <a:off x="13403795" y="1685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163260</xdr:rowOff>
    </xdr:from>
    <xdr:to>
      <xdr:col>67</xdr:col>
      <xdr:colOff>101600</xdr:colOff>
      <xdr:row>98</xdr:row>
      <xdr:rowOff>93410</xdr:rowOff>
    </xdr:to>
    <xdr:sp macro="" textlink="">
      <xdr:nvSpPr>
        <xdr:cNvPr id="712" name="楕円 711"/>
        <xdr:cNvSpPr/>
      </xdr:nvSpPr>
      <xdr:spPr>
        <a:xfrm>
          <a:off x="12763500" y="167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84537</xdr:rowOff>
    </xdr:from>
    <xdr:ext cx="534377" cy="259045"/>
    <xdr:sp macro="" textlink="">
      <xdr:nvSpPr>
        <xdr:cNvPr id="713" name="テキスト ボックス 712"/>
        <xdr:cNvSpPr txBox="1"/>
      </xdr:nvSpPr>
      <xdr:spPr>
        <a:xfrm>
          <a:off x="12547111" y="1688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決算分析表（住民一人当たりのコスト）と同じく、各項目のほとんどが類似団体より下回っているが、県平均と比べるとほとんど上回っている状況である。これは人口規模が小さいことが大きな要因と考えれるが今後もコストの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財政調整基金については、毎年</a:t>
          </a:r>
          <a:r>
            <a:rPr lang="ja-JP" altLang="en-US" sz="1100" b="0" i="0" baseline="0">
              <a:solidFill>
                <a:schemeClr val="dk1"/>
              </a:solidFill>
              <a:effectLst/>
              <a:latin typeface="+mn-lt"/>
              <a:ea typeface="+mn-ea"/>
              <a:cs typeface="+mn-cs"/>
            </a:rPr>
            <a:t>微増の</a:t>
          </a:r>
          <a:r>
            <a:rPr lang="ja-JP" altLang="ja-JP" sz="1100" b="0" i="0" baseline="0">
              <a:solidFill>
                <a:schemeClr val="dk1"/>
              </a:solidFill>
              <a:effectLst/>
              <a:latin typeface="+mn-lt"/>
              <a:ea typeface="+mn-ea"/>
              <a:cs typeface="+mn-cs"/>
            </a:rPr>
            <a:t>状況だが、今後については大規模事業の償還が始まることから現状維持となるよう努める</a:t>
          </a:r>
          <a:r>
            <a:rPr lang="ja-JP" altLang="en-US" sz="1100" b="0" i="0" baseline="0">
              <a:solidFill>
                <a:schemeClr val="dk1"/>
              </a:solidFill>
              <a:effectLst/>
              <a:latin typeface="+mn-lt"/>
              <a:ea typeface="+mn-ea"/>
              <a:cs typeface="+mn-cs"/>
            </a:rPr>
            <a:t>ことが必要</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実質収支額については、今後とも適正な規模となるように努める。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実質単年度収支については</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年連続マイナスとなっており、今後も</a:t>
          </a:r>
          <a:r>
            <a:rPr lang="ja-JP" altLang="en-US" sz="1100" b="0" i="0" baseline="0">
              <a:solidFill>
                <a:schemeClr val="dk1"/>
              </a:solidFill>
              <a:effectLst/>
              <a:latin typeface="+mn-lt"/>
              <a:ea typeface="+mn-ea"/>
              <a:cs typeface="+mn-cs"/>
            </a:rPr>
            <a:t>公債</a:t>
          </a:r>
          <a:r>
            <a:rPr lang="ja-JP" altLang="ja-JP" sz="1100" b="0" i="0" baseline="0">
              <a:solidFill>
                <a:schemeClr val="dk1"/>
              </a:solidFill>
              <a:effectLst/>
              <a:latin typeface="+mn-lt"/>
              <a:ea typeface="+mn-ea"/>
              <a:cs typeface="+mn-cs"/>
            </a:rPr>
            <a:t>費の増加による財源不足が危惧されることから、経費の削減や、減債基金の活用により適正な数値になるように努める。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一般会計については、今後も</a:t>
          </a:r>
          <a:r>
            <a:rPr lang="ja-JP" altLang="en-US" sz="1100" b="0" i="0" baseline="0">
              <a:solidFill>
                <a:schemeClr val="dk1"/>
              </a:solidFill>
              <a:effectLst/>
              <a:latin typeface="+mn-lt"/>
              <a:ea typeface="+mn-ea"/>
              <a:cs typeface="+mn-cs"/>
            </a:rPr>
            <a:t>庁舎の建て替え等</a:t>
          </a:r>
          <a:r>
            <a:rPr lang="ja-JP" altLang="ja-JP" sz="1100" b="0" i="0" baseline="0">
              <a:solidFill>
                <a:schemeClr val="dk1"/>
              </a:solidFill>
              <a:effectLst/>
              <a:latin typeface="+mn-lt"/>
              <a:ea typeface="+mn-ea"/>
              <a:cs typeface="+mn-cs"/>
            </a:rPr>
            <a:t>大規模事業があるため、特に経常経費の削減に努める。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特別会計については、多少の推移はあるものの黒字</a:t>
          </a:r>
          <a:r>
            <a:rPr lang="ja-JP" altLang="en-US" sz="1100" b="0" i="0" baseline="0">
              <a:solidFill>
                <a:schemeClr val="dk1"/>
              </a:solidFill>
              <a:effectLst/>
              <a:latin typeface="+mn-lt"/>
              <a:ea typeface="+mn-ea"/>
              <a:cs typeface="+mn-cs"/>
            </a:rPr>
            <a:t>が、操出金の増加が懸念される状況で、</a:t>
          </a:r>
          <a:r>
            <a:rPr lang="ja-JP" altLang="ja-JP" sz="1100" b="0" i="0" baseline="0">
              <a:solidFill>
                <a:schemeClr val="dk1"/>
              </a:solidFill>
              <a:effectLst/>
              <a:latin typeface="+mn-lt"/>
              <a:ea typeface="+mn-ea"/>
              <a:cs typeface="+mn-cs"/>
            </a:rPr>
            <a:t>今後とも経費の削減に努める。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平成１９年度から情報化基盤整備事業、学校統合建設事業、保育園建設事業、病院用地造成事業など大規模事業が続いており、</a:t>
          </a:r>
          <a:r>
            <a:rPr lang="ja-JP" altLang="en-US" sz="1100" b="0" i="0" baseline="0">
              <a:solidFill>
                <a:schemeClr val="dk1"/>
              </a:solidFill>
              <a:effectLst/>
              <a:latin typeface="+mn-lt"/>
              <a:ea typeface="+mn-ea"/>
              <a:cs typeface="+mn-cs"/>
            </a:rPr>
            <a:t>令和２年度完成の</a:t>
          </a:r>
          <a:r>
            <a:rPr lang="ja-JP" altLang="ja-JP" sz="1100" b="0" i="0" baseline="0">
              <a:solidFill>
                <a:schemeClr val="dk1"/>
              </a:solidFill>
              <a:effectLst/>
              <a:latin typeface="+mn-lt"/>
              <a:ea typeface="+mn-ea"/>
              <a:cs typeface="+mn-cs"/>
            </a:rPr>
            <a:t>防災情報システム整備事業</a:t>
          </a:r>
          <a:r>
            <a:rPr lang="ja-JP" altLang="en-US" sz="1100" b="0" i="0" baseline="0">
              <a:solidFill>
                <a:schemeClr val="dk1"/>
              </a:solidFill>
              <a:effectLst/>
              <a:latin typeface="+mn-lt"/>
              <a:ea typeface="+mn-ea"/>
              <a:cs typeface="+mn-cs"/>
            </a:rPr>
            <a:t>や今後必要な</a:t>
          </a:r>
          <a:r>
            <a:rPr lang="ja-JP" altLang="ja-JP" sz="1100" b="0" i="0" baseline="0">
              <a:solidFill>
                <a:schemeClr val="dk1"/>
              </a:solidFill>
              <a:effectLst/>
              <a:latin typeface="+mn-lt"/>
              <a:ea typeface="+mn-ea"/>
              <a:cs typeface="+mn-cs"/>
            </a:rPr>
            <a:t>庁舎移転事業も控えている状況で、元利償還金はかなり増える予定であり厳しい状況である。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の地方債残高は、大規模事業の連続で、平成１８年度３，４２４百万円であったのが、平成２８年度には４，６５６百万円と１，２３２百万円増加した。今後はそれらの償還が終わり、減少が見込まれるものの、防災情報システム整備事業や庁舎移転なども控えており厳しい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また、基金についても、大型事業の経費や公債費への充当が見込まれ減少が懸念される。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今後とも事業の取捨選択をするなど、公債費の抑制が必要である。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徳島県牟岐町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ふるさと応援基金や森林・林業活性化基金の増により、全体として微増。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増加している公債費対策のため、減債基金を取り崩していく予定。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ふるさと応援基金については、ふるさと納税時に選んでいただいた、防災や教育等の事業に充当する予定。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の増や、新たに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森林・林業活性化基金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の追加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特定目的の基金のため、有意義に活用する。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毎年の財源確保のため取り崩しては積戻しを繰り返している状況。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昨年度の額を維持。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増加している公債費対策のため、減債基金を取り崩していく予定。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4,025
3,999
56.62
3,200,949
2,904,652
266,066
2,041,398
4,038,935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令和元年度時点で</a:t>
          </a:r>
          <a:r>
            <a:rPr kumimoji="1" lang="en-US" altLang="ja-JP" sz="1100">
              <a:latin typeface="ＭＳ ゴシック" panose="020B0609070205080204" pitchFamily="49" charset="-128"/>
              <a:ea typeface="ＭＳ ゴシック" panose="020B0609070205080204" pitchFamily="49" charset="-128"/>
            </a:rPr>
            <a:t>68.1</a:t>
          </a:r>
          <a:r>
            <a:rPr kumimoji="1" lang="ja-JP" altLang="en-US" sz="1100">
              <a:latin typeface="ＭＳ ゴシック" panose="020B0609070205080204" pitchFamily="49" charset="-128"/>
              <a:ea typeface="ＭＳ ゴシック" panose="020B0609070205080204" pitchFamily="49" charset="-128"/>
            </a:rPr>
            <a:t>となっており、年々上昇傾向にあります。令和元年度に新しい建物の建設等もなく、老朽化が進んだため上昇しています。</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将来に向けて、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老朽化した施設について、長寿命化、複合化、廃止等を着実に進めていく必要があります。</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5" name="直線コネクタ 64"/>
        <xdr:cNvCxnSpPr/>
      </xdr:nvCxnSpPr>
      <xdr:spPr>
        <a:xfrm flipV="1">
          <a:off x="4760595" y="4465743"/>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6" name="有形固定資産減価償却率最小値テキスト"/>
        <xdr:cNvSpPr txBox="1"/>
      </xdr:nvSpPr>
      <xdr:spPr>
        <a:xfrm>
          <a:off x="4813300"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67" name="直線コネクタ 66"/>
        <xdr:cNvCxnSpPr/>
      </xdr:nvCxnSpPr>
      <xdr:spPr>
        <a:xfrm>
          <a:off x="4673600" y="588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68" name="有形固定資産減価償却率最大値テキスト"/>
        <xdr:cNvSpPr txBox="1"/>
      </xdr:nvSpPr>
      <xdr:spPr>
        <a:xfrm>
          <a:off x="4813300" y="424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69" name="直線コネクタ 68"/>
        <xdr:cNvCxnSpPr/>
      </xdr:nvCxnSpPr>
      <xdr:spPr>
        <a:xfrm>
          <a:off x="4673600" y="44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0" name="有形固定資産減価償却率平均値テキスト"/>
        <xdr:cNvSpPr txBox="1"/>
      </xdr:nvSpPr>
      <xdr:spPr>
        <a:xfrm>
          <a:off x="4813300" y="50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1" name="フローチャート: 判断 70"/>
        <xdr:cNvSpPr/>
      </xdr:nvSpPr>
      <xdr:spPr>
        <a:xfrm>
          <a:off x="47117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2" name="フローチャート: 判断 71"/>
        <xdr:cNvSpPr/>
      </xdr:nvSpPr>
      <xdr:spPr>
        <a:xfrm>
          <a:off x="4000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3" name="フローチャート: 判断 72"/>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4" name="フローチャート: 判断 73"/>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xdr:cNvSpPr/>
      </xdr:nvSpPr>
      <xdr:spPr>
        <a:xfrm>
          <a:off x="1714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81" name="楕円 80"/>
        <xdr:cNvSpPr/>
      </xdr:nvSpPr>
      <xdr:spPr>
        <a:xfrm>
          <a:off x="4711700" y="5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165117</xdr:rowOff>
    </xdr:from>
    <xdr:ext cx="405111" cy="259045"/>
    <xdr:sp macro="" textlink="">
      <xdr:nvSpPr>
        <xdr:cNvPr id="82" name="有形固定資産減価償却率該当値テキスト"/>
        <xdr:cNvSpPr txBox="1"/>
      </xdr:nvSpPr>
      <xdr:spPr>
        <a:xfrm>
          <a:off x="4813300" y="548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107527</xdr:rowOff>
    </xdr:from>
    <xdr:to>
      <xdr:col>19</xdr:col>
      <xdr:colOff>187325</xdr:colOff>
      <xdr:row>32</xdr:row>
      <xdr:rowOff>37677</xdr:rowOff>
    </xdr:to>
    <xdr:sp macro="" textlink="">
      <xdr:nvSpPr>
        <xdr:cNvPr id="83" name="楕円 82"/>
        <xdr:cNvSpPr/>
      </xdr:nvSpPr>
      <xdr:spPr>
        <a:xfrm>
          <a:off x="4000500" y="54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158327</xdr:rowOff>
    </xdr:from>
    <xdr:to>
      <xdr:col>23</xdr:col>
      <xdr:colOff>85725</xdr:colOff>
      <xdr:row>32</xdr:row>
      <xdr:rowOff>66040</xdr:rowOff>
    </xdr:to>
    <xdr:cxnSp macro="">
      <xdr:nvCxnSpPr>
        <xdr:cNvPr id="84" name="直線コネクタ 83"/>
        <xdr:cNvCxnSpPr/>
      </xdr:nvCxnSpPr>
      <xdr:spPr>
        <a:xfrm>
          <a:off x="4051300" y="5473277"/>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5" name="楕円 84"/>
        <xdr:cNvSpPr/>
      </xdr:nvSpPr>
      <xdr:spPr>
        <a:xfrm>
          <a:off x="3238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158327</xdr:rowOff>
    </xdr:to>
    <xdr:cxnSp macro="">
      <xdr:nvCxnSpPr>
        <xdr:cNvPr id="86" name="直線コネクタ 85"/>
        <xdr:cNvCxnSpPr/>
      </xdr:nvCxnSpPr>
      <xdr:spPr>
        <a:xfrm>
          <a:off x="3289300" y="5401310"/>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87" name="楕円 86"/>
        <xdr:cNvSpPr/>
      </xdr:nvSpPr>
      <xdr:spPr>
        <a:xfrm>
          <a:off x="2476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86360</xdr:rowOff>
    </xdr:to>
    <xdr:cxnSp macro="">
      <xdr:nvCxnSpPr>
        <xdr:cNvPr id="88" name="直線コネクタ 87"/>
        <xdr:cNvCxnSpPr/>
      </xdr:nvCxnSpPr>
      <xdr:spPr>
        <a:xfrm>
          <a:off x="2527300" y="533654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99060</xdr:rowOff>
    </xdr:from>
    <xdr:to>
      <xdr:col>7</xdr:col>
      <xdr:colOff>187325</xdr:colOff>
      <xdr:row>31</xdr:row>
      <xdr:rowOff>29210</xdr:rowOff>
    </xdr:to>
    <xdr:sp macro="" textlink="">
      <xdr:nvSpPr>
        <xdr:cNvPr id="89" name="楕円 88"/>
        <xdr:cNvSpPr/>
      </xdr:nvSpPr>
      <xdr:spPr>
        <a:xfrm>
          <a:off x="1714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31</xdr:row>
      <xdr:rowOff>21590</xdr:rowOff>
    </xdr:to>
    <xdr:cxnSp macro="">
      <xdr:nvCxnSpPr>
        <xdr:cNvPr id="90" name="直線コネクタ 89"/>
        <xdr:cNvCxnSpPr/>
      </xdr:nvCxnSpPr>
      <xdr:spPr>
        <a:xfrm>
          <a:off x="1765300" y="529336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91" name="n_1aveValue有形固定資産減価償却率"/>
        <xdr:cNvSpPr txBox="1"/>
      </xdr:nvSpPr>
      <xdr:spPr>
        <a:xfrm>
          <a:off x="38360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2" name="n_2aveValue有形固定資産減価償却率"/>
        <xdr:cNvSpPr txBox="1"/>
      </xdr:nvSpPr>
      <xdr:spPr>
        <a:xfrm>
          <a:off x="3086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3" name="n_3aveValue有形固定資産減価償却率"/>
        <xdr:cNvSpPr txBox="1"/>
      </xdr:nvSpPr>
      <xdr:spPr>
        <a:xfrm>
          <a:off x="2324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4" name="n_4aveValue有形固定資産減価償却率"/>
        <xdr:cNvSpPr txBox="1"/>
      </xdr:nvSpPr>
      <xdr:spPr>
        <a:xfrm>
          <a:off x="1562744"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28804</xdr:rowOff>
    </xdr:from>
    <xdr:ext cx="405111" cy="259045"/>
    <xdr:sp macro="" textlink="">
      <xdr:nvSpPr>
        <xdr:cNvPr id="95" name="n_1mainValue有形固定資産減価償却率"/>
        <xdr:cNvSpPr txBox="1"/>
      </xdr:nvSpPr>
      <xdr:spPr>
        <a:xfrm>
          <a:off x="3836044" y="551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96" name="n_2mainValue有形固定資産減価償却率"/>
        <xdr:cNvSpPr txBox="1"/>
      </xdr:nvSpPr>
      <xdr:spPr>
        <a:xfrm>
          <a:off x="3086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97" name="n_3mainValue有形固定資産減価償却率"/>
        <xdr:cNvSpPr txBox="1"/>
      </xdr:nvSpPr>
      <xdr:spPr>
        <a:xfrm>
          <a:off x="23247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98" name="n_4mainValue有形固定資産減価償却率"/>
        <xdr:cNvSpPr txBox="1"/>
      </xdr:nvSpPr>
      <xdr:spPr>
        <a:xfrm>
          <a:off x="15627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公債費残高のピークは過ぎたため、多少の改善はみられるものの、依然高い水準となっており、類似団体より</a:t>
          </a:r>
          <a:r>
            <a:rPr kumimoji="1" lang="en-US" altLang="ja-JP" sz="1100">
              <a:latin typeface="ＭＳ Ｐゴシック" panose="020B0600070205080204" pitchFamily="50" charset="-128"/>
              <a:ea typeface="ＭＳ Ｐゴシック" panose="020B0600070205080204" pitchFamily="50" charset="-128"/>
            </a:rPr>
            <a:t>300.2</a:t>
          </a:r>
          <a:r>
            <a:rPr kumimoji="1" lang="ja-JP" altLang="en-US" sz="1100">
              <a:latin typeface="ＭＳ Ｐゴシック" panose="020B0600070205080204" pitchFamily="50" charset="-128"/>
              <a:ea typeface="ＭＳ Ｐゴシック" panose="020B0600070205080204" pitchFamily="50" charset="-128"/>
            </a:rPr>
            <a:t>％高くなっている。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ゴシック" panose="020B0609070205080204" pitchFamily="49" charset="-128"/>
              <a:ea typeface="ＭＳ ゴシック" panose="020B0609070205080204" pitchFamily="49" charset="-128"/>
            </a:rPr>
            <a:t>これは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公債費残高が高く、基金残高が少なくなっており、将来負担額は多くなっていることと、税収の減少等により歳入の経常一般財源等が少なくなってきて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いるのが主な原因です。</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7" name="直線コネクタ 126"/>
        <xdr:cNvCxnSpPr/>
      </xdr:nvCxnSpPr>
      <xdr:spPr>
        <a:xfrm flipV="1">
          <a:off x="14793595" y="4541308"/>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8" name="債務償還比率最小値テキスト"/>
        <xdr:cNvSpPr txBox="1"/>
      </xdr:nvSpPr>
      <xdr:spPr>
        <a:xfrm>
          <a:off x="14846300" y="5995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9" name="直線コネクタ 128"/>
        <xdr:cNvCxnSpPr/>
      </xdr:nvCxnSpPr>
      <xdr:spPr>
        <a:xfrm>
          <a:off x="14706600" y="599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32" name="債務償還比率平均値テキスト"/>
        <xdr:cNvSpPr txBox="1"/>
      </xdr:nvSpPr>
      <xdr:spPr>
        <a:xfrm>
          <a:off x="14846300" y="4780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3" name="フローチャート: 判断 132"/>
        <xdr:cNvSpPr/>
      </xdr:nvSpPr>
      <xdr:spPr>
        <a:xfrm>
          <a:off x="147447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4" name="フローチャート: 判断 133"/>
        <xdr:cNvSpPr/>
      </xdr:nvSpPr>
      <xdr:spPr>
        <a:xfrm>
          <a:off x="14033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5" name="フローチャート: 判断 134"/>
        <xdr:cNvSpPr/>
      </xdr:nvSpPr>
      <xdr:spPr>
        <a:xfrm>
          <a:off x="13271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6" name="フローチャート: 判断 135"/>
        <xdr:cNvSpPr/>
      </xdr:nvSpPr>
      <xdr:spPr>
        <a:xfrm>
          <a:off x="12509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37" name="フローチャート: 判断 136"/>
        <xdr:cNvSpPr/>
      </xdr:nvSpPr>
      <xdr:spPr>
        <a:xfrm>
          <a:off x="11747500" y="47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145838</xdr:rowOff>
    </xdr:from>
    <xdr:to>
      <xdr:col>76</xdr:col>
      <xdr:colOff>73025</xdr:colOff>
      <xdr:row>31</xdr:row>
      <xdr:rowOff>75988</xdr:rowOff>
    </xdr:to>
    <xdr:sp macro="" textlink="">
      <xdr:nvSpPr>
        <xdr:cNvPr id="143" name="楕円 142"/>
        <xdr:cNvSpPr/>
      </xdr:nvSpPr>
      <xdr:spPr>
        <a:xfrm>
          <a:off x="14744700" y="5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124265</xdr:rowOff>
    </xdr:from>
    <xdr:ext cx="469744" cy="259045"/>
    <xdr:sp macro="" textlink="">
      <xdr:nvSpPr>
        <xdr:cNvPr id="144" name="債務償還比率該当値テキスト"/>
        <xdr:cNvSpPr txBox="1"/>
      </xdr:nvSpPr>
      <xdr:spPr>
        <a:xfrm>
          <a:off x="14846300" y="526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34601</xdr:rowOff>
    </xdr:from>
    <xdr:to>
      <xdr:col>72</xdr:col>
      <xdr:colOff>123825</xdr:colOff>
      <xdr:row>31</xdr:row>
      <xdr:rowOff>136201</xdr:rowOff>
    </xdr:to>
    <xdr:sp macro="" textlink="">
      <xdr:nvSpPr>
        <xdr:cNvPr id="145" name="楕円 144"/>
        <xdr:cNvSpPr/>
      </xdr:nvSpPr>
      <xdr:spPr>
        <a:xfrm>
          <a:off x="14033500" y="53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25188</xdr:rowOff>
    </xdr:from>
    <xdr:to>
      <xdr:col>76</xdr:col>
      <xdr:colOff>22225</xdr:colOff>
      <xdr:row>31</xdr:row>
      <xdr:rowOff>85401</xdr:rowOff>
    </xdr:to>
    <xdr:cxnSp macro="">
      <xdr:nvCxnSpPr>
        <xdr:cNvPr id="146" name="直線コネクタ 145"/>
        <xdr:cNvCxnSpPr/>
      </xdr:nvCxnSpPr>
      <xdr:spPr>
        <a:xfrm flipV="1">
          <a:off x="14084300" y="5340138"/>
          <a:ext cx="711200" cy="6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9412</xdr:rowOff>
    </xdr:from>
    <xdr:to>
      <xdr:col>68</xdr:col>
      <xdr:colOff>123825</xdr:colOff>
      <xdr:row>31</xdr:row>
      <xdr:rowOff>111012</xdr:rowOff>
    </xdr:to>
    <xdr:sp macro="" textlink="">
      <xdr:nvSpPr>
        <xdr:cNvPr id="147" name="楕円 146"/>
        <xdr:cNvSpPr/>
      </xdr:nvSpPr>
      <xdr:spPr>
        <a:xfrm>
          <a:off x="13271500" y="53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60212</xdr:rowOff>
    </xdr:from>
    <xdr:to>
      <xdr:col>72</xdr:col>
      <xdr:colOff>73025</xdr:colOff>
      <xdr:row>31</xdr:row>
      <xdr:rowOff>85401</xdr:rowOff>
    </xdr:to>
    <xdr:cxnSp macro="">
      <xdr:nvCxnSpPr>
        <xdr:cNvPr id="148" name="直線コネクタ 147"/>
        <xdr:cNvCxnSpPr/>
      </xdr:nvCxnSpPr>
      <xdr:spPr>
        <a:xfrm>
          <a:off x="13322300" y="5375162"/>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153275</xdr:rowOff>
    </xdr:from>
    <xdr:to>
      <xdr:col>64</xdr:col>
      <xdr:colOff>123825</xdr:colOff>
      <xdr:row>31</xdr:row>
      <xdr:rowOff>83425</xdr:rowOff>
    </xdr:to>
    <xdr:sp macro="" textlink="">
      <xdr:nvSpPr>
        <xdr:cNvPr id="149" name="楕円 148"/>
        <xdr:cNvSpPr/>
      </xdr:nvSpPr>
      <xdr:spPr>
        <a:xfrm>
          <a:off x="12509500" y="52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32625</xdr:rowOff>
    </xdr:from>
    <xdr:to>
      <xdr:col>68</xdr:col>
      <xdr:colOff>73025</xdr:colOff>
      <xdr:row>31</xdr:row>
      <xdr:rowOff>60212</xdr:rowOff>
    </xdr:to>
    <xdr:cxnSp macro="">
      <xdr:nvCxnSpPr>
        <xdr:cNvPr id="150" name="直線コネクタ 149"/>
        <xdr:cNvCxnSpPr/>
      </xdr:nvCxnSpPr>
      <xdr:spPr>
        <a:xfrm>
          <a:off x="12560300" y="5347575"/>
          <a:ext cx="7620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143080</xdr:rowOff>
    </xdr:from>
    <xdr:to>
      <xdr:col>60</xdr:col>
      <xdr:colOff>123825</xdr:colOff>
      <xdr:row>31</xdr:row>
      <xdr:rowOff>73230</xdr:rowOff>
    </xdr:to>
    <xdr:sp macro="" textlink="">
      <xdr:nvSpPr>
        <xdr:cNvPr id="151" name="楕円 150"/>
        <xdr:cNvSpPr/>
      </xdr:nvSpPr>
      <xdr:spPr>
        <a:xfrm>
          <a:off x="11747500" y="52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22430</xdr:rowOff>
    </xdr:from>
    <xdr:to>
      <xdr:col>64</xdr:col>
      <xdr:colOff>73025</xdr:colOff>
      <xdr:row>31</xdr:row>
      <xdr:rowOff>32625</xdr:rowOff>
    </xdr:to>
    <xdr:cxnSp macro="">
      <xdr:nvCxnSpPr>
        <xdr:cNvPr id="152" name="直線コネクタ 151"/>
        <xdr:cNvCxnSpPr/>
      </xdr:nvCxnSpPr>
      <xdr:spPr>
        <a:xfrm>
          <a:off x="11798300" y="5337380"/>
          <a:ext cx="762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3" name="n_1aveValue債務償還比率"/>
        <xdr:cNvSpPr txBox="1"/>
      </xdr:nvSpPr>
      <xdr:spPr>
        <a:xfrm>
          <a:off x="138367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4" name="n_2aveValue債務償還比率"/>
        <xdr:cNvSpPr txBox="1"/>
      </xdr:nvSpPr>
      <xdr:spPr>
        <a:xfrm>
          <a:off x="13087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5" name="n_3aveValue債務償還比率"/>
        <xdr:cNvSpPr txBox="1"/>
      </xdr:nvSpPr>
      <xdr:spPr>
        <a:xfrm>
          <a:off x="12325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6" name="n_4aveValue債務償還比率"/>
        <xdr:cNvSpPr txBox="1"/>
      </xdr:nvSpPr>
      <xdr:spPr>
        <a:xfrm>
          <a:off x="11563427" y="45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127328</xdr:rowOff>
    </xdr:from>
    <xdr:ext cx="469744" cy="259045"/>
    <xdr:sp macro="" textlink="">
      <xdr:nvSpPr>
        <xdr:cNvPr id="157" name="n_1mainValue債務償還比率"/>
        <xdr:cNvSpPr txBox="1"/>
      </xdr:nvSpPr>
      <xdr:spPr>
        <a:xfrm>
          <a:off x="13836727" y="544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102139</xdr:rowOff>
    </xdr:from>
    <xdr:ext cx="469744" cy="259045"/>
    <xdr:sp macro="" textlink="">
      <xdr:nvSpPr>
        <xdr:cNvPr id="158" name="n_2mainValue債務償還比率"/>
        <xdr:cNvSpPr txBox="1"/>
      </xdr:nvSpPr>
      <xdr:spPr>
        <a:xfrm>
          <a:off x="13087427" y="541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74552</xdr:rowOff>
    </xdr:from>
    <xdr:ext cx="469744" cy="259045"/>
    <xdr:sp macro="" textlink="">
      <xdr:nvSpPr>
        <xdr:cNvPr id="159" name="n_3mainValue債務償還比率"/>
        <xdr:cNvSpPr txBox="1"/>
      </xdr:nvSpPr>
      <xdr:spPr>
        <a:xfrm>
          <a:off x="12325427" y="53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64357</xdr:rowOff>
    </xdr:from>
    <xdr:ext cx="469744" cy="259045"/>
    <xdr:sp macro="" textlink="">
      <xdr:nvSpPr>
        <xdr:cNvPr id="160" name="n_4mainValue債務償還比率"/>
        <xdr:cNvSpPr txBox="1"/>
      </xdr:nvSpPr>
      <xdr:spPr>
        <a:xfrm>
          <a:off x="11563427" y="53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4,025
3,999
56.62
3,200,949
2,904,652
266,066
2,041,398
4,038,935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xdr:cNvSpPr txBox="1"/>
      </xdr:nvSpPr>
      <xdr:spPr>
        <a:xfrm>
          <a:off x="4673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道路】&#10;有形固定資産減価償却率該当値テキスト"/>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100965</xdr:rowOff>
    </xdr:to>
    <xdr:cxnSp macro="">
      <xdr:nvCxnSpPr>
        <xdr:cNvPr id="76" name="直線コネクタ 75"/>
        <xdr:cNvCxnSpPr/>
      </xdr:nvCxnSpPr>
      <xdr:spPr>
        <a:xfrm>
          <a:off x="3797300" y="65798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64770</xdr:rowOff>
    </xdr:to>
    <xdr:cxnSp macro="">
      <xdr:nvCxnSpPr>
        <xdr:cNvPr id="78" name="直線コネクタ 77"/>
        <xdr:cNvCxnSpPr/>
      </xdr:nvCxnSpPr>
      <xdr:spPr>
        <a:xfrm>
          <a:off x="2908300" y="6547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9" name="楕円 78"/>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32385</xdr:rowOff>
    </xdr:to>
    <xdr:cxnSp macro="">
      <xdr:nvCxnSpPr>
        <xdr:cNvPr id="80" name="直線コネクタ 79"/>
        <xdr:cNvCxnSpPr/>
      </xdr:nvCxnSpPr>
      <xdr:spPr>
        <a:xfrm>
          <a:off x="2019300" y="65341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101600</xdr:rowOff>
    </xdr:from>
    <xdr:to>
      <xdr:col>6</xdr:col>
      <xdr:colOff>38100</xdr:colOff>
      <xdr:row>38</xdr:row>
      <xdr:rowOff>31750</xdr:rowOff>
    </xdr:to>
    <xdr:sp macro="" textlink="">
      <xdr:nvSpPr>
        <xdr:cNvPr id="81" name="楕円 80"/>
        <xdr:cNvSpPr/>
      </xdr:nvSpPr>
      <xdr:spPr>
        <a:xfrm>
          <a:off x="107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152400</xdr:rowOff>
    </xdr:from>
    <xdr:to>
      <xdr:col>10</xdr:col>
      <xdr:colOff>114300</xdr:colOff>
      <xdr:row>38</xdr:row>
      <xdr:rowOff>19050</xdr:rowOff>
    </xdr:to>
    <xdr:cxnSp macro="">
      <xdr:nvCxnSpPr>
        <xdr:cNvPr id="82" name="直線コネクタ 81"/>
        <xdr:cNvCxnSpPr/>
      </xdr:nvCxnSpPr>
      <xdr:spPr>
        <a:xfrm>
          <a:off x="1130300" y="6496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3" name="n_1aveValue【道路】&#10;有形固定資産減価償却率"/>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4" name="n_2aveValue【道路】&#10;有形固定資産減価償却率"/>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6" name="n_4aveValue【道路】&#10;有形固定資産減価償却率"/>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7" name="n_1mainValue【道路】&#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8" name="n_2mainValue【道路】&#10;有形固定資産減価償却率"/>
        <xdr:cNvSpPr txBox="1"/>
      </xdr:nvSpPr>
      <xdr:spPr>
        <a:xfrm>
          <a:off x="2705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89" name="n_3mainValue【道路】&#10;有形固定資産減価償却率"/>
        <xdr:cNvSpPr txBox="1"/>
      </xdr:nvSpPr>
      <xdr:spPr>
        <a:xfrm>
          <a:off x="1816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22877</xdr:rowOff>
    </xdr:from>
    <xdr:ext cx="405111" cy="259045"/>
    <xdr:sp macro="" textlink="">
      <xdr:nvSpPr>
        <xdr:cNvPr id="90" name="n_4mainValue【道路】&#10;有形固定資産減価償却率"/>
        <xdr:cNvSpPr txBox="1"/>
      </xdr:nvSpPr>
      <xdr:spPr>
        <a:xfrm>
          <a:off x="927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7" name="【道路】&#10;一人当たり延長平均値テキスト"/>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30877</xdr:rowOff>
    </xdr:from>
    <xdr:to>
      <xdr:col>55</xdr:col>
      <xdr:colOff>50800</xdr:colOff>
      <xdr:row>41</xdr:row>
      <xdr:rowOff>132477</xdr:rowOff>
    </xdr:to>
    <xdr:sp macro="" textlink="">
      <xdr:nvSpPr>
        <xdr:cNvPr id="128" name="楕円 127"/>
        <xdr:cNvSpPr/>
      </xdr:nvSpPr>
      <xdr:spPr>
        <a:xfrm>
          <a:off x="10426700" y="70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117254</xdr:rowOff>
    </xdr:from>
    <xdr:ext cx="534377" cy="259045"/>
    <xdr:sp macro="" textlink="">
      <xdr:nvSpPr>
        <xdr:cNvPr id="129" name="【道路】&#10;一人当たり延長該当値テキスト"/>
        <xdr:cNvSpPr txBox="1"/>
      </xdr:nvSpPr>
      <xdr:spPr>
        <a:xfrm>
          <a:off x="10515600" y="697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33582</xdr:rowOff>
    </xdr:from>
    <xdr:to>
      <xdr:col>50</xdr:col>
      <xdr:colOff>165100</xdr:colOff>
      <xdr:row>41</xdr:row>
      <xdr:rowOff>135182</xdr:rowOff>
    </xdr:to>
    <xdr:sp macro="" textlink="">
      <xdr:nvSpPr>
        <xdr:cNvPr id="130" name="楕円 129"/>
        <xdr:cNvSpPr/>
      </xdr:nvSpPr>
      <xdr:spPr>
        <a:xfrm>
          <a:off x="9588500" y="70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81677</xdr:rowOff>
    </xdr:from>
    <xdr:to>
      <xdr:col>55</xdr:col>
      <xdr:colOff>0</xdr:colOff>
      <xdr:row>41</xdr:row>
      <xdr:rowOff>84382</xdr:rowOff>
    </xdr:to>
    <xdr:cxnSp macro="">
      <xdr:nvCxnSpPr>
        <xdr:cNvPr id="131" name="直線コネクタ 130"/>
        <xdr:cNvCxnSpPr/>
      </xdr:nvCxnSpPr>
      <xdr:spPr>
        <a:xfrm flipV="1">
          <a:off x="9639300" y="7111127"/>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34896</xdr:rowOff>
    </xdr:from>
    <xdr:to>
      <xdr:col>46</xdr:col>
      <xdr:colOff>38100</xdr:colOff>
      <xdr:row>41</xdr:row>
      <xdr:rowOff>136496</xdr:rowOff>
    </xdr:to>
    <xdr:sp macro="" textlink="">
      <xdr:nvSpPr>
        <xdr:cNvPr id="132" name="楕円 131"/>
        <xdr:cNvSpPr/>
      </xdr:nvSpPr>
      <xdr:spPr>
        <a:xfrm>
          <a:off x="8699500" y="70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84382</xdr:rowOff>
    </xdr:from>
    <xdr:to>
      <xdr:col>50</xdr:col>
      <xdr:colOff>114300</xdr:colOff>
      <xdr:row>41</xdr:row>
      <xdr:rowOff>85696</xdr:rowOff>
    </xdr:to>
    <xdr:cxnSp macro="">
      <xdr:nvCxnSpPr>
        <xdr:cNvPr id="133" name="直線コネクタ 132"/>
        <xdr:cNvCxnSpPr/>
      </xdr:nvCxnSpPr>
      <xdr:spPr>
        <a:xfrm flipV="1">
          <a:off x="8750300" y="7113832"/>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40222</xdr:rowOff>
    </xdr:from>
    <xdr:to>
      <xdr:col>41</xdr:col>
      <xdr:colOff>101600</xdr:colOff>
      <xdr:row>41</xdr:row>
      <xdr:rowOff>141822</xdr:rowOff>
    </xdr:to>
    <xdr:sp macro="" textlink="">
      <xdr:nvSpPr>
        <xdr:cNvPr id="134" name="楕円 133"/>
        <xdr:cNvSpPr/>
      </xdr:nvSpPr>
      <xdr:spPr>
        <a:xfrm>
          <a:off x="7810500" y="70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85696</xdr:rowOff>
    </xdr:from>
    <xdr:to>
      <xdr:col>45</xdr:col>
      <xdr:colOff>177800</xdr:colOff>
      <xdr:row>41</xdr:row>
      <xdr:rowOff>91022</xdr:rowOff>
    </xdr:to>
    <xdr:cxnSp macro="">
      <xdr:nvCxnSpPr>
        <xdr:cNvPr id="135" name="直線コネクタ 134"/>
        <xdr:cNvCxnSpPr/>
      </xdr:nvCxnSpPr>
      <xdr:spPr>
        <a:xfrm flipV="1">
          <a:off x="7861300" y="7115146"/>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41123</xdr:rowOff>
    </xdr:from>
    <xdr:to>
      <xdr:col>36</xdr:col>
      <xdr:colOff>165100</xdr:colOff>
      <xdr:row>41</xdr:row>
      <xdr:rowOff>142723</xdr:rowOff>
    </xdr:to>
    <xdr:sp macro="" textlink="">
      <xdr:nvSpPr>
        <xdr:cNvPr id="136" name="楕円 135"/>
        <xdr:cNvSpPr/>
      </xdr:nvSpPr>
      <xdr:spPr>
        <a:xfrm>
          <a:off x="6921500" y="70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91022</xdr:rowOff>
    </xdr:from>
    <xdr:to>
      <xdr:col>41</xdr:col>
      <xdr:colOff>50800</xdr:colOff>
      <xdr:row>41</xdr:row>
      <xdr:rowOff>91923</xdr:rowOff>
    </xdr:to>
    <xdr:cxnSp macro="">
      <xdr:nvCxnSpPr>
        <xdr:cNvPr id="137" name="直線コネクタ 136"/>
        <xdr:cNvCxnSpPr/>
      </xdr:nvCxnSpPr>
      <xdr:spPr>
        <a:xfrm flipV="1">
          <a:off x="6972300" y="7120472"/>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8" name="n_1aveValue【道路】&#10;一人当たり延長"/>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9" name="n_2aveValue【道路】&#10;一人当たり延長"/>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41" name="n_4aveValue【道路】&#10;一人当たり延長"/>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126309</xdr:rowOff>
    </xdr:from>
    <xdr:ext cx="534377" cy="259045"/>
    <xdr:sp macro="" textlink="">
      <xdr:nvSpPr>
        <xdr:cNvPr id="142" name="n_1mainValue【道路】&#10;一人当たり延長"/>
        <xdr:cNvSpPr txBox="1"/>
      </xdr:nvSpPr>
      <xdr:spPr>
        <a:xfrm>
          <a:off x="9359411" y="71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127623</xdr:rowOff>
    </xdr:from>
    <xdr:ext cx="534377" cy="259045"/>
    <xdr:sp macro="" textlink="">
      <xdr:nvSpPr>
        <xdr:cNvPr id="143" name="n_2mainValue【道路】&#10;一人当たり延長"/>
        <xdr:cNvSpPr txBox="1"/>
      </xdr:nvSpPr>
      <xdr:spPr>
        <a:xfrm>
          <a:off x="8483111" y="71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132949</xdr:rowOff>
    </xdr:from>
    <xdr:ext cx="534377" cy="259045"/>
    <xdr:sp macro="" textlink="">
      <xdr:nvSpPr>
        <xdr:cNvPr id="144" name="n_3mainValue【道路】&#10;一人当たり延長"/>
        <xdr:cNvSpPr txBox="1"/>
      </xdr:nvSpPr>
      <xdr:spPr>
        <a:xfrm>
          <a:off x="7594111" y="71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133850</xdr:rowOff>
    </xdr:from>
    <xdr:ext cx="534377" cy="259045"/>
    <xdr:sp macro="" textlink="">
      <xdr:nvSpPr>
        <xdr:cNvPr id="145" name="n_4mainValue【道路】&#10;一人当たり延長"/>
        <xdr:cNvSpPr txBox="1"/>
      </xdr:nvSpPr>
      <xdr:spPr>
        <a:xfrm>
          <a:off x="6705111" y="716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76" name="【橋りょう・トンネル】&#10;有形固定資産減価償却率平均値テキスト"/>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7" name="楕円 186"/>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88" name="【橋りょう・トンネル】&#10;有形固定資産減価償却率該当値テキスト"/>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189" name="楕円 188"/>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127363</xdr:rowOff>
    </xdr:to>
    <xdr:cxnSp macro="">
      <xdr:nvCxnSpPr>
        <xdr:cNvPr id="190" name="直線コネクタ 189"/>
        <xdr:cNvCxnSpPr/>
      </xdr:nvCxnSpPr>
      <xdr:spPr>
        <a:xfrm>
          <a:off x="3797300" y="1056948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43906</xdr:rowOff>
    </xdr:from>
    <xdr:to>
      <xdr:col>15</xdr:col>
      <xdr:colOff>101600</xdr:colOff>
      <xdr:row>61</xdr:row>
      <xdr:rowOff>145506</xdr:rowOff>
    </xdr:to>
    <xdr:sp macro="" textlink="">
      <xdr:nvSpPr>
        <xdr:cNvPr id="191" name="楕円 190"/>
        <xdr:cNvSpPr/>
      </xdr:nvSpPr>
      <xdr:spPr>
        <a:xfrm>
          <a:off x="2857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94706</xdr:rowOff>
    </xdr:from>
    <xdr:to>
      <xdr:col>19</xdr:col>
      <xdr:colOff>177800</xdr:colOff>
      <xdr:row>61</xdr:row>
      <xdr:rowOff>111034</xdr:rowOff>
    </xdr:to>
    <xdr:cxnSp macro="">
      <xdr:nvCxnSpPr>
        <xdr:cNvPr id="192" name="直線コネクタ 191"/>
        <xdr:cNvCxnSpPr/>
      </xdr:nvCxnSpPr>
      <xdr:spPr>
        <a:xfrm>
          <a:off x="2908300" y="105531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11249</xdr:rowOff>
    </xdr:from>
    <xdr:to>
      <xdr:col>10</xdr:col>
      <xdr:colOff>165100</xdr:colOff>
      <xdr:row>61</xdr:row>
      <xdr:rowOff>112849</xdr:rowOff>
    </xdr:to>
    <xdr:sp macro="" textlink="">
      <xdr:nvSpPr>
        <xdr:cNvPr id="193" name="楕円 192"/>
        <xdr:cNvSpPr/>
      </xdr:nvSpPr>
      <xdr:spPr>
        <a:xfrm>
          <a:off x="1968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62049</xdr:rowOff>
    </xdr:from>
    <xdr:to>
      <xdr:col>15</xdr:col>
      <xdr:colOff>50800</xdr:colOff>
      <xdr:row>61</xdr:row>
      <xdr:rowOff>94706</xdr:rowOff>
    </xdr:to>
    <xdr:cxnSp macro="">
      <xdr:nvCxnSpPr>
        <xdr:cNvPr id="194" name="直線コネクタ 193"/>
        <xdr:cNvCxnSpPr/>
      </xdr:nvCxnSpPr>
      <xdr:spPr>
        <a:xfrm>
          <a:off x="2019300" y="1052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5" name="楕円 194"/>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62049</xdr:rowOff>
    </xdr:to>
    <xdr:cxnSp macro="">
      <xdr:nvCxnSpPr>
        <xdr:cNvPr id="196" name="直線コネクタ 195"/>
        <xdr:cNvCxnSpPr/>
      </xdr:nvCxnSpPr>
      <xdr:spPr>
        <a:xfrm>
          <a:off x="1130300" y="104927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7" name="n_1aveValue【橋りょう・トンネル】&#10;有形固定資産減価償却率"/>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0"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201" name="n_1mainValue【橋りょう・トンネル】&#10;有形固定資産減価償却率"/>
        <xdr:cNvSpPr txBox="1"/>
      </xdr:nvSpPr>
      <xdr:spPr>
        <a:xfrm>
          <a:off x="358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202" name="n_2mainValue【橋りょう・トンネル】&#10;有形固定資産減価償却率"/>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103976</xdr:rowOff>
    </xdr:from>
    <xdr:ext cx="405111" cy="259045"/>
    <xdr:sp macro="" textlink="">
      <xdr:nvSpPr>
        <xdr:cNvPr id="203" name="n_3mainValue【橋りょう・トンネル】&#10;有形固定資産減価償却率"/>
        <xdr:cNvSpPr txBox="1"/>
      </xdr:nvSpPr>
      <xdr:spPr>
        <a:xfrm>
          <a:off x="1816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4" name="n_4mainValue【橋りょう・トンネ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101909</xdr:rowOff>
    </xdr:from>
    <xdr:to>
      <xdr:col>55</xdr:col>
      <xdr:colOff>50800</xdr:colOff>
      <xdr:row>64</xdr:row>
      <xdr:rowOff>32059</xdr:rowOff>
    </xdr:to>
    <xdr:sp macro="" textlink="">
      <xdr:nvSpPr>
        <xdr:cNvPr id="244" name="楕円 243"/>
        <xdr:cNvSpPr/>
      </xdr:nvSpPr>
      <xdr:spPr>
        <a:xfrm>
          <a:off x="10426700" y="1090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16836</xdr:rowOff>
    </xdr:from>
    <xdr:ext cx="599010" cy="259045"/>
    <xdr:sp macro="" textlink="">
      <xdr:nvSpPr>
        <xdr:cNvPr id="245" name="【橋りょう・トンネル】&#10;一人当たり有形固定資産（償却資産）額該当値テキスト"/>
        <xdr:cNvSpPr txBox="1"/>
      </xdr:nvSpPr>
      <xdr:spPr>
        <a:xfrm>
          <a:off x="10515600" y="108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105501</xdr:rowOff>
    </xdr:from>
    <xdr:to>
      <xdr:col>50</xdr:col>
      <xdr:colOff>165100</xdr:colOff>
      <xdr:row>64</xdr:row>
      <xdr:rowOff>35651</xdr:rowOff>
    </xdr:to>
    <xdr:sp macro="" textlink="">
      <xdr:nvSpPr>
        <xdr:cNvPr id="246" name="楕円 245"/>
        <xdr:cNvSpPr/>
      </xdr:nvSpPr>
      <xdr:spPr>
        <a:xfrm>
          <a:off x="9588500" y="109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152709</xdr:rowOff>
    </xdr:from>
    <xdr:to>
      <xdr:col>55</xdr:col>
      <xdr:colOff>0</xdr:colOff>
      <xdr:row>63</xdr:row>
      <xdr:rowOff>156301</xdr:rowOff>
    </xdr:to>
    <xdr:cxnSp macro="">
      <xdr:nvCxnSpPr>
        <xdr:cNvPr id="247" name="直線コネクタ 246"/>
        <xdr:cNvCxnSpPr/>
      </xdr:nvCxnSpPr>
      <xdr:spPr>
        <a:xfrm flipV="1">
          <a:off x="9639300" y="10954059"/>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108509</xdr:rowOff>
    </xdr:from>
    <xdr:to>
      <xdr:col>46</xdr:col>
      <xdr:colOff>38100</xdr:colOff>
      <xdr:row>64</xdr:row>
      <xdr:rowOff>38659</xdr:rowOff>
    </xdr:to>
    <xdr:sp macro="" textlink="">
      <xdr:nvSpPr>
        <xdr:cNvPr id="248" name="楕円 247"/>
        <xdr:cNvSpPr/>
      </xdr:nvSpPr>
      <xdr:spPr>
        <a:xfrm>
          <a:off x="8699500" y="109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156301</xdr:rowOff>
    </xdr:from>
    <xdr:to>
      <xdr:col>50</xdr:col>
      <xdr:colOff>114300</xdr:colOff>
      <xdr:row>63</xdr:row>
      <xdr:rowOff>159309</xdr:rowOff>
    </xdr:to>
    <xdr:cxnSp macro="">
      <xdr:nvCxnSpPr>
        <xdr:cNvPr id="249" name="直線コネクタ 248"/>
        <xdr:cNvCxnSpPr/>
      </xdr:nvCxnSpPr>
      <xdr:spPr>
        <a:xfrm flipV="1">
          <a:off x="8750300" y="10957651"/>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112438</xdr:rowOff>
    </xdr:from>
    <xdr:to>
      <xdr:col>41</xdr:col>
      <xdr:colOff>101600</xdr:colOff>
      <xdr:row>64</xdr:row>
      <xdr:rowOff>42588</xdr:rowOff>
    </xdr:to>
    <xdr:sp macro="" textlink="">
      <xdr:nvSpPr>
        <xdr:cNvPr id="250" name="楕円 249"/>
        <xdr:cNvSpPr/>
      </xdr:nvSpPr>
      <xdr:spPr>
        <a:xfrm>
          <a:off x="7810500" y="109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159309</xdr:rowOff>
    </xdr:from>
    <xdr:to>
      <xdr:col>45</xdr:col>
      <xdr:colOff>177800</xdr:colOff>
      <xdr:row>63</xdr:row>
      <xdr:rowOff>163238</xdr:rowOff>
    </xdr:to>
    <xdr:cxnSp macro="">
      <xdr:nvCxnSpPr>
        <xdr:cNvPr id="251" name="直線コネクタ 250"/>
        <xdr:cNvCxnSpPr/>
      </xdr:nvCxnSpPr>
      <xdr:spPr>
        <a:xfrm flipV="1">
          <a:off x="7861300" y="10960659"/>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114230</xdr:rowOff>
    </xdr:from>
    <xdr:to>
      <xdr:col>36</xdr:col>
      <xdr:colOff>165100</xdr:colOff>
      <xdr:row>64</xdr:row>
      <xdr:rowOff>44380</xdr:rowOff>
    </xdr:to>
    <xdr:sp macro="" textlink="">
      <xdr:nvSpPr>
        <xdr:cNvPr id="252" name="楕円 251"/>
        <xdr:cNvSpPr/>
      </xdr:nvSpPr>
      <xdr:spPr>
        <a:xfrm>
          <a:off x="6921500" y="1091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163238</xdr:rowOff>
    </xdr:from>
    <xdr:to>
      <xdr:col>41</xdr:col>
      <xdr:colOff>50800</xdr:colOff>
      <xdr:row>63</xdr:row>
      <xdr:rowOff>165030</xdr:rowOff>
    </xdr:to>
    <xdr:cxnSp macro="">
      <xdr:nvCxnSpPr>
        <xdr:cNvPr id="253" name="直線コネクタ 252"/>
        <xdr:cNvCxnSpPr/>
      </xdr:nvCxnSpPr>
      <xdr:spPr>
        <a:xfrm flipV="1">
          <a:off x="6972300" y="10964588"/>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55" name="n_2aveValue【橋りょう・トンネル】&#10;一人当たり有形固定資産（償却資産）額"/>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57" name="n_4aveValue【橋りょう・トンネル】&#10;一人当たり有形固定資産（償却資産）額"/>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26778</xdr:rowOff>
    </xdr:from>
    <xdr:ext cx="599010" cy="259045"/>
    <xdr:sp macro="" textlink="">
      <xdr:nvSpPr>
        <xdr:cNvPr id="258" name="n_1mainValue【橋りょう・トンネル】&#10;一人当たり有形固定資産（償却資産）額"/>
        <xdr:cNvSpPr txBox="1"/>
      </xdr:nvSpPr>
      <xdr:spPr>
        <a:xfrm>
          <a:off x="9327095" y="1099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29786</xdr:rowOff>
    </xdr:from>
    <xdr:ext cx="599010" cy="259045"/>
    <xdr:sp macro="" textlink="">
      <xdr:nvSpPr>
        <xdr:cNvPr id="259" name="n_2mainValue【橋りょう・トンネル】&#10;一人当たり有形固定資産（償却資産）額"/>
        <xdr:cNvSpPr txBox="1"/>
      </xdr:nvSpPr>
      <xdr:spPr>
        <a:xfrm>
          <a:off x="8450795" y="1100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33715</xdr:rowOff>
    </xdr:from>
    <xdr:ext cx="599010" cy="259045"/>
    <xdr:sp macro="" textlink="">
      <xdr:nvSpPr>
        <xdr:cNvPr id="260" name="n_3mainValue【橋りょう・トンネル】&#10;一人当たり有形固定資産（償却資産）額"/>
        <xdr:cNvSpPr txBox="1"/>
      </xdr:nvSpPr>
      <xdr:spPr>
        <a:xfrm>
          <a:off x="7561795" y="1100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35507</xdr:rowOff>
    </xdr:from>
    <xdr:ext cx="599010" cy="259045"/>
    <xdr:sp macro="" textlink="">
      <xdr:nvSpPr>
        <xdr:cNvPr id="261" name="n_4mainValue【橋りょう・トンネル】&#10;一人当たり有形固定資産（償却資産）額"/>
        <xdr:cNvSpPr txBox="1"/>
      </xdr:nvSpPr>
      <xdr:spPr>
        <a:xfrm>
          <a:off x="6672795" y="1100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1"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302" name="楕円 301"/>
        <xdr:cNvSpPr/>
      </xdr:nvSpPr>
      <xdr:spPr>
        <a:xfrm>
          <a:off x="4584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303" name="【公営住宅】&#10;有形固定資産減価償却率該当値テキスト"/>
        <xdr:cNvSpPr txBox="1"/>
      </xdr:nvSpPr>
      <xdr:spPr>
        <a:xfrm>
          <a:off x="4673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304" name="楕円 303"/>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13336</xdr:rowOff>
    </xdr:to>
    <xdr:cxnSp macro="">
      <xdr:nvCxnSpPr>
        <xdr:cNvPr id="305" name="直線コネクタ 304"/>
        <xdr:cNvCxnSpPr/>
      </xdr:nvCxnSpPr>
      <xdr:spPr>
        <a:xfrm>
          <a:off x="3797300" y="1435608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27305</xdr:rowOff>
    </xdr:from>
    <xdr:to>
      <xdr:col>15</xdr:col>
      <xdr:colOff>101600</xdr:colOff>
      <xdr:row>83</xdr:row>
      <xdr:rowOff>128905</xdr:rowOff>
    </xdr:to>
    <xdr:sp macro="" textlink="">
      <xdr:nvSpPr>
        <xdr:cNvPr id="306" name="楕円 305"/>
        <xdr:cNvSpPr/>
      </xdr:nvSpPr>
      <xdr:spPr>
        <a:xfrm>
          <a:off x="2857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125730</xdr:rowOff>
    </xdr:to>
    <xdr:cxnSp macro="">
      <xdr:nvCxnSpPr>
        <xdr:cNvPr id="307" name="直線コネクタ 306"/>
        <xdr:cNvCxnSpPr/>
      </xdr:nvCxnSpPr>
      <xdr:spPr>
        <a:xfrm>
          <a:off x="2908300" y="143084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132080</xdr:rowOff>
    </xdr:from>
    <xdr:to>
      <xdr:col>10</xdr:col>
      <xdr:colOff>165100</xdr:colOff>
      <xdr:row>83</xdr:row>
      <xdr:rowOff>62230</xdr:rowOff>
    </xdr:to>
    <xdr:sp macro="" textlink="">
      <xdr:nvSpPr>
        <xdr:cNvPr id="308" name="楕円 307"/>
        <xdr:cNvSpPr/>
      </xdr:nvSpPr>
      <xdr:spPr>
        <a:xfrm>
          <a:off x="1968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xdr:rowOff>
    </xdr:from>
    <xdr:to>
      <xdr:col>15</xdr:col>
      <xdr:colOff>50800</xdr:colOff>
      <xdr:row>83</xdr:row>
      <xdr:rowOff>78105</xdr:rowOff>
    </xdr:to>
    <xdr:cxnSp macro="">
      <xdr:nvCxnSpPr>
        <xdr:cNvPr id="309" name="直線コネクタ 308"/>
        <xdr:cNvCxnSpPr/>
      </xdr:nvCxnSpPr>
      <xdr:spPr>
        <a:xfrm>
          <a:off x="2019300" y="142417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88264</xdr:rowOff>
    </xdr:from>
    <xdr:to>
      <xdr:col>6</xdr:col>
      <xdr:colOff>38100</xdr:colOff>
      <xdr:row>83</xdr:row>
      <xdr:rowOff>18414</xdr:rowOff>
    </xdr:to>
    <xdr:sp macro="" textlink="">
      <xdr:nvSpPr>
        <xdr:cNvPr id="310" name="楕円 309"/>
        <xdr:cNvSpPr/>
      </xdr:nvSpPr>
      <xdr:spPr>
        <a:xfrm>
          <a:off x="1079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139064</xdr:rowOff>
    </xdr:from>
    <xdr:to>
      <xdr:col>10</xdr:col>
      <xdr:colOff>114300</xdr:colOff>
      <xdr:row>83</xdr:row>
      <xdr:rowOff>11430</xdr:rowOff>
    </xdr:to>
    <xdr:cxnSp macro="">
      <xdr:nvCxnSpPr>
        <xdr:cNvPr id="311" name="直線コネクタ 310"/>
        <xdr:cNvCxnSpPr/>
      </xdr:nvCxnSpPr>
      <xdr:spPr>
        <a:xfrm>
          <a:off x="1130300" y="141979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2"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3" name="n_2ave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14" name="n_3aveValue【公営住宅】&#10;有形固定資産減価償却率"/>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15" name="n_4ave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316" name="n_1mainValue【公営住宅】&#10;有形固定資産減価償却率"/>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120032</xdr:rowOff>
    </xdr:from>
    <xdr:ext cx="405111" cy="259045"/>
    <xdr:sp macro="" textlink="">
      <xdr:nvSpPr>
        <xdr:cNvPr id="317" name="n_2mainValue【公営住宅】&#10;有形固定資産減価償却率"/>
        <xdr:cNvSpPr txBox="1"/>
      </xdr:nvSpPr>
      <xdr:spPr>
        <a:xfrm>
          <a:off x="2705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53357</xdr:rowOff>
    </xdr:from>
    <xdr:ext cx="405111" cy="259045"/>
    <xdr:sp macro="" textlink="">
      <xdr:nvSpPr>
        <xdr:cNvPr id="318" name="n_3mainValue【公営住宅】&#10;有形固定資産減価償却率"/>
        <xdr:cNvSpPr txBox="1"/>
      </xdr:nvSpPr>
      <xdr:spPr>
        <a:xfrm>
          <a:off x="1816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19" name="n_4mainValue【公営住宅】&#10;有形固定資産減価償却率"/>
        <xdr:cNvSpPr txBox="1"/>
      </xdr:nvSpPr>
      <xdr:spPr>
        <a:xfrm>
          <a:off x="927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46" name="【公営住宅】&#10;一人当たり面積平均値テキスト"/>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35626</xdr:rowOff>
    </xdr:from>
    <xdr:to>
      <xdr:col>55</xdr:col>
      <xdr:colOff>50800</xdr:colOff>
      <xdr:row>85</xdr:row>
      <xdr:rowOff>137226</xdr:rowOff>
    </xdr:to>
    <xdr:sp macro="" textlink="">
      <xdr:nvSpPr>
        <xdr:cNvPr id="357" name="楕円 356"/>
        <xdr:cNvSpPr/>
      </xdr:nvSpPr>
      <xdr:spPr>
        <a:xfrm>
          <a:off x="10426700" y="146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122003</xdr:rowOff>
    </xdr:from>
    <xdr:ext cx="469744" cy="259045"/>
    <xdr:sp macro="" textlink="">
      <xdr:nvSpPr>
        <xdr:cNvPr id="358" name="【公営住宅】&#10;一人当たり面積該当値テキスト"/>
        <xdr:cNvSpPr txBox="1"/>
      </xdr:nvSpPr>
      <xdr:spPr>
        <a:xfrm>
          <a:off x="10515600" y="1452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39146</xdr:rowOff>
    </xdr:from>
    <xdr:to>
      <xdr:col>50</xdr:col>
      <xdr:colOff>165100</xdr:colOff>
      <xdr:row>85</xdr:row>
      <xdr:rowOff>140746</xdr:rowOff>
    </xdr:to>
    <xdr:sp macro="" textlink="">
      <xdr:nvSpPr>
        <xdr:cNvPr id="359" name="楕円 358"/>
        <xdr:cNvSpPr/>
      </xdr:nvSpPr>
      <xdr:spPr>
        <a:xfrm>
          <a:off x="9588500" y="146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86426</xdr:rowOff>
    </xdr:from>
    <xdr:to>
      <xdr:col>55</xdr:col>
      <xdr:colOff>0</xdr:colOff>
      <xdr:row>85</xdr:row>
      <xdr:rowOff>89946</xdr:rowOff>
    </xdr:to>
    <xdr:cxnSp macro="">
      <xdr:nvCxnSpPr>
        <xdr:cNvPr id="360" name="直線コネクタ 359"/>
        <xdr:cNvCxnSpPr/>
      </xdr:nvCxnSpPr>
      <xdr:spPr>
        <a:xfrm flipV="1">
          <a:off x="9639300" y="14659676"/>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42072</xdr:rowOff>
    </xdr:from>
    <xdr:to>
      <xdr:col>46</xdr:col>
      <xdr:colOff>38100</xdr:colOff>
      <xdr:row>85</xdr:row>
      <xdr:rowOff>143672</xdr:rowOff>
    </xdr:to>
    <xdr:sp macro="" textlink="">
      <xdr:nvSpPr>
        <xdr:cNvPr id="361" name="楕円 360"/>
        <xdr:cNvSpPr/>
      </xdr:nvSpPr>
      <xdr:spPr>
        <a:xfrm>
          <a:off x="8699500" y="146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89946</xdr:rowOff>
    </xdr:from>
    <xdr:to>
      <xdr:col>50</xdr:col>
      <xdr:colOff>114300</xdr:colOff>
      <xdr:row>85</xdr:row>
      <xdr:rowOff>92872</xdr:rowOff>
    </xdr:to>
    <xdr:cxnSp macro="">
      <xdr:nvCxnSpPr>
        <xdr:cNvPr id="362" name="直線コネクタ 361"/>
        <xdr:cNvCxnSpPr/>
      </xdr:nvCxnSpPr>
      <xdr:spPr>
        <a:xfrm flipV="1">
          <a:off x="8750300" y="14663196"/>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45593</xdr:rowOff>
    </xdr:from>
    <xdr:to>
      <xdr:col>41</xdr:col>
      <xdr:colOff>101600</xdr:colOff>
      <xdr:row>85</xdr:row>
      <xdr:rowOff>147193</xdr:rowOff>
    </xdr:to>
    <xdr:sp macro="" textlink="">
      <xdr:nvSpPr>
        <xdr:cNvPr id="363" name="楕円 362"/>
        <xdr:cNvSpPr/>
      </xdr:nvSpPr>
      <xdr:spPr>
        <a:xfrm>
          <a:off x="7810500" y="14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92872</xdr:rowOff>
    </xdr:from>
    <xdr:to>
      <xdr:col>45</xdr:col>
      <xdr:colOff>177800</xdr:colOff>
      <xdr:row>85</xdr:row>
      <xdr:rowOff>96393</xdr:rowOff>
    </xdr:to>
    <xdr:cxnSp macro="">
      <xdr:nvCxnSpPr>
        <xdr:cNvPr id="364" name="直線コネクタ 363"/>
        <xdr:cNvCxnSpPr/>
      </xdr:nvCxnSpPr>
      <xdr:spPr>
        <a:xfrm flipV="1">
          <a:off x="7861300" y="14666122"/>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61503</xdr:rowOff>
    </xdr:from>
    <xdr:to>
      <xdr:col>36</xdr:col>
      <xdr:colOff>165100</xdr:colOff>
      <xdr:row>85</xdr:row>
      <xdr:rowOff>163103</xdr:rowOff>
    </xdr:to>
    <xdr:sp macro="" textlink="">
      <xdr:nvSpPr>
        <xdr:cNvPr id="365" name="楕円 364"/>
        <xdr:cNvSpPr/>
      </xdr:nvSpPr>
      <xdr:spPr>
        <a:xfrm>
          <a:off x="6921500" y="146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96393</xdr:rowOff>
    </xdr:from>
    <xdr:to>
      <xdr:col>41</xdr:col>
      <xdr:colOff>50800</xdr:colOff>
      <xdr:row>85</xdr:row>
      <xdr:rowOff>112303</xdr:rowOff>
    </xdr:to>
    <xdr:cxnSp macro="">
      <xdr:nvCxnSpPr>
        <xdr:cNvPr id="366" name="直線コネクタ 365"/>
        <xdr:cNvCxnSpPr/>
      </xdr:nvCxnSpPr>
      <xdr:spPr>
        <a:xfrm flipV="1">
          <a:off x="6972300" y="14669643"/>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67" name="n_1aveValue【公営住宅】&#10;一人当たり面積"/>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68" name="n_2aveValue【公営住宅】&#10;一人当たり面積"/>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69" name="n_3aveValue【公営住宅】&#10;一人当たり面積"/>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70" name="n_4aveValue【公営住宅】&#10;一人当たり面積"/>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131873</xdr:rowOff>
    </xdr:from>
    <xdr:ext cx="469744" cy="259045"/>
    <xdr:sp macro="" textlink="">
      <xdr:nvSpPr>
        <xdr:cNvPr id="371" name="n_1mainValue【公営住宅】&#10;一人当たり面積"/>
        <xdr:cNvSpPr txBox="1"/>
      </xdr:nvSpPr>
      <xdr:spPr>
        <a:xfrm>
          <a:off x="9391727" y="1470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134799</xdr:rowOff>
    </xdr:from>
    <xdr:ext cx="469744" cy="259045"/>
    <xdr:sp macro="" textlink="">
      <xdr:nvSpPr>
        <xdr:cNvPr id="372" name="n_2mainValue【公営住宅】&#10;一人当たり面積"/>
        <xdr:cNvSpPr txBox="1"/>
      </xdr:nvSpPr>
      <xdr:spPr>
        <a:xfrm>
          <a:off x="8515427" y="1470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138320</xdr:rowOff>
    </xdr:from>
    <xdr:ext cx="469744" cy="259045"/>
    <xdr:sp macro="" textlink="">
      <xdr:nvSpPr>
        <xdr:cNvPr id="373" name="n_3mainValue【公営住宅】&#10;一人当たり面積"/>
        <xdr:cNvSpPr txBox="1"/>
      </xdr:nvSpPr>
      <xdr:spPr>
        <a:xfrm>
          <a:off x="7626427" y="14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154230</xdr:rowOff>
    </xdr:from>
    <xdr:ext cx="469744" cy="259045"/>
    <xdr:sp macro="" textlink="">
      <xdr:nvSpPr>
        <xdr:cNvPr id="374" name="n_4mainValue【公営住宅】&#10;一人当たり面積"/>
        <xdr:cNvSpPr txBox="1"/>
      </xdr:nvSpPr>
      <xdr:spPr>
        <a:xfrm>
          <a:off x="6737427" y="1472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27214</xdr:rowOff>
    </xdr:to>
    <xdr:cxnSp macro="">
      <xdr:nvCxnSpPr>
        <xdr:cNvPr id="400" name="直線コネクタ 399"/>
        <xdr:cNvCxnSpPr/>
      </xdr:nvCxnSpPr>
      <xdr:spPr>
        <a:xfrm flipV="1">
          <a:off x="4634865" y="17188543"/>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1"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2" name="直線コネクタ 401"/>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3" name="【港湾・漁港】&#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4" name="直線コネクタ 403"/>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67871</xdr:rowOff>
    </xdr:from>
    <xdr:ext cx="405111" cy="259045"/>
    <xdr:sp macro="" textlink="">
      <xdr:nvSpPr>
        <xdr:cNvPr id="405" name="【港湾・漁港】&#10;有形固定資産減価償却率平均値テキスト"/>
        <xdr:cNvSpPr txBox="1"/>
      </xdr:nvSpPr>
      <xdr:spPr>
        <a:xfrm>
          <a:off x="4673600" y="1772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406" name="フローチャート: 判断 405"/>
        <xdr:cNvSpPr/>
      </xdr:nvSpPr>
      <xdr:spPr>
        <a:xfrm>
          <a:off x="45847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407" name="フローチャート: 判断 406"/>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408" name="フローチャート: 判断 407"/>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409" name="フローチャート: 判断 408"/>
        <xdr:cNvSpPr/>
      </xdr:nvSpPr>
      <xdr:spPr>
        <a:xfrm>
          <a:off x="1968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23768</xdr:rowOff>
    </xdr:from>
    <xdr:to>
      <xdr:col>6</xdr:col>
      <xdr:colOff>38100</xdr:colOff>
      <xdr:row>105</xdr:row>
      <xdr:rowOff>125368</xdr:rowOff>
    </xdr:to>
    <xdr:sp macro="" textlink="">
      <xdr:nvSpPr>
        <xdr:cNvPr id="410" name="フローチャート: 判断 409"/>
        <xdr:cNvSpPr/>
      </xdr:nvSpPr>
      <xdr:spPr>
        <a:xfrm>
          <a:off x="1079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147864</xdr:rowOff>
    </xdr:from>
    <xdr:to>
      <xdr:col>24</xdr:col>
      <xdr:colOff>114300</xdr:colOff>
      <xdr:row>109</xdr:row>
      <xdr:rowOff>78014</xdr:rowOff>
    </xdr:to>
    <xdr:sp macro="" textlink="">
      <xdr:nvSpPr>
        <xdr:cNvPr id="416" name="楕円 415"/>
        <xdr:cNvSpPr/>
      </xdr:nvSpPr>
      <xdr:spPr>
        <a:xfrm>
          <a:off x="4584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62791</xdr:rowOff>
    </xdr:from>
    <xdr:ext cx="405111" cy="259045"/>
    <xdr:sp macro="" textlink="">
      <xdr:nvSpPr>
        <xdr:cNvPr id="417" name="【港湾・漁港】&#10;有形固定資産減価償却率該当値テキスト"/>
        <xdr:cNvSpPr txBox="1"/>
      </xdr:nvSpPr>
      <xdr:spPr>
        <a:xfrm>
          <a:off x="4673600" y="185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142966</xdr:rowOff>
    </xdr:from>
    <xdr:to>
      <xdr:col>20</xdr:col>
      <xdr:colOff>38100</xdr:colOff>
      <xdr:row>109</xdr:row>
      <xdr:rowOff>73116</xdr:rowOff>
    </xdr:to>
    <xdr:sp macro="" textlink="">
      <xdr:nvSpPr>
        <xdr:cNvPr id="418" name="楕円 417"/>
        <xdr:cNvSpPr/>
      </xdr:nvSpPr>
      <xdr:spPr>
        <a:xfrm>
          <a:off x="3746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22316</xdr:rowOff>
    </xdr:from>
    <xdr:to>
      <xdr:col>24</xdr:col>
      <xdr:colOff>63500</xdr:colOff>
      <xdr:row>109</xdr:row>
      <xdr:rowOff>27214</xdr:rowOff>
    </xdr:to>
    <xdr:cxnSp macro="">
      <xdr:nvCxnSpPr>
        <xdr:cNvPr id="419" name="直線コネクタ 418"/>
        <xdr:cNvCxnSpPr/>
      </xdr:nvCxnSpPr>
      <xdr:spPr>
        <a:xfrm>
          <a:off x="3797300" y="1871036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138068</xdr:rowOff>
    </xdr:from>
    <xdr:to>
      <xdr:col>15</xdr:col>
      <xdr:colOff>101600</xdr:colOff>
      <xdr:row>109</xdr:row>
      <xdr:rowOff>68218</xdr:rowOff>
    </xdr:to>
    <xdr:sp macro="" textlink="">
      <xdr:nvSpPr>
        <xdr:cNvPr id="420" name="楕円 419"/>
        <xdr:cNvSpPr/>
      </xdr:nvSpPr>
      <xdr:spPr>
        <a:xfrm>
          <a:off x="2857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17418</xdr:rowOff>
    </xdr:from>
    <xdr:to>
      <xdr:col>19</xdr:col>
      <xdr:colOff>177800</xdr:colOff>
      <xdr:row>109</xdr:row>
      <xdr:rowOff>22316</xdr:rowOff>
    </xdr:to>
    <xdr:cxnSp macro="">
      <xdr:nvCxnSpPr>
        <xdr:cNvPr id="421" name="直線コネクタ 420"/>
        <xdr:cNvCxnSpPr/>
      </xdr:nvCxnSpPr>
      <xdr:spPr>
        <a:xfrm>
          <a:off x="2908300" y="1870546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133169</xdr:rowOff>
    </xdr:from>
    <xdr:to>
      <xdr:col>10</xdr:col>
      <xdr:colOff>165100</xdr:colOff>
      <xdr:row>109</xdr:row>
      <xdr:rowOff>63319</xdr:rowOff>
    </xdr:to>
    <xdr:sp macro="" textlink="">
      <xdr:nvSpPr>
        <xdr:cNvPr id="422" name="楕円 421"/>
        <xdr:cNvSpPr/>
      </xdr:nvSpPr>
      <xdr:spPr>
        <a:xfrm>
          <a:off x="1968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12519</xdr:rowOff>
    </xdr:from>
    <xdr:to>
      <xdr:col>15</xdr:col>
      <xdr:colOff>50800</xdr:colOff>
      <xdr:row>109</xdr:row>
      <xdr:rowOff>17418</xdr:rowOff>
    </xdr:to>
    <xdr:cxnSp macro="">
      <xdr:nvCxnSpPr>
        <xdr:cNvPr id="423" name="直線コネクタ 422"/>
        <xdr:cNvCxnSpPr/>
      </xdr:nvCxnSpPr>
      <xdr:spPr>
        <a:xfrm>
          <a:off x="2019300" y="187005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128270</xdr:rowOff>
    </xdr:from>
    <xdr:to>
      <xdr:col>6</xdr:col>
      <xdr:colOff>38100</xdr:colOff>
      <xdr:row>109</xdr:row>
      <xdr:rowOff>58420</xdr:rowOff>
    </xdr:to>
    <xdr:sp macro="" textlink="">
      <xdr:nvSpPr>
        <xdr:cNvPr id="424" name="楕円 423"/>
        <xdr:cNvSpPr/>
      </xdr:nvSpPr>
      <xdr:spPr>
        <a:xfrm>
          <a:off x="1079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7620</xdr:rowOff>
    </xdr:from>
    <xdr:to>
      <xdr:col>10</xdr:col>
      <xdr:colOff>114300</xdr:colOff>
      <xdr:row>109</xdr:row>
      <xdr:rowOff>12519</xdr:rowOff>
    </xdr:to>
    <xdr:cxnSp macro="">
      <xdr:nvCxnSpPr>
        <xdr:cNvPr id="425" name="直線コネクタ 424"/>
        <xdr:cNvCxnSpPr/>
      </xdr:nvCxnSpPr>
      <xdr:spPr>
        <a:xfrm>
          <a:off x="1130300" y="186956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140261</xdr:rowOff>
    </xdr:from>
    <xdr:ext cx="405111" cy="259045"/>
    <xdr:sp macro="" textlink="">
      <xdr:nvSpPr>
        <xdr:cNvPr id="426" name="n_1aveValue【港湾・漁港】&#10;有形固定資産減価償却率"/>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427" name="n_2aveValue【港湾・漁港】&#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79846</xdr:rowOff>
    </xdr:from>
    <xdr:ext cx="405111" cy="259045"/>
    <xdr:sp macro="" textlink="">
      <xdr:nvSpPr>
        <xdr:cNvPr id="428" name="n_3aveValue【港湾・漁港】&#10;有形固定資産減価償却率"/>
        <xdr:cNvSpPr txBox="1"/>
      </xdr:nvSpPr>
      <xdr:spPr>
        <a:xfrm>
          <a:off x="1816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141895</xdr:rowOff>
    </xdr:from>
    <xdr:ext cx="405111" cy="259045"/>
    <xdr:sp macro="" textlink="">
      <xdr:nvSpPr>
        <xdr:cNvPr id="429" name="n_4aveValue【港湾・漁港】&#10;有形固定資産減価償却率"/>
        <xdr:cNvSpPr txBox="1"/>
      </xdr:nvSpPr>
      <xdr:spPr>
        <a:xfrm>
          <a:off x="927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64243</xdr:rowOff>
    </xdr:from>
    <xdr:ext cx="405111" cy="259045"/>
    <xdr:sp macro="" textlink="">
      <xdr:nvSpPr>
        <xdr:cNvPr id="430" name="n_1mainValue【港湾・漁港】&#10;有形固定資産減価償却率"/>
        <xdr:cNvSpPr txBox="1"/>
      </xdr:nvSpPr>
      <xdr:spPr>
        <a:xfrm>
          <a:off x="35820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59345</xdr:rowOff>
    </xdr:from>
    <xdr:ext cx="405111" cy="259045"/>
    <xdr:sp macro="" textlink="">
      <xdr:nvSpPr>
        <xdr:cNvPr id="431" name="n_2mainValue【港湾・漁港】&#10;有形固定資産減価償却率"/>
        <xdr:cNvSpPr txBox="1"/>
      </xdr:nvSpPr>
      <xdr:spPr>
        <a:xfrm>
          <a:off x="2705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54446</xdr:rowOff>
    </xdr:from>
    <xdr:ext cx="405111" cy="259045"/>
    <xdr:sp macro="" textlink="">
      <xdr:nvSpPr>
        <xdr:cNvPr id="432" name="n_3mainValue【港湾・漁港】&#10;有形固定資産減価償却率"/>
        <xdr:cNvSpPr txBox="1"/>
      </xdr:nvSpPr>
      <xdr:spPr>
        <a:xfrm>
          <a:off x="1816744" y="187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49547</xdr:rowOff>
    </xdr:from>
    <xdr:ext cx="405111" cy="259045"/>
    <xdr:sp macro="" textlink="">
      <xdr:nvSpPr>
        <xdr:cNvPr id="433" name="n_4mainValue【港湾・漁港】&#10;有形固定資産減価償却率"/>
        <xdr:cNvSpPr txBox="1"/>
      </xdr:nvSpPr>
      <xdr:spPr>
        <a:xfrm>
          <a:off x="9277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3" name="テキスト ボックス 452"/>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59365</xdr:rowOff>
    </xdr:from>
    <xdr:to>
      <xdr:col>54</xdr:col>
      <xdr:colOff>189865</xdr:colOff>
      <xdr:row>108</xdr:row>
      <xdr:rowOff>152346</xdr:rowOff>
    </xdr:to>
    <xdr:cxnSp macro="">
      <xdr:nvCxnSpPr>
        <xdr:cNvPr id="457" name="直線コネクタ 456"/>
        <xdr:cNvCxnSpPr/>
      </xdr:nvCxnSpPr>
      <xdr:spPr>
        <a:xfrm flipV="1">
          <a:off x="10476865" y="17032915"/>
          <a:ext cx="0" cy="163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156173</xdr:rowOff>
    </xdr:from>
    <xdr:ext cx="469744" cy="259045"/>
    <xdr:sp macro="" textlink="">
      <xdr:nvSpPr>
        <xdr:cNvPr id="458" name="【港湾・漁港】&#10;一人当たり有形固定資産（償却資産）額最小値テキスト"/>
        <xdr:cNvSpPr txBox="1"/>
      </xdr:nvSpPr>
      <xdr:spPr>
        <a:xfrm>
          <a:off x="10515600"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152346</xdr:rowOff>
    </xdr:from>
    <xdr:to>
      <xdr:col>55</xdr:col>
      <xdr:colOff>88900</xdr:colOff>
      <xdr:row>108</xdr:row>
      <xdr:rowOff>152346</xdr:rowOff>
    </xdr:to>
    <xdr:cxnSp macro="">
      <xdr:nvCxnSpPr>
        <xdr:cNvPr id="459" name="直線コネクタ 458"/>
        <xdr:cNvCxnSpPr/>
      </xdr:nvCxnSpPr>
      <xdr:spPr>
        <a:xfrm>
          <a:off x="10388600" y="186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6042</xdr:rowOff>
    </xdr:from>
    <xdr:ext cx="754822" cy="259045"/>
    <xdr:sp macro="" textlink="">
      <xdr:nvSpPr>
        <xdr:cNvPr id="460" name="【港湾・漁港】&#10;一人当たり有形固定資産（償却資産）額最大値テキスト"/>
        <xdr:cNvSpPr txBox="1"/>
      </xdr:nvSpPr>
      <xdr:spPr>
        <a:xfrm>
          <a:off x="10515600" y="1680814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59365</xdr:rowOff>
    </xdr:from>
    <xdr:to>
      <xdr:col>55</xdr:col>
      <xdr:colOff>88900</xdr:colOff>
      <xdr:row>99</xdr:row>
      <xdr:rowOff>59365</xdr:rowOff>
    </xdr:to>
    <xdr:cxnSp macro="">
      <xdr:nvCxnSpPr>
        <xdr:cNvPr id="461" name="直線コネクタ 460"/>
        <xdr:cNvCxnSpPr/>
      </xdr:nvCxnSpPr>
      <xdr:spPr>
        <a:xfrm>
          <a:off x="10388600" y="1703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52128</xdr:rowOff>
    </xdr:from>
    <xdr:ext cx="690189" cy="259045"/>
    <xdr:sp macro="" textlink="">
      <xdr:nvSpPr>
        <xdr:cNvPr id="462" name="【港湾・漁港】&#10;一人当たり有形固定資産（償却資産）額平均値テキスト"/>
        <xdr:cNvSpPr txBox="1"/>
      </xdr:nvSpPr>
      <xdr:spPr>
        <a:xfrm>
          <a:off x="10515600" y="1839727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29251</xdr:rowOff>
    </xdr:from>
    <xdr:to>
      <xdr:col>55</xdr:col>
      <xdr:colOff>50800</xdr:colOff>
      <xdr:row>108</xdr:row>
      <xdr:rowOff>130851</xdr:rowOff>
    </xdr:to>
    <xdr:sp macro="" textlink="">
      <xdr:nvSpPr>
        <xdr:cNvPr id="463" name="フローチャート: 判断 462"/>
        <xdr:cNvSpPr/>
      </xdr:nvSpPr>
      <xdr:spPr>
        <a:xfrm>
          <a:off x="10426700" y="1854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22520</xdr:rowOff>
    </xdr:from>
    <xdr:to>
      <xdr:col>50</xdr:col>
      <xdr:colOff>165100</xdr:colOff>
      <xdr:row>108</xdr:row>
      <xdr:rowOff>124120</xdr:rowOff>
    </xdr:to>
    <xdr:sp macro="" textlink="">
      <xdr:nvSpPr>
        <xdr:cNvPr id="464" name="フローチャート: 判断 463"/>
        <xdr:cNvSpPr/>
      </xdr:nvSpPr>
      <xdr:spPr>
        <a:xfrm>
          <a:off x="9588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26316</xdr:rowOff>
    </xdr:from>
    <xdr:to>
      <xdr:col>46</xdr:col>
      <xdr:colOff>38100</xdr:colOff>
      <xdr:row>108</xdr:row>
      <xdr:rowOff>127916</xdr:rowOff>
    </xdr:to>
    <xdr:sp macro="" textlink="">
      <xdr:nvSpPr>
        <xdr:cNvPr id="465" name="フローチャート: 判断 464"/>
        <xdr:cNvSpPr/>
      </xdr:nvSpPr>
      <xdr:spPr>
        <a:xfrm>
          <a:off x="8699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8013</xdr:rowOff>
    </xdr:from>
    <xdr:to>
      <xdr:col>41</xdr:col>
      <xdr:colOff>101600</xdr:colOff>
      <xdr:row>108</xdr:row>
      <xdr:rowOff>109613</xdr:rowOff>
    </xdr:to>
    <xdr:sp macro="" textlink="">
      <xdr:nvSpPr>
        <xdr:cNvPr id="466" name="フローチャート: 判断 465"/>
        <xdr:cNvSpPr/>
      </xdr:nvSpPr>
      <xdr:spPr>
        <a:xfrm>
          <a:off x="7810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57857</xdr:rowOff>
    </xdr:from>
    <xdr:to>
      <xdr:col>36</xdr:col>
      <xdr:colOff>165100</xdr:colOff>
      <xdr:row>108</xdr:row>
      <xdr:rowOff>159457</xdr:rowOff>
    </xdr:to>
    <xdr:sp macro="" textlink="">
      <xdr:nvSpPr>
        <xdr:cNvPr id="467" name="フローチャート: 判断 466"/>
        <xdr:cNvSpPr/>
      </xdr:nvSpPr>
      <xdr:spPr>
        <a:xfrm>
          <a:off x="6921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99459</xdr:rowOff>
    </xdr:from>
    <xdr:to>
      <xdr:col>55</xdr:col>
      <xdr:colOff>50800</xdr:colOff>
      <xdr:row>109</xdr:row>
      <xdr:rowOff>29609</xdr:rowOff>
    </xdr:to>
    <xdr:sp macro="" textlink="">
      <xdr:nvSpPr>
        <xdr:cNvPr id="473" name="楕円 472"/>
        <xdr:cNvSpPr/>
      </xdr:nvSpPr>
      <xdr:spPr>
        <a:xfrm>
          <a:off x="10426700" y="186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14386</xdr:rowOff>
    </xdr:from>
    <xdr:ext cx="599010" cy="259045"/>
    <xdr:sp macro="" textlink="">
      <xdr:nvSpPr>
        <xdr:cNvPr id="474" name="【港湾・漁港】&#10;一人当たり有形固定資産（償却資産）額該当値テキスト"/>
        <xdr:cNvSpPr txBox="1"/>
      </xdr:nvSpPr>
      <xdr:spPr>
        <a:xfrm>
          <a:off x="10515600" y="1853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99521</xdr:rowOff>
    </xdr:from>
    <xdr:to>
      <xdr:col>50</xdr:col>
      <xdr:colOff>165100</xdr:colOff>
      <xdr:row>109</xdr:row>
      <xdr:rowOff>29671</xdr:rowOff>
    </xdr:to>
    <xdr:sp macro="" textlink="">
      <xdr:nvSpPr>
        <xdr:cNvPr id="475" name="楕円 474"/>
        <xdr:cNvSpPr/>
      </xdr:nvSpPr>
      <xdr:spPr>
        <a:xfrm>
          <a:off x="9588500" y="186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150259</xdr:rowOff>
    </xdr:from>
    <xdr:to>
      <xdr:col>55</xdr:col>
      <xdr:colOff>0</xdr:colOff>
      <xdr:row>108</xdr:row>
      <xdr:rowOff>150321</xdr:rowOff>
    </xdr:to>
    <xdr:cxnSp macro="">
      <xdr:nvCxnSpPr>
        <xdr:cNvPr id="476" name="直線コネクタ 475"/>
        <xdr:cNvCxnSpPr/>
      </xdr:nvCxnSpPr>
      <xdr:spPr>
        <a:xfrm flipV="1">
          <a:off x="9639300" y="18666859"/>
          <a:ext cx="8382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99572</xdr:rowOff>
    </xdr:from>
    <xdr:to>
      <xdr:col>46</xdr:col>
      <xdr:colOff>38100</xdr:colOff>
      <xdr:row>109</xdr:row>
      <xdr:rowOff>29722</xdr:rowOff>
    </xdr:to>
    <xdr:sp macro="" textlink="">
      <xdr:nvSpPr>
        <xdr:cNvPr id="477" name="楕円 476"/>
        <xdr:cNvSpPr/>
      </xdr:nvSpPr>
      <xdr:spPr>
        <a:xfrm>
          <a:off x="8699500" y="186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150321</xdr:rowOff>
    </xdr:from>
    <xdr:to>
      <xdr:col>50</xdr:col>
      <xdr:colOff>114300</xdr:colOff>
      <xdr:row>108</xdr:row>
      <xdr:rowOff>150372</xdr:rowOff>
    </xdr:to>
    <xdr:cxnSp macro="">
      <xdr:nvCxnSpPr>
        <xdr:cNvPr id="478" name="直線コネクタ 477"/>
        <xdr:cNvCxnSpPr/>
      </xdr:nvCxnSpPr>
      <xdr:spPr>
        <a:xfrm flipV="1">
          <a:off x="8750300" y="18666921"/>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99633</xdr:rowOff>
    </xdr:from>
    <xdr:to>
      <xdr:col>41</xdr:col>
      <xdr:colOff>101600</xdr:colOff>
      <xdr:row>109</xdr:row>
      <xdr:rowOff>29783</xdr:rowOff>
    </xdr:to>
    <xdr:sp macro="" textlink="">
      <xdr:nvSpPr>
        <xdr:cNvPr id="479" name="楕円 478"/>
        <xdr:cNvSpPr/>
      </xdr:nvSpPr>
      <xdr:spPr>
        <a:xfrm>
          <a:off x="7810500" y="186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150372</xdr:rowOff>
    </xdr:from>
    <xdr:to>
      <xdr:col>45</xdr:col>
      <xdr:colOff>177800</xdr:colOff>
      <xdr:row>108</xdr:row>
      <xdr:rowOff>150433</xdr:rowOff>
    </xdr:to>
    <xdr:cxnSp macro="">
      <xdr:nvCxnSpPr>
        <xdr:cNvPr id="480" name="直線コネクタ 479"/>
        <xdr:cNvCxnSpPr/>
      </xdr:nvCxnSpPr>
      <xdr:spPr>
        <a:xfrm flipV="1">
          <a:off x="7861300" y="18666972"/>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99675</xdr:rowOff>
    </xdr:from>
    <xdr:to>
      <xdr:col>36</xdr:col>
      <xdr:colOff>165100</xdr:colOff>
      <xdr:row>109</xdr:row>
      <xdr:rowOff>29825</xdr:rowOff>
    </xdr:to>
    <xdr:sp macro="" textlink="">
      <xdr:nvSpPr>
        <xdr:cNvPr id="481" name="楕円 480"/>
        <xdr:cNvSpPr/>
      </xdr:nvSpPr>
      <xdr:spPr>
        <a:xfrm>
          <a:off x="6921500" y="186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150433</xdr:rowOff>
    </xdr:from>
    <xdr:to>
      <xdr:col>41</xdr:col>
      <xdr:colOff>50800</xdr:colOff>
      <xdr:row>108</xdr:row>
      <xdr:rowOff>150475</xdr:rowOff>
    </xdr:to>
    <xdr:cxnSp macro="">
      <xdr:nvCxnSpPr>
        <xdr:cNvPr id="482" name="直線コネクタ 481"/>
        <xdr:cNvCxnSpPr/>
      </xdr:nvCxnSpPr>
      <xdr:spPr>
        <a:xfrm flipV="1">
          <a:off x="6972300" y="18667033"/>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140647</xdr:rowOff>
    </xdr:from>
    <xdr:ext cx="690189" cy="259045"/>
    <xdr:sp macro="" textlink="">
      <xdr:nvSpPr>
        <xdr:cNvPr id="483" name="n_1aveValue【港湾・漁港】&#10;一人当たり有形固定資産（償却資産）額"/>
        <xdr:cNvSpPr txBox="1"/>
      </xdr:nvSpPr>
      <xdr:spPr>
        <a:xfrm>
          <a:off x="92815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144443</xdr:rowOff>
    </xdr:from>
    <xdr:ext cx="690189" cy="259045"/>
    <xdr:sp macro="" textlink="">
      <xdr:nvSpPr>
        <xdr:cNvPr id="484" name="n_2aveValue【港湾・漁港】&#10;一人当たり有形固定資産（償却資産）額"/>
        <xdr:cNvSpPr txBox="1"/>
      </xdr:nvSpPr>
      <xdr:spPr>
        <a:xfrm>
          <a:off x="8405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126140</xdr:rowOff>
    </xdr:from>
    <xdr:ext cx="690189" cy="259045"/>
    <xdr:sp macro="" textlink="">
      <xdr:nvSpPr>
        <xdr:cNvPr id="485" name="n_3aveValue【港湾・漁港】&#10;一人当たり有形固定資産（償却資産）額"/>
        <xdr:cNvSpPr txBox="1"/>
      </xdr:nvSpPr>
      <xdr:spPr>
        <a:xfrm>
          <a:off x="7516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4534</xdr:rowOff>
    </xdr:from>
    <xdr:ext cx="690189" cy="259045"/>
    <xdr:sp macro="" textlink="">
      <xdr:nvSpPr>
        <xdr:cNvPr id="486" name="n_4aveValue【港湾・漁港】&#10;一人当たり有形固定資産（償却資産）額"/>
        <xdr:cNvSpPr txBox="1"/>
      </xdr:nvSpPr>
      <xdr:spPr>
        <a:xfrm>
          <a:off x="6627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20798</xdr:rowOff>
    </xdr:from>
    <xdr:ext cx="599010" cy="259045"/>
    <xdr:sp macro="" textlink="">
      <xdr:nvSpPr>
        <xdr:cNvPr id="487" name="n_1mainValue【港湾・漁港】&#10;一人当たり有形固定資産（償却資産）額"/>
        <xdr:cNvSpPr txBox="1"/>
      </xdr:nvSpPr>
      <xdr:spPr>
        <a:xfrm>
          <a:off x="9327095" y="1870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20849</xdr:rowOff>
    </xdr:from>
    <xdr:ext cx="599010" cy="259045"/>
    <xdr:sp macro="" textlink="">
      <xdr:nvSpPr>
        <xdr:cNvPr id="488" name="n_2mainValue【港湾・漁港】&#10;一人当たり有形固定資産（償却資産）額"/>
        <xdr:cNvSpPr txBox="1"/>
      </xdr:nvSpPr>
      <xdr:spPr>
        <a:xfrm>
          <a:off x="8450795" y="1870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20910</xdr:rowOff>
    </xdr:from>
    <xdr:ext cx="599010" cy="259045"/>
    <xdr:sp macro="" textlink="">
      <xdr:nvSpPr>
        <xdr:cNvPr id="489" name="n_3mainValue【港湾・漁港】&#10;一人当たり有形固定資産（償却資産）額"/>
        <xdr:cNvSpPr txBox="1"/>
      </xdr:nvSpPr>
      <xdr:spPr>
        <a:xfrm>
          <a:off x="7561795" y="1870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20952</xdr:rowOff>
    </xdr:from>
    <xdr:ext cx="599010" cy="259045"/>
    <xdr:sp macro="" textlink="">
      <xdr:nvSpPr>
        <xdr:cNvPr id="490" name="n_4mainValue【港湾・漁港】&#10;一人当たり有形固定資産（償却資産）額"/>
        <xdr:cNvSpPr txBox="1"/>
      </xdr:nvSpPr>
      <xdr:spPr>
        <a:xfrm>
          <a:off x="6672795" y="1870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516" name="直線コネクタ 515"/>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519" name="【認定こども園・幼稚園・保育所】&#10;有形固定資産減価償却率最大値テキスト"/>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520" name="直線コネクタ 519"/>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101799</xdr:rowOff>
    </xdr:from>
    <xdr:ext cx="405111" cy="259045"/>
    <xdr:sp macro="" textlink="">
      <xdr:nvSpPr>
        <xdr:cNvPr id="521" name="【認定こども園・幼稚園・保育所】&#10;有形固定資産減価償却率平均値テキスト"/>
        <xdr:cNvSpPr txBox="1"/>
      </xdr:nvSpPr>
      <xdr:spPr>
        <a:xfrm>
          <a:off x="16357600" y="627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522" name="フローチャート: 判断 521"/>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523" name="フローチャート: 判断 522"/>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524" name="フローチャート: 判断 523"/>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25" name="フローチャート: 判断 524"/>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526" name="フローチャート: 判断 525"/>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152763</xdr:rowOff>
    </xdr:from>
    <xdr:to>
      <xdr:col>85</xdr:col>
      <xdr:colOff>177800</xdr:colOff>
      <xdr:row>36</xdr:row>
      <xdr:rowOff>82913</xdr:rowOff>
    </xdr:to>
    <xdr:sp macro="" textlink="">
      <xdr:nvSpPr>
        <xdr:cNvPr id="532" name="楕円 531"/>
        <xdr:cNvSpPr/>
      </xdr:nvSpPr>
      <xdr:spPr>
        <a:xfrm>
          <a:off x="162687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4190</xdr:rowOff>
    </xdr:from>
    <xdr:ext cx="405111" cy="259045"/>
    <xdr:sp macro="" textlink="">
      <xdr:nvSpPr>
        <xdr:cNvPr id="533" name="【認定こども園・幼稚園・保育所】&#10;有形固定資産減価償却率該当値テキスト"/>
        <xdr:cNvSpPr txBox="1"/>
      </xdr:nvSpPr>
      <xdr:spPr>
        <a:xfrm>
          <a:off x="16357600" y="60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76019</xdr:rowOff>
    </xdr:from>
    <xdr:to>
      <xdr:col>81</xdr:col>
      <xdr:colOff>101600</xdr:colOff>
      <xdr:row>36</xdr:row>
      <xdr:rowOff>6169</xdr:rowOff>
    </xdr:to>
    <xdr:sp macro="" textlink="">
      <xdr:nvSpPr>
        <xdr:cNvPr id="534" name="楕円 533"/>
        <xdr:cNvSpPr/>
      </xdr:nvSpPr>
      <xdr:spPr>
        <a:xfrm>
          <a:off x="15430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126819</xdr:rowOff>
    </xdr:from>
    <xdr:to>
      <xdr:col>85</xdr:col>
      <xdr:colOff>127000</xdr:colOff>
      <xdr:row>36</xdr:row>
      <xdr:rowOff>32113</xdr:rowOff>
    </xdr:to>
    <xdr:cxnSp macro="">
      <xdr:nvCxnSpPr>
        <xdr:cNvPr id="535" name="直線コネクタ 534"/>
        <xdr:cNvCxnSpPr/>
      </xdr:nvCxnSpPr>
      <xdr:spPr>
        <a:xfrm>
          <a:off x="15481300" y="6127569"/>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169092</xdr:rowOff>
    </xdr:from>
    <xdr:to>
      <xdr:col>76</xdr:col>
      <xdr:colOff>165100</xdr:colOff>
      <xdr:row>35</xdr:row>
      <xdr:rowOff>99242</xdr:rowOff>
    </xdr:to>
    <xdr:sp macro="" textlink="">
      <xdr:nvSpPr>
        <xdr:cNvPr id="536" name="楕円 535"/>
        <xdr:cNvSpPr/>
      </xdr:nvSpPr>
      <xdr:spPr>
        <a:xfrm>
          <a:off x="14541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48442</xdr:rowOff>
    </xdr:from>
    <xdr:to>
      <xdr:col>81</xdr:col>
      <xdr:colOff>50800</xdr:colOff>
      <xdr:row>35</xdr:row>
      <xdr:rowOff>126819</xdr:rowOff>
    </xdr:to>
    <xdr:cxnSp macro="">
      <xdr:nvCxnSpPr>
        <xdr:cNvPr id="537" name="直線コネクタ 536"/>
        <xdr:cNvCxnSpPr/>
      </xdr:nvCxnSpPr>
      <xdr:spPr>
        <a:xfrm>
          <a:off x="14592300" y="604919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90714</xdr:rowOff>
    </xdr:from>
    <xdr:to>
      <xdr:col>72</xdr:col>
      <xdr:colOff>38100</xdr:colOff>
      <xdr:row>35</xdr:row>
      <xdr:rowOff>20864</xdr:rowOff>
    </xdr:to>
    <xdr:sp macro="" textlink="">
      <xdr:nvSpPr>
        <xdr:cNvPr id="538" name="楕円 537"/>
        <xdr:cNvSpPr/>
      </xdr:nvSpPr>
      <xdr:spPr>
        <a:xfrm>
          <a:off x="13652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141514</xdr:rowOff>
    </xdr:from>
    <xdr:to>
      <xdr:col>76</xdr:col>
      <xdr:colOff>114300</xdr:colOff>
      <xdr:row>35</xdr:row>
      <xdr:rowOff>48442</xdr:rowOff>
    </xdr:to>
    <xdr:cxnSp macro="">
      <xdr:nvCxnSpPr>
        <xdr:cNvPr id="539" name="直線コネクタ 538"/>
        <xdr:cNvCxnSpPr/>
      </xdr:nvCxnSpPr>
      <xdr:spPr>
        <a:xfrm>
          <a:off x="13703300" y="597081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13970</xdr:rowOff>
    </xdr:from>
    <xdr:to>
      <xdr:col>67</xdr:col>
      <xdr:colOff>101600</xdr:colOff>
      <xdr:row>34</xdr:row>
      <xdr:rowOff>115570</xdr:rowOff>
    </xdr:to>
    <xdr:sp macro="" textlink="">
      <xdr:nvSpPr>
        <xdr:cNvPr id="540" name="楕円 539"/>
        <xdr:cNvSpPr/>
      </xdr:nvSpPr>
      <xdr:spPr>
        <a:xfrm>
          <a:off x="12763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64770</xdr:rowOff>
    </xdr:from>
    <xdr:to>
      <xdr:col>71</xdr:col>
      <xdr:colOff>177800</xdr:colOff>
      <xdr:row>34</xdr:row>
      <xdr:rowOff>141514</xdr:rowOff>
    </xdr:to>
    <xdr:cxnSp macro="">
      <xdr:nvCxnSpPr>
        <xdr:cNvPr id="541" name="直線コネクタ 540"/>
        <xdr:cNvCxnSpPr/>
      </xdr:nvCxnSpPr>
      <xdr:spPr>
        <a:xfrm>
          <a:off x="12814300" y="589407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542" name="n_1aveValue【認定こども園・幼稚園・保育所】&#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543" name="n_2aveValue【認定こども園・幼稚園・保育所】&#10;有形固定資産減価償却率"/>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544" name="n_3aveValue【認定こども園・幼稚園・保育所】&#10;有形固定資産減価償却率"/>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545" name="n_4aveValue【認定こども園・幼稚園・保育所】&#10;有形固定資産減価償却率"/>
        <xdr:cNvSpPr txBox="1"/>
      </xdr:nvSpPr>
      <xdr:spPr>
        <a:xfrm>
          <a:off x="12611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22696</xdr:rowOff>
    </xdr:from>
    <xdr:ext cx="405111" cy="259045"/>
    <xdr:sp macro="" textlink="">
      <xdr:nvSpPr>
        <xdr:cNvPr id="546" name="n_1mainValue【認定こども園・幼稚園・保育所】&#10;有形固定資産減価償却率"/>
        <xdr:cNvSpPr txBox="1"/>
      </xdr:nvSpPr>
      <xdr:spPr>
        <a:xfrm>
          <a:off x="152660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115769</xdr:rowOff>
    </xdr:from>
    <xdr:ext cx="405111" cy="259045"/>
    <xdr:sp macro="" textlink="">
      <xdr:nvSpPr>
        <xdr:cNvPr id="547" name="n_2mainValue【認定こども園・幼稚園・保育所】&#10;有形固定資産減価償却率"/>
        <xdr:cNvSpPr txBox="1"/>
      </xdr:nvSpPr>
      <xdr:spPr>
        <a:xfrm>
          <a:off x="143897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37391</xdr:rowOff>
    </xdr:from>
    <xdr:ext cx="405111" cy="259045"/>
    <xdr:sp macro="" textlink="">
      <xdr:nvSpPr>
        <xdr:cNvPr id="548" name="n_3mainValue【認定こども園・幼稚園・保育所】&#10;有形固定資産減価償却率"/>
        <xdr:cNvSpPr txBox="1"/>
      </xdr:nvSpPr>
      <xdr:spPr>
        <a:xfrm>
          <a:off x="13500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132097</xdr:rowOff>
    </xdr:from>
    <xdr:ext cx="405111" cy="259045"/>
    <xdr:sp macro="" textlink="">
      <xdr:nvSpPr>
        <xdr:cNvPr id="549" name="n_4mainValue【認定こども園・幼稚園・保育所】&#10;有形固定資産減価償却率"/>
        <xdr:cNvSpPr txBox="1"/>
      </xdr:nvSpPr>
      <xdr:spPr>
        <a:xfrm>
          <a:off x="12611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575" name="直線コネクタ 574"/>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576" name="【認定こども園・幼稚園・保育所】&#10;一人当たり面積最小値テキスト"/>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577" name="直線コネクタ 576"/>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578" name="【認定こども園・幼稚園・保育所】&#10;一人当たり面積最大値テキスト"/>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579" name="直線コネクタ 578"/>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580" name="【認定こども園・幼稚園・保育所】&#10;一人当たり面積平均値テキスト"/>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81" name="フローチャート: 判断 580"/>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82" name="フローチャート: 判断 581"/>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583" name="フローチャート: 判断 582"/>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584" name="フローチャート: 判断 583"/>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585" name="フローチャート: 判断 584"/>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166370</xdr:rowOff>
    </xdr:from>
    <xdr:to>
      <xdr:col>116</xdr:col>
      <xdr:colOff>114300</xdr:colOff>
      <xdr:row>40</xdr:row>
      <xdr:rowOff>96520</xdr:rowOff>
    </xdr:to>
    <xdr:sp macro="" textlink="">
      <xdr:nvSpPr>
        <xdr:cNvPr id="591" name="楕円 590"/>
        <xdr:cNvSpPr/>
      </xdr:nvSpPr>
      <xdr:spPr>
        <a:xfrm>
          <a:off x="22110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144797</xdr:rowOff>
    </xdr:from>
    <xdr:ext cx="469744" cy="259045"/>
    <xdr:sp macro="" textlink="">
      <xdr:nvSpPr>
        <xdr:cNvPr id="592" name="【認定こども園・幼稚園・保育所】&#10;一人当たり面積該当値テキスト"/>
        <xdr:cNvSpPr txBox="1"/>
      </xdr:nvSpPr>
      <xdr:spPr>
        <a:xfrm>
          <a:off x="22199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6894</xdr:rowOff>
    </xdr:from>
    <xdr:to>
      <xdr:col>112</xdr:col>
      <xdr:colOff>38100</xdr:colOff>
      <xdr:row>40</xdr:row>
      <xdr:rowOff>108494</xdr:rowOff>
    </xdr:to>
    <xdr:sp macro="" textlink="">
      <xdr:nvSpPr>
        <xdr:cNvPr id="593" name="楕円 592"/>
        <xdr:cNvSpPr/>
      </xdr:nvSpPr>
      <xdr:spPr>
        <a:xfrm>
          <a:off x="21272500" y="68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45720</xdr:rowOff>
    </xdr:from>
    <xdr:to>
      <xdr:col>116</xdr:col>
      <xdr:colOff>63500</xdr:colOff>
      <xdr:row>40</xdr:row>
      <xdr:rowOff>57694</xdr:rowOff>
    </xdr:to>
    <xdr:cxnSp macro="">
      <xdr:nvCxnSpPr>
        <xdr:cNvPr id="594" name="直線コネクタ 593"/>
        <xdr:cNvCxnSpPr/>
      </xdr:nvCxnSpPr>
      <xdr:spPr>
        <a:xfrm flipV="1">
          <a:off x="21323300" y="6903720"/>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15603</xdr:rowOff>
    </xdr:from>
    <xdr:to>
      <xdr:col>107</xdr:col>
      <xdr:colOff>101600</xdr:colOff>
      <xdr:row>40</xdr:row>
      <xdr:rowOff>117203</xdr:rowOff>
    </xdr:to>
    <xdr:sp macro="" textlink="">
      <xdr:nvSpPr>
        <xdr:cNvPr id="595" name="楕円 594"/>
        <xdr:cNvSpPr/>
      </xdr:nvSpPr>
      <xdr:spPr>
        <a:xfrm>
          <a:off x="20383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57694</xdr:rowOff>
    </xdr:from>
    <xdr:to>
      <xdr:col>111</xdr:col>
      <xdr:colOff>177800</xdr:colOff>
      <xdr:row>40</xdr:row>
      <xdr:rowOff>66403</xdr:rowOff>
    </xdr:to>
    <xdr:cxnSp macro="">
      <xdr:nvCxnSpPr>
        <xdr:cNvPr id="596" name="直線コネクタ 595"/>
        <xdr:cNvCxnSpPr/>
      </xdr:nvCxnSpPr>
      <xdr:spPr>
        <a:xfrm flipV="1">
          <a:off x="20434300" y="691569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26488</xdr:rowOff>
    </xdr:from>
    <xdr:to>
      <xdr:col>102</xdr:col>
      <xdr:colOff>165100</xdr:colOff>
      <xdr:row>40</xdr:row>
      <xdr:rowOff>128088</xdr:rowOff>
    </xdr:to>
    <xdr:sp macro="" textlink="">
      <xdr:nvSpPr>
        <xdr:cNvPr id="597" name="楕円 596"/>
        <xdr:cNvSpPr/>
      </xdr:nvSpPr>
      <xdr:spPr>
        <a:xfrm>
          <a:off x="19494500" y="68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66403</xdr:rowOff>
    </xdr:from>
    <xdr:to>
      <xdr:col>107</xdr:col>
      <xdr:colOff>50800</xdr:colOff>
      <xdr:row>40</xdr:row>
      <xdr:rowOff>77288</xdr:rowOff>
    </xdr:to>
    <xdr:cxnSp macro="">
      <xdr:nvCxnSpPr>
        <xdr:cNvPr id="598" name="直線コネクタ 597"/>
        <xdr:cNvCxnSpPr/>
      </xdr:nvCxnSpPr>
      <xdr:spPr>
        <a:xfrm flipV="1">
          <a:off x="19545300" y="692440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40640</xdr:rowOff>
    </xdr:from>
    <xdr:to>
      <xdr:col>98</xdr:col>
      <xdr:colOff>38100</xdr:colOff>
      <xdr:row>40</xdr:row>
      <xdr:rowOff>142240</xdr:rowOff>
    </xdr:to>
    <xdr:sp macro="" textlink="">
      <xdr:nvSpPr>
        <xdr:cNvPr id="599" name="楕円 598"/>
        <xdr:cNvSpPr/>
      </xdr:nvSpPr>
      <xdr:spPr>
        <a:xfrm>
          <a:off x="18605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77288</xdr:rowOff>
    </xdr:from>
    <xdr:to>
      <xdr:col>102</xdr:col>
      <xdr:colOff>114300</xdr:colOff>
      <xdr:row>40</xdr:row>
      <xdr:rowOff>91440</xdr:rowOff>
    </xdr:to>
    <xdr:cxnSp macro="">
      <xdr:nvCxnSpPr>
        <xdr:cNvPr id="600" name="直線コネクタ 599"/>
        <xdr:cNvCxnSpPr/>
      </xdr:nvCxnSpPr>
      <xdr:spPr>
        <a:xfrm flipV="1">
          <a:off x="18656300" y="693528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601" name="n_1aveValue【認定こども園・幼稚園・保育所】&#10;一人当たり面積"/>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602" name="n_2aveValue【認定こども園・幼稚園・保育所】&#10;一人当たり面積"/>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603" name="n_3aveValue【認定こども園・幼稚園・保育所】&#10;一人当たり面積"/>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604" name="n_4aveValue【認定こども園・幼稚園・保育所】&#10;一人当たり面積"/>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99621</xdr:rowOff>
    </xdr:from>
    <xdr:ext cx="469744" cy="259045"/>
    <xdr:sp macro="" textlink="">
      <xdr:nvSpPr>
        <xdr:cNvPr id="605" name="n_1mainValue【認定こども園・幼稚園・保育所】&#10;一人当たり面積"/>
        <xdr:cNvSpPr txBox="1"/>
      </xdr:nvSpPr>
      <xdr:spPr>
        <a:xfrm>
          <a:off x="21075727" y="695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108330</xdr:rowOff>
    </xdr:from>
    <xdr:ext cx="469744" cy="259045"/>
    <xdr:sp macro="" textlink="">
      <xdr:nvSpPr>
        <xdr:cNvPr id="606" name="n_2mainValue【認定こども園・幼稚園・保育所】&#10;一人当たり面積"/>
        <xdr:cNvSpPr txBox="1"/>
      </xdr:nvSpPr>
      <xdr:spPr>
        <a:xfrm>
          <a:off x="20199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119215</xdr:rowOff>
    </xdr:from>
    <xdr:ext cx="469744" cy="259045"/>
    <xdr:sp macro="" textlink="">
      <xdr:nvSpPr>
        <xdr:cNvPr id="607" name="n_3mainValue【認定こども園・幼稚園・保育所】&#10;一人当たり面積"/>
        <xdr:cNvSpPr txBox="1"/>
      </xdr:nvSpPr>
      <xdr:spPr>
        <a:xfrm>
          <a:off x="19310427" y="697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608" name="n_4mainValue【認定こども園・幼稚園・保育所】&#10;一人当たり面積"/>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633" name="直線コネクタ 632"/>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634"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635" name="直線コネクタ 634"/>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36"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37" name="直線コネクタ 636"/>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638" name="【学校施設】&#10;有形固定資産減価償却率平均値テキスト"/>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39" name="フローチャート: 判断 638"/>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40" name="フローチャート: 判断 63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41" name="フローチャート: 判断 640"/>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643" name="フローチャート: 判断 642"/>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105410</xdr:rowOff>
    </xdr:from>
    <xdr:to>
      <xdr:col>85</xdr:col>
      <xdr:colOff>177800</xdr:colOff>
      <xdr:row>58</xdr:row>
      <xdr:rowOff>35560</xdr:rowOff>
    </xdr:to>
    <xdr:sp macro="" textlink="">
      <xdr:nvSpPr>
        <xdr:cNvPr id="649" name="楕円 648"/>
        <xdr:cNvSpPr/>
      </xdr:nvSpPr>
      <xdr:spPr>
        <a:xfrm>
          <a:off x="16268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128287</xdr:rowOff>
    </xdr:from>
    <xdr:ext cx="405111" cy="259045"/>
    <xdr:sp macro="" textlink="">
      <xdr:nvSpPr>
        <xdr:cNvPr id="650" name="【学校施設】&#10;有形固定資産減価償却率該当値テキスト"/>
        <xdr:cNvSpPr txBox="1"/>
      </xdr:nvSpPr>
      <xdr:spPr>
        <a:xfrm>
          <a:off x="163576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61595</xdr:rowOff>
    </xdr:from>
    <xdr:to>
      <xdr:col>81</xdr:col>
      <xdr:colOff>101600</xdr:colOff>
      <xdr:row>57</xdr:row>
      <xdr:rowOff>163195</xdr:rowOff>
    </xdr:to>
    <xdr:sp macro="" textlink="">
      <xdr:nvSpPr>
        <xdr:cNvPr id="651" name="楕円 650"/>
        <xdr:cNvSpPr/>
      </xdr:nvSpPr>
      <xdr:spPr>
        <a:xfrm>
          <a:off x="15430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112395</xdr:rowOff>
    </xdr:from>
    <xdr:to>
      <xdr:col>85</xdr:col>
      <xdr:colOff>127000</xdr:colOff>
      <xdr:row>57</xdr:row>
      <xdr:rowOff>156210</xdr:rowOff>
    </xdr:to>
    <xdr:cxnSp macro="">
      <xdr:nvCxnSpPr>
        <xdr:cNvPr id="652" name="直線コネクタ 651"/>
        <xdr:cNvCxnSpPr/>
      </xdr:nvCxnSpPr>
      <xdr:spPr>
        <a:xfrm>
          <a:off x="15481300" y="98850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33020</xdr:rowOff>
    </xdr:from>
    <xdr:to>
      <xdr:col>76</xdr:col>
      <xdr:colOff>165100</xdr:colOff>
      <xdr:row>57</xdr:row>
      <xdr:rowOff>134620</xdr:rowOff>
    </xdr:to>
    <xdr:sp macro="" textlink="">
      <xdr:nvSpPr>
        <xdr:cNvPr id="653" name="楕円 652"/>
        <xdr:cNvSpPr/>
      </xdr:nvSpPr>
      <xdr:spPr>
        <a:xfrm>
          <a:off x="14541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83820</xdr:rowOff>
    </xdr:from>
    <xdr:to>
      <xdr:col>81</xdr:col>
      <xdr:colOff>50800</xdr:colOff>
      <xdr:row>57</xdr:row>
      <xdr:rowOff>112395</xdr:rowOff>
    </xdr:to>
    <xdr:cxnSp macro="">
      <xdr:nvCxnSpPr>
        <xdr:cNvPr id="654" name="直線コネクタ 653"/>
        <xdr:cNvCxnSpPr/>
      </xdr:nvCxnSpPr>
      <xdr:spPr>
        <a:xfrm>
          <a:off x="14592300" y="9856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162560</xdr:rowOff>
    </xdr:from>
    <xdr:to>
      <xdr:col>72</xdr:col>
      <xdr:colOff>38100</xdr:colOff>
      <xdr:row>57</xdr:row>
      <xdr:rowOff>92710</xdr:rowOff>
    </xdr:to>
    <xdr:sp macro="" textlink="">
      <xdr:nvSpPr>
        <xdr:cNvPr id="655" name="楕円 654"/>
        <xdr:cNvSpPr/>
      </xdr:nvSpPr>
      <xdr:spPr>
        <a:xfrm>
          <a:off x="13652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41910</xdr:rowOff>
    </xdr:from>
    <xdr:to>
      <xdr:col>76</xdr:col>
      <xdr:colOff>114300</xdr:colOff>
      <xdr:row>57</xdr:row>
      <xdr:rowOff>83820</xdr:rowOff>
    </xdr:to>
    <xdr:cxnSp macro="">
      <xdr:nvCxnSpPr>
        <xdr:cNvPr id="656" name="直線コネクタ 655"/>
        <xdr:cNvCxnSpPr/>
      </xdr:nvCxnSpPr>
      <xdr:spPr>
        <a:xfrm>
          <a:off x="13703300" y="9814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118745</xdr:rowOff>
    </xdr:from>
    <xdr:to>
      <xdr:col>67</xdr:col>
      <xdr:colOff>101600</xdr:colOff>
      <xdr:row>57</xdr:row>
      <xdr:rowOff>48895</xdr:rowOff>
    </xdr:to>
    <xdr:sp macro="" textlink="">
      <xdr:nvSpPr>
        <xdr:cNvPr id="657" name="楕円 656"/>
        <xdr:cNvSpPr/>
      </xdr:nvSpPr>
      <xdr:spPr>
        <a:xfrm>
          <a:off x="12763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169545</xdr:rowOff>
    </xdr:from>
    <xdr:to>
      <xdr:col>71</xdr:col>
      <xdr:colOff>177800</xdr:colOff>
      <xdr:row>57</xdr:row>
      <xdr:rowOff>41910</xdr:rowOff>
    </xdr:to>
    <xdr:cxnSp macro="">
      <xdr:nvCxnSpPr>
        <xdr:cNvPr id="658" name="直線コネクタ 657"/>
        <xdr:cNvCxnSpPr/>
      </xdr:nvCxnSpPr>
      <xdr:spPr>
        <a:xfrm>
          <a:off x="12814300" y="97707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59"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660"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61" name="n_3aveValue【学校施設】&#10;有形固定資産減価償却率"/>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47642</xdr:rowOff>
    </xdr:from>
    <xdr:ext cx="405111" cy="259045"/>
    <xdr:sp macro="" textlink="">
      <xdr:nvSpPr>
        <xdr:cNvPr id="662" name="n_4aveValue【学校施設】&#10;有形固定資産減価償却率"/>
        <xdr:cNvSpPr txBox="1"/>
      </xdr:nvSpPr>
      <xdr:spPr>
        <a:xfrm>
          <a:off x="12611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8272</xdr:rowOff>
    </xdr:from>
    <xdr:ext cx="405111" cy="259045"/>
    <xdr:sp macro="" textlink="">
      <xdr:nvSpPr>
        <xdr:cNvPr id="663" name="n_1mainValue【学校施設】&#10;有形固定資産減価償却率"/>
        <xdr:cNvSpPr txBox="1"/>
      </xdr:nvSpPr>
      <xdr:spPr>
        <a:xfrm>
          <a:off x="152660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151147</xdr:rowOff>
    </xdr:from>
    <xdr:ext cx="405111" cy="259045"/>
    <xdr:sp macro="" textlink="">
      <xdr:nvSpPr>
        <xdr:cNvPr id="664" name="n_2mainValue【学校施設】&#10;有形固定資産減価償却率"/>
        <xdr:cNvSpPr txBox="1"/>
      </xdr:nvSpPr>
      <xdr:spPr>
        <a:xfrm>
          <a:off x="14389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109237</xdr:rowOff>
    </xdr:from>
    <xdr:ext cx="405111" cy="259045"/>
    <xdr:sp macro="" textlink="">
      <xdr:nvSpPr>
        <xdr:cNvPr id="665" name="n_3mainValue【学校施設】&#10;有形固定資産減価償却率"/>
        <xdr:cNvSpPr txBox="1"/>
      </xdr:nvSpPr>
      <xdr:spPr>
        <a:xfrm>
          <a:off x="13500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65422</xdr:rowOff>
    </xdr:from>
    <xdr:ext cx="405111" cy="259045"/>
    <xdr:sp macro="" textlink="">
      <xdr:nvSpPr>
        <xdr:cNvPr id="666" name="n_4mainValue【学校施設】&#10;有形固定資産減価償却率"/>
        <xdr:cNvSpPr txBox="1"/>
      </xdr:nvSpPr>
      <xdr:spPr>
        <a:xfrm>
          <a:off x="126117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690" name="直線コネクタ 689"/>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91"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92" name="直線コネクタ 691"/>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693"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694" name="直線コネクタ 693"/>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695" name="【学校施設】&#10;一人当たり面積平均値テキスト"/>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696" name="フローチャート: 判断 695"/>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697" name="フローチャート: 判断 696"/>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698" name="フローチャート: 判断 697"/>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699" name="フローチャート: 判断 698"/>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700" name="フローチャート: 判断 699"/>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68376</xdr:rowOff>
    </xdr:from>
    <xdr:to>
      <xdr:col>116</xdr:col>
      <xdr:colOff>114300</xdr:colOff>
      <xdr:row>63</xdr:row>
      <xdr:rowOff>169976</xdr:rowOff>
    </xdr:to>
    <xdr:sp macro="" textlink="">
      <xdr:nvSpPr>
        <xdr:cNvPr id="706" name="楕円 705"/>
        <xdr:cNvSpPr/>
      </xdr:nvSpPr>
      <xdr:spPr>
        <a:xfrm>
          <a:off x="22110700" y="108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154753</xdr:rowOff>
    </xdr:from>
    <xdr:ext cx="469744" cy="259045"/>
    <xdr:sp macro="" textlink="">
      <xdr:nvSpPr>
        <xdr:cNvPr id="707" name="【学校施設】&#10;一人当たり面積該当値テキスト"/>
        <xdr:cNvSpPr txBox="1"/>
      </xdr:nvSpPr>
      <xdr:spPr>
        <a:xfrm>
          <a:off x="22199600" y="1078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72034</xdr:rowOff>
    </xdr:from>
    <xdr:to>
      <xdr:col>112</xdr:col>
      <xdr:colOff>38100</xdr:colOff>
      <xdr:row>64</xdr:row>
      <xdr:rowOff>2184</xdr:rowOff>
    </xdr:to>
    <xdr:sp macro="" textlink="">
      <xdr:nvSpPr>
        <xdr:cNvPr id="708" name="楕円 707"/>
        <xdr:cNvSpPr/>
      </xdr:nvSpPr>
      <xdr:spPr>
        <a:xfrm>
          <a:off x="21272500" y="108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119176</xdr:rowOff>
    </xdr:from>
    <xdr:to>
      <xdr:col>116</xdr:col>
      <xdr:colOff>63500</xdr:colOff>
      <xdr:row>63</xdr:row>
      <xdr:rowOff>122834</xdr:rowOff>
    </xdr:to>
    <xdr:cxnSp macro="">
      <xdr:nvCxnSpPr>
        <xdr:cNvPr id="709" name="直線コネクタ 708"/>
        <xdr:cNvCxnSpPr/>
      </xdr:nvCxnSpPr>
      <xdr:spPr>
        <a:xfrm flipV="1">
          <a:off x="21323300" y="1092052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75082</xdr:rowOff>
    </xdr:from>
    <xdr:to>
      <xdr:col>107</xdr:col>
      <xdr:colOff>101600</xdr:colOff>
      <xdr:row>64</xdr:row>
      <xdr:rowOff>5232</xdr:rowOff>
    </xdr:to>
    <xdr:sp macro="" textlink="">
      <xdr:nvSpPr>
        <xdr:cNvPr id="710" name="楕円 709"/>
        <xdr:cNvSpPr/>
      </xdr:nvSpPr>
      <xdr:spPr>
        <a:xfrm>
          <a:off x="20383500" y="108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122834</xdr:rowOff>
    </xdr:from>
    <xdr:to>
      <xdr:col>111</xdr:col>
      <xdr:colOff>177800</xdr:colOff>
      <xdr:row>63</xdr:row>
      <xdr:rowOff>125882</xdr:rowOff>
    </xdr:to>
    <xdr:cxnSp macro="">
      <xdr:nvCxnSpPr>
        <xdr:cNvPr id="711" name="直線コネクタ 710"/>
        <xdr:cNvCxnSpPr/>
      </xdr:nvCxnSpPr>
      <xdr:spPr>
        <a:xfrm flipV="1">
          <a:off x="20434300" y="1092418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712" name="楕円 711"/>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125882</xdr:rowOff>
    </xdr:from>
    <xdr:to>
      <xdr:col>107</xdr:col>
      <xdr:colOff>50800</xdr:colOff>
      <xdr:row>63</xdr:row>
      <xdr:rowOff>129540</xdr:rowOff>
    </xdr:to>
    <xdr:cxnSp macro="">
      <xdr:nvCxnSpPr>
        <xdr:cNvPr id="713" name="直線コネクタ 712"/>
        <xdr:cNvCxnSpPr/>
      </xdr:nvCxnSpPr>
      <xdr:spPr>
        <a:xfrm flipV="1">
          <a:off x="19545300" y="1092723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81255</xdr:rowOff>
    </xdr:from>
    <xdr:to>
      <xdr:col>98</xdr:col>
      <xdr:colOff>38100</xdr:colOff>
      <xdr:row>64</xdr:row>
      <xdr:rowOff>11405</xdr:rowOff>
    </xdr:to>
    <xdr:sp macro="" textlink="">
      <xdr:nvSpPr>
        <xdr:cNvPr id="714" name="楕円 713"/>
        <xdr:cNvSpPr/>
      </xdr:nvSpPr>
      <xdr:spPr>
        <a:xfrm>
          <a:off x="18605500" y="108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129540</xdr:rowOff>
    </xdr:from>
    <xdr:to>
      <xdr:col>102</xdr:col>
      <xdr:colOff>114300</xdr:colOff>
      <xdr:row>63</xdr:row>
      <xdr:rowOff>132055</xdr:rowOff>
    </xdr:to>
    <xdr:cxnSp macro="">
      <xdr:nvCxnSpPr>
        <xdr:cNvPr id="715" name="直線コネクタ 714"/>
        <xdr:cNvCxnSpPr/>
      </xdr:nvCxnSpPr>
      <xdr:spPr>
        <a:xfrm flipV="1">
          <a:off x="18656300" y="1093089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716" name="n_1aveValue【学校施設】&#10;一人当たり面積"/>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717" name="n_2aveValue【学校施設】&#10;一人当たり面積"/>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718" name="n_3aveValue【学校施設】&#10;一人当たり面積"/>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719" name="n_4aveValue【学校施設】&#10;一人当たり面積"/>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164761</xdr:rowOff>
    </xdr:from>
    <xdr:ext cx="469744" cy="259045"/>
    <xdr:sp macro="" textlink="">
      <xdr:nvSpPr>
        <xdr:cNvPr id="720" name="n_1mainValue【学校施設】&#10;一人当たり面積"/>
        <xdr:cNvSpPr txBox="1"/>
      </xdr:nvSpPr>
      <xdr:spPr>
        <a:xfrm>
          <a:off x="21075727" y="1096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167809</xdr:rowOff>
    </xdr:from>
    <xdr:ext cx="469744" cy="259045"/>
    <xdr:sp macro="" textlink="">
      <xdr:nvSpPr>
        <xdr:cNvPr id="721" name="n_2mainValue【学校施設】&#10;一人当たり面積"/>
        <xdr:cNvSpPr txBox="1"/>
      </xdr:nvSpPr>
      <xdr:spPr>
        <a:xfrm>
          <a:off x="20199427" y="1096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722" name="n_3mainValue【学校施設】&#10;一人当たり面積"/>
        <xdr:cNvSpPr txBox="1"/>
      </xdr:nvSpPr>
      <xdr:spPr>
        <a:xfrm>
          <a:off x="19310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2532</xdr:rowOff>
    </xdr:from>
    <xdr:ext cx="469744" cy="259045"/>
    <xdr:sp macro="" textlink="">
      <xdr:nvSpPr>
        <xdr:cNvPr id="723" name="n_4mainValue【学校施設】&#10;一人当たり面積"/>
        <xdr:cNvSpPr txBox="1"/>
      </xdr:nvSpPr>
      <xdr:spPr>
        <a:xfrm>
          <a:off x="18421427" y="1097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道路、橋梁、トンネル、漁港、公営住宅とも老朽化が激しく類似団体と比べても、減価償却率は高くなっている。特に漁港については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となっており、かなり古い施設となっている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小学校、保育園は平成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年度に建て替えを行っており、減価償却率は低くなっている。なお、学校施設については、小学校と中学校を併設し、特別教室を併用するなどしており、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人当たり面積は類似団体より狭くなっている。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4,025
3,999
56.62
3,200,949
2,904,652
266,066
2,041,398
4,038,935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162577</xdr:rowOff>
    </xdr:from>
    <xdr:ext cx="338939" cy="259045"/>
    <xdr:sp macro="" textlink="">
      <xdr:nvSpPr>
        <xdr:cNvPr id="51" name="テキスト ボックス 50"/>
        <xdr:cNvSpPr txBox="1"/>
      </xdr:nvSpPr>
      <xdr:spPr>
        <a:xfrm>
          <a:off x="423061" y="564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51054</xdr:rowOff>
    </xdr:to>
    <xdr:cxnSp macro="">
      <xdr:nvCxnSpPr>
        <xdr:cNvPr id="54" name="直線コネクタ 53"/>
        <xdr:cNvCxnSpPr/>
      </xdr:nvCxnSpPr>
      <xdr:spPr>
        <a:xfrm flipV="1">
          <a:off x="4634865" y="597408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54881</xdr:rowOff>
    </xdr:from>
    <xdr:ext cx="405111" cy="259045"/>
    <xdr:sp macro="" textlink="">
      <xdr:nvSpPr>
        <xdr:cNvPr id="55" name="【図書館】&#10;有形固定資産減価償却率最小値テキスト"/>
        <xdr:cNvSpPr txBox="1"/>
      </xdr:nvSpPr>
      <xdr:spPr>
        <a:xfrm>
          <a:off x="4673600" y="725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51054</xdr:rowOff>
    </xdr:from>
    <xdr:to>
      <xdr:col>24</xdr:col>
      <xdr:colOff>152400</xdr:colOff>
      <xdr:row>42</xdr:row>
      <xdr:rowOff>51054</xdr:rowOff>
    </xdr:to>
    <xdr:cxnSp macro="">
      <xdr:nvCxnSpPr>
        <xdr:cNvPr id="56" name="直線コネクタ 55"/>
        <xdr:cNvCxnSpPr/>
      </xdr:nvCxnSpPr>
      <xdr:spPr>
        <a:xfrm>
          <a:off x="4546600" y="725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340478" cy="259045"/>
    <xdr:sp macro="" textlink="">
      <xdr:nvSpPr>
        <xdr:cNvPr id="57" name="【図書館】&#10;有形固定資産減価償却率最大値テキスト"/>
        <xdr:cNvSpPr txBox="1"/>
      </xdr:nvSpPr>
      <xdr:spPr>
        <a:xfrm>
          <a:off x="4673600" y="5749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58" name="直線コネクタ 57"/>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43705</xdr:rowOff>
    </xdr:from>
    <xdr:ext cx="405111" cy="259045"/>
    <xdr:sp macro="" textlink="">
      <xdr:nvSpPr>
        <xdr:cNvPr id="59" name="【図書館】&#10;有形固定資産減価償却率平均値テキスト"/>
        <xdr:cNvSpPr txBox="1"/>
      </xdr:nvSpPr>
      <xdr:spPr>
        <a:xfrm>
          <a:off x="4673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60" name="フローチャート: 判断 59"/>
        <xdr:cNvSpPr/>
      </xdr:nvSpPr>
      <xdr:spPr>
        <a:xfrm>
          <a:off x="4584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68834</xdr:rowOff>
    </xdr:from>
    <xdr:to>
      <xdr:col>20</xdr:col>
      <xdr:colOff>38100</xdr:colOff>
      <xdr:row>36</xdr:row>
      <xdr:rowOff>170434</xdr:rowOff>
    </xdr:to>
    <xdr:sp macro="" textlink="">
      <xdr:nvSpPr>
        <xdr:cNvPr id="61" name="フローチャート: 判断 60"/>
        <xdr:cNvSpPr/>
      </xdr:nvSpPr>
      <xdr:spPr>
        <a:xfrm>
          <a:off x="3746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153416</xdr:rowOff>
    </xdr:from>
    <xdr:to>
      <xdr:col>15</xdr:col>
      <xdr:colOff>101600</xdr:colOff>
      <xdr:row>36</xdr:row>
      <xdr:rowOff>83566</xdr:rowOff>
    </xdr:to>
    <xdr:sp macro="" textlink="">
      <xdr:nvSpPr>
        <xdr:cNvPr id="62" name="フローチャート: 判断 61"/>
        <xdr:cNvSpPr/>
      </xdr:nvSpPr>
      <xdr:spPr>
        <a:xfrm>
          <a:off x="2857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3" name="フローチャート: 判断 62"/>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164846</xdr:rowOff>
    </xdr:from>
    <xdr:to>
      <xdr:col>6</xdr:col>
      <xdr:colOff>38100</xdr:colOff>
      <xdr:row>38</xdr:row>
      <xdr:rowOff>94996</xdr:rowOff>
    </xdr:to>
    <xdr:sp macro="" textlink="">
      <xdr:nvSpPr>
        <xdr:cNvPr id="64" name="フローチャート: 判断 63"/>
        <xdr:cNvSpPr/>
      </xdr:nvSpPr>
      <xdr:spPr>
        <a:xfrm>
          <a:off x="107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146558</xdr:rowOff>
    </xdr:from>
    <xdr:to>
      <xdr:col>24</xdr:col>
      <xdr:colOff>114300</xdr:colOff>
      <xdr:row>40</xdr:row>
      <xdr:rowOff>76708</xdr:rowOff>
    </xdr:to>
    <xdr:sp macro="" textlink="">
      <xdr:nvSpPr>
        <xdr:cNvPr id="70" name="楕円 69"/>
        <xdr:cNvSpPr/>
      </xdr:nvSpPr>
      <xdr:spPr>
        <a:xfrm>
          <a:off x="4584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124985</xdr:rowOff>
    </xdr:from>
    <xdr:ext cx="405111" cy="259045"/>
    <xdr:sp macro="" textlink="">
      <xdr:nvSpPr>
        <xdr:cNvPr id="71" name="【図書館】&#10;有形固定資産減価償却率該当値テキスト"/>
        <xdr:cNvSpPr txBox="1"/>
      </xdr:nvSpPr>
      <xdr:spPr>
        <a:xfrm>
          <a:off x="4673600"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100838</xdr:rowOff>
    </xdr:from>
    <xdr:to>
      <xdr:col>20</xdr:col>
      <xdr:colOff>38100</xdr:colOff>
      <xdr:row>40</xdr:row>
      <xdr:rowOff>30988</xdr:rowOff>
    </xdr:to>
    <xdr:sp macro="" textlink="">
      <xdr:nvSpPr>
        <xdr:cNvPr id="72" name="楕円 71"/>
        <xdr:cNvSpPr/>
      </xdr:nvSpPr>
      <xdr:spPr>
        <a:xfrm>
          <a:off x="3746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151638</xdr:rowOff>
    </xdr:from>
    <xdr:to>
      <xdr:col>24</xdr:col>
      <xdr:colOff>63500</xdr:colOff>
      <xdr:row>40</xdr:row>
      <xdr:rowOff>25908</xdr:rowOff>
    </xdr:to>
    <xdr:cxnSp macro="">
      <xdr:nvCxnSpPr>
        <xdr:cNvPr id="73" name="直線コネクタ 72"/>
        <xdr:cNvCxnSpPr/>
      </xdr:nvCxnSpPr>
      <xdr:spPr>
        <a:xfrm>
          <a:off x="3797300" y="68381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55118</xdr:rowOff>
    </xdr:from>
    <xdr:to>
      <xdr:col>15</xdr:col>
      <xdr:colOff>101600</xdr:colOff>
      <xdr:row>39</xdr:row>
      <xdr:rowOff>156718</xdr:rowOff>
    </xdr:to>
    <xdr:sp macro="" textlink="">
      <xdr:nvSpPr>
        <xdr:cNvPr id="74" name="楕円 73"/>
        <xdr:cNvSpPr/>
      </xdr:nvSpPr>
      <xdr:spPr>
        <a:xfrm>
          <a:off x="2857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105918</xdr:rowOff>
    </xdr:from>
    <xdr:to>
      <xdr:col>19</xdr:col>
      <xdr:colOff>177800</xdr:colOff>
      <xdr:row>39</xdr:row>
      <xdr:rowOff>151638</xdr:rowOff>
    </xdr:to>
    <xdr:cxnSp macro="">
      <xdr:nvCxnSpPr>
        <xdr:cNvPr id="75" name="直線コネクタ 74"/>
        <xdr:cNvCxnSpPr/>
      </xdr:nvCxnSpPr>
      <xdr:spPr>
        <a:xfrm>
          <a:off x="2908300" y="6792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xdr:rowOff>
    </xdr:from>
    <xdr:to>
      <xdr:col>10</xdr:col>
      <xdr:colOff>165100</xdr:colOff>
      <xdr:row>39</xdr:row>
      <xdr:rowOff>110998</xdr:rowOff>
    </xdr:to>
    <xdr:sp macro="" textlink="">
      <xdr:nvSpPr>
        <xdr:cNvPr id="76" name="楕円 75"/>
        <xdr:cNvSpPr/>
      </xdr:nvSpPr>
      <xdr:spPr>
        <a:xfrm>
          <a:off x="1968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60198</xdr:rowOff>
    </xdr:from>
    <xdr:to>
      <xdr:col>15</xdr:col>
      <xdr:colOff>50800</xdr:colOff>
      <xdr:row>39</xdr:row>
      <xdr:rowOff>105918</xdr:rowOff>
    </xdr:to>
    <xdr:cxnSp macro="">
      <xdr:nvCxnSpPr>
        <xdr:cNvPr id="77" name="直線コネクタ 76"/>
        <xdr:cNvCxnSpPr/>
      </xdr:nvCxnSpPr>
      <xdr:spPr>
        <a:xfrm>
          <a:off x="2019300" y="6746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128270</xdr:rowOff>
    </xdr:from>
    <xdr:to>
      <xdr:col>6</xdr:col>
      <xdr:colOff>38100</xdr:colOff>
      <xdr:row>39</xdr:row>
      <xdr:rowOff>58420</xdr:rowOff>
    </xdr:to>
    <xdr:sp macro="" textlink="">
      <xdr:nvSpPr>
        <xdr:cNvPr id="78" name="楕円 77"/>
        <xdr:cNvSpPr/>
      </xdr:nvSpPr>
      <xdr:spPr>
        <a:xfrm>
          <a:off x="1079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xdr:rowOff>
    </xdr:from>
    <xdr:to>
      <xdr:col>10</xdr:col>
      <xdr:colOff>114300</xdr:colOff>
      <xdr:row>39</xdr:row>
      <xdr:rowOff>60198</xdr:rowOff>
    </xdr:to>
    <xdr:cxnSp macro="">
      <xdr:nvCxnSpPr>
        <xdr:cNvPr id="79" name="直線コネクタ 78"/>
        <xdr:cNvCxnSpPr/>
      </xdr:nvCxnSpPr>
      <xdr:spPr>
        <a:xfrm>
          <a:off x="1130300" y="66941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15511</xdr:rowOff>
    </xdr:from>
    <xdr:ext cx="405111" cy="259045"/>
    <xdr:sp macro="" textlink="">
      <xdr:nvSpPr>
        <xdr:cNvPr id="80" name="n_1aveValue【図書館】&#10;有形固定資産減価償却率"/>
        <xdr:cNvSpPr txBox="1"/>
      </xdr:nvSpPr>
      <xdr:spPr>
        <a:xfrm>
          <a:off x="3582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100093</xdr:rowOff>
    </xdr:from>
    <xdr:ext cx="405111" cy="259045"/>
    <xdr:sp macro="" textlink="">
      <xdr:nvSpPr>
        <xdr:cNvPr id="81" name="n_2aveValue【図書館】&#10;有形固定資産減価償却率"/>
        <xdr:cNvSpPr txBox="1"/>
      </xdr:nvSpPr>
      <xdr:spPr>
        <a:xfrm>
          <a:off x="2705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2" name="n_3aveValue【図書館】&#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111523</xdr:rowOff>
    </xdr:from>
    <xdr:ext cx="405111" cy="259045"/>
    <xdr:sp macro="" textlink="">
      <xdr:nvSpPr>
        <xdr:cNvPr id="83" name="n_4aveValue【図書館】&#10;有形固定資産減価償却率"/>
        <xdr:cNvSpPr txBox="1"/>
      </xdr:nvSpPr>
      <xdr:spPr>
        <a:xfrm>
          <a:off x="927744" y="628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22115</xdr:rowOff>
    </xdr:from>
    <xdr:ext cx="405111" cy="259045"/>
    <xdr:sp macro="" textlink="">
      <xdr:nvSpPr>
        <xdr:cNvPr id="84" name="n_1mainValue【図書館】&#10;有形固定資産減価償却率"/>
        <xdr:cNvSpPr txBox="1"/>
      </xdr:nvSpPr>
      <xdr:spPr>
        <a:xfrm>
          <a:off x="3582044"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147845</xdr:rowOff>
    </xdr:from>
    <xdr:ext cx="405111" cy="259045"/>
    <xdr:sp macro="" textlink="">
      <xdr:nvSpPr>
        <xdr:cNvPr id="85" name="n_2mainValue【図書館】&#10;有形固定資産減価償却率"/>
        <xdr:cNvSpPr txBox="1"/>
      </xdr:nvSpPr>
      <xdr:spPr>
        <a:xfrm>
          <a:off x="27057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102125</xdr:rowOff>
    </xdr:from>
    <xdr:ext cx="405111" cy="259045"/>
    <xdr:sp macro="" textlink="">
      <xdr:nvSpPr>
        <xdr:cNvPr id="86" name="n_3mainValue【図書館】&#10;有形固定資産減価償却率"/>
        <xdr:cNvSpPr txBox="1"/>
      </xdr:nvSpPr>
      <xdr:spPr>
        <a:xfrm>
          <a:off x="1816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49547</xdr:rowOff>
    </xdr:from>
    <xdr:ext cx="405111" cy="259045"/>
    <xdr:sp macro="" textlink="">
      <xdr:nvSpPr>
        <xdr:cNvPr id="87" name="n_4mainValue【図書館】&#10;有形固定資産減価償却率"/>
        <xdr:cNvSpPr txBox="1"/>
      </xdr:nvSpPr>
      <xdr:spPr>
        <a:xfrm>
          <a:off x="927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41</xdr:row>
      <xdr:rowOff>68580</xdr:rowOff>
    </xdr:to>
    <xdr:cxnSp macro="">
      <xdr:nvCxnSpPr>
        <xdr:cNvPr id="111" name="直線コネクタ 110"/>
        <xdr:cNvCxnSpPr/>
      </xdr:nvCxnSpPr>
      <xdr:spPr>
        <a:xfrm flipV="1">
          <a:off x="10476865" y="587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12" name="【図書館】&#10;一人当たり面積最小値テキスト"/>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13" name="直線コネクタ 112"/>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4"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5" name="直線コネクタ 114"/>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53357</xdr:rowOff>
    </xdr:from>
    <xdr:ext cx="469744" cy="259045"/>
    <xdr:sp macro="" textlink="">
      <xdr:nvSpPr>
        <xdr:cNvPr id="116" name="【図書館】&#10;一人当たり面積平均値テキスト"/>
        <xdr:cNvSpPr txBox="1"/>
      </xdr:nvSpPr>
      <xdr:spPr>
        <a:xfrm>
          <a:off x="10515600" y="6568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17" name="フローチャート: 判断 116"/>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90170</xdr:rowOff>
    </xdr:from>
    <xdr:to>
      <xdr:col>50</xdr:col>
      <xdr:colOff>165100</xdr:colOff>
      <xdr:row>39</xdr:row>
      <xdr:rowOff>20320</xdr:rowOff>
    </xdr:to>
    <xdr:sp macro="" textlink="">
      <xdr:nvSpPr>
        <xdr:cNvPr id="118" name="フローチャート: 判断 117"/>
        <xdr:cNvSpPr/>
      </xdr:nvSpPr>
      <xdr:spPr>
        <a:xfrm>
          <a:off x="9588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97790</xdr:rowOff>
    </xdr:from>
    <xdr:to>
      <xdr:col>46</xdr:col>
      <xdr:colOff>38100</xdr:colOff>
      <xdr:row>39</xdr:row>
      <xdr:rowOff>27940</xdr:rowOff>
    </xdr:to>
    <xdr:sp macro="" textlink="">
      <xdr:nvSpPr>
        <xdr:cNvPr id="119" name="フローチャート: 判断 118"/>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21590</xdr:rowOff>
    </xdr:from>
    <xdr:to>
      <xdr:col>41</xdr:col>
      <xdr:colOff>101600</xdr:colOff>
      <xdr:row>39</xdr:row>
      <xdr:rowOff>123190</xdr:rowOff>
    </xdr:to>
    <xdr:sp macro="" textlink="">
      <xdr:nvSpPr>
        <xdr:cNvPr id="120" name="フローチャート: 判断 119"/>
        <xdr:cNvSpPr/>
      </xdr:nvSpPr>
      <xdr:spPr>
        <a:xfrm>
          <a:off x="7810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132080</xdr:rowOff>
    </xdr:from>
    <xdr:to>
      <xdr:col>36</xdr:col>
      <xdr:colOff>165100</xdr:colOff>
      <xdr:row>38</xdr:row>
      <xdr:rowOff>62230</xdr:rowOff>
    </xdr:to>
    <xdr:sp macro="" textlink="">
      <xdr:nvSpPr>
        <xdr:cNvPr id="121" name="フローチャート: 判断 120"/>
        <xdr:cNvSpPr/>
      </xdr:nvSpPr>
      <xdr:spPr>
        <a:xfrm>
          <a:off x="6921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109220</xdr:rowOff>
    </xdr:from>
    <xdr:to>
      <xdr:col>55</xdr:col>
      <xdr:colOff>50800</xdr:colOff>
      <xdr:row>38</xdr:row>
      <xdr:rowOff>39370</xdr:rowOff>
    </xdr:to>
    <xdr:sp macro="" textlink="">
      <xdr:nvSpPr>
        <xdr:cNvPr id="127" name="楕円 126"/>
        <xdr:cNvSpPr/>
      </xdr:nvSpPr>
      <xdr:spPr>
        <a:xfrm>
          <a:off x="10426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132097</xdr:rowOff>
    </xdr:from>
    <xdr:ext cx="469744" cy="259045"/>
    <xdr:sp macro="" textlink="">
      <xdr:nvSpPr>
        <xdr:cNvPr id="128" name="【図書館】&#10;一人当たり面積該当値テキスト"/>
        <xdr:cNvSpPr txBox="1"/>
      </xdr:nvSpPr>
      <xdr:spPr>
        <a:xfrm>
          <a:off x="10515600"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132080</xdr:rowOff>
    </xdr:from>
    <xdr:to>
      <xdr:col>50</xdr:col>
      <xdr:colOff>165100</xdr:colOff>
      <xdr:row>38</xdr:row>
      <xdr:rowOff>62230</xdr:rowOff>
    </xdr:to>
    <xdr:sp macro="" textlink="">
      <xdr:nvSpPr>
        <xdr:cNvPr id="129" name="楕円 128"/>
        <xdr:cNvSpPr/>
      </xdr:nvSpPr>
      <xdr:spPr>
        <a:xfrm>
          <a:off x="958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160020</xdr:rowOff>
    </xdr:from>
    <xdr:to>
      <xdr:col>55</xdr:col>
      <xdr:colOff>0</xdr:colOff>
      <xdr:row>38</xdr:row>
      <xdr:rowOff>11430</xdr:rowOff>
    </xdr:to>
    <xdr:cxnSp macro="">
      <xdr:nvCxnSpPr>
        <xdr:cNvPr id="130" name="直線コネクタ 129"/>
        <xdr:cNvCxnSpPr/>
      </xdr:nvCxnSpPr>
      <xdr:spPr>
        <a:xfrm flipV="1">
          <a:off x="9639300" y="6503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1" name="楕円 130"/>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xdr:rowOff>
    </xdr:from>
    <xdr:to>
      <xdr:col>50</xdr:col>
      <xdr:colOff>114300</xdr:colOff>
      <xdr:row>38</xdr:row>
      <xdr:rowOff>30480</xdr:rowOff>
    </xdr:to>
    <xdr:cxnSp macro="">
      <xdr:nvCxnSpPr>
        <xdr:cNvPr id="132" name="直線コネクタ 131"/>
        <xdr:cNvCxnSpPr/>
      </xdr:nvCxnSpPr>
      <xdr:spPr>
        <a:xfrm flipV="1">
          <a:off x="8750300" y="652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170180</xdr:rowOff>
    </xdr:from>
    <xdr:to>
      <xdr:col>41</xdr:col>
      <xdr:colOff>101600</xdr:colOff>
      <xdr:row>38</xdr:row>
      <xdr:rowOff>100330</xdr:rowOff>
    </xdr:to>
    <xdr:sp macro="" textlink="">
      <xdr:nvSpPr>
        <xdr:cNvPr id="133" name="楕円 132"/>
        <xdr:cNvSpPr/>
      </xdr:nvSpPr>
      <xdr:spPr>
        <a:xfrm>
          <a:off x="781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49530</xdr:rowOff>
    </xdr:to>
    <xdr:cxnSp macro="">
      <xdr:nvCxnSpPr>
        <xdr:cNvPr id="134" name="直線コネクタ 133"/>
        <xdr:cNvCxnSpPr/>
      </xdr:nvCxnSpPr>
      <xdr:spPr>
        <a:xfrm flipV="1">
          <a:off x="7861300" y="6545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xdr:rowOff>
    </xdr:from>
    <xdr:to>
      <xdr:col>36</xdr:col>
      <xdr:colOff>165100</xdr:colOff>
      <xdr:row>38</xdr:row>
      <xdr:rowOff>115570</xdr:rowOff>
    </xdr:to>
    <xdr:sp macro="" textlink="">
      <xdr:nvSpPr>
        <xdr:cNvPr id="135" name="楕円 134"/>
        <xdr:cNvSpPr/>
      </xdr:nvSpPr>
      <xdr:spPr>
        <a:xfrm>
          <a:off x="692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49530</xdr:rowOff>
    </xdr:from>
    <xdr:to>
      <xdr:col>41</xdr:col>
      <xdr:colOff>50800</xdr:colOff>
      <xdr:row>38</xdr:row>
      <xdr:rowOff>64770</xdr:rowOff>
    </xdr:to>
    <xdr:cxnSp macro="">
      <xdr:nvCxnSpPr>
        <xdr:cNvPr id="136" name="直線コネクタ 135"/>
        <xdr:cNvCxnSpPr/>
      </xdr:nvCxnSpPr>
      <xdr:spPr>
        <a:xfrm flipV="1">
          <a:off x="6972300" y="656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11447</xdr:rowOff>
    </xdr:from>
    <xdr:ext cx="469744" cy="259045"/>
    <xdr:sp macro="" textlink="">
      <xdr:nvSpPr>
        <xdr:cNvPr id="137" name="n_1aveValue【図書館】&#10;一人当たり面積"/>
        <xdr:cNvSpPr txBox="1"/>
      </xdr:nvSpPr>
      <xdr:spPr>
        <a:xfrm>
          <a:off x="9391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19067</xdr:rowOff>
    </xdr:from>
    <xdr:ext cx="469744" cy="259045"/>
    <xdr:sp macro="" textlink="">
      <xdr:nvSpPr>
        <xdr:cNvPr id="138" name="n_2aveValue【図書館】&#10;一人当たり面積"/>
        <xdr:cNvSpPr txBox="1"/>
      </xdr:nvSpPr>
      <xdr:spPr>
        <a:xfrm>
          <a:off x="8515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114317</xdr:rowOff>
    </xdr:from>
    <xdr:ext cx="469744" cy="259045"/>
    <xdr:sp macro="" textlink="">
      <xdr:nvSpPr>
        <xdr:cNvPr id="139" name="n_3aveValue【図書館】&#10;一人当たり面積"/>
        <xdr:cNvSpPr txBox="1"/>
      </xdr:nvSpPr>
      <xdr:spPr>
        <a:xfrm>
          <a:off x="7626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78757</xdr:rowOff>
    </xdr:from>
    <xdr:ext cx="469744" cy="259045"/>
    <xdr:sp macro="" textlink="">
      <xdr:nvSpPr>
        <xdr:cNvPr id="140" name="n_4aveValue【図書館】&#10;一人当たり面積"/>
        <xdr:cNvSpPr txBox="1"/>
      </xdr:nvSpPr>
      <xdr:spPr>
        <a:xfrm>
          <a:off x="6737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78757</xdr:rowOff>
    </xdr:from>
    <xdr:ext cx="469744" cy="259045"/>
    <xdr:sp macro="" textlink="">
      <xdr:nvSpPr>
        <xdr:cNvPr id="141" name="n_1mainValue【図書館】&#10;一人当たり面積"/>
        <xdr:cNvSpPr txBox="1"/>
      </xdr:nvSpPr>
      <xdr:spPr>
        <a:xfrm>
          <a:off x="93917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2"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116857</xdr:rowOff>
    </xdr:from>
    <xdr:ext cx="469744" cy="259045"/>
    <xdr:sp macro="" textlink="">
      <xdr:nvSpPr>
        <xdr:cNvPr id="143" name="n_3mainValue【図書館】&#10;一人当たり面積"/>
        <xdr:cNvSpPr txBox="1"/>
      </xdr:nvSpPr>
      <xdr:spPr>
        <a:xfrm>
          <a:off x="7626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106697</xdr:rowOff>
    </xdr:from>
    <xdr:ext cx="469744" cy="259045"/>
    <xdr:sp macro="" textlink="">
      <xdr:nvSpPr>
        <xdr:cNvPr id="144" name="n_4mainValue【図書館】&#10;一人当たり面積"/>
        <xdr:cNvSpPr txBox="1"/>
      </xdr:nvSpPr>
      <xdr:spPr>
        <a:xfrm>
          <a:off x="6737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169" name="直線コネクタ 168"/>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172" name="【体育館・プール】&#10;有形固定資産減価償却率最大値テキスト"/>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173" name="直線コネクタ 172"/>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174" name="【体育館・プール】&#10;有形固定資産減価償却率平均値テキスト"/>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75" name="フローチャート: 判断 174"/>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6" name="フローチャート: 判断 175"/>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177" name="フローチャート: 判断 176"/>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78" name="フローチャート: 判断 177"/>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79" name="フローチャート: 判断 178"/>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5" name="楕円 184"/>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144797</xdr:rowOff>
    </xdr:from>
    <xdr:ext cx="405111" cy="259045"/>
    <xdr:sp macro="" textlink="">
      <xdr:nvSpPr>
        <xdr:cNvPr id="186" name="【体育館・プール】&#10;有形固定資産減価償却率該当値テキスト"/>
        <xdr:cNvSpPr txBox="1"/>
      </xdr:nvSpPr>
      <xdr:spPr>
        <a:xfrm>
          <a:off x="4673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87" name="楕円 186"/>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45720</xdr:rowOff>
    </xdr:to>
    <xdr:cxnSp macro="">
      <xdr:nvCxnSpPr>
        <xdr:cNvPr id="188" name="直線コネクタ 187"/>
        <xdr:cNvCxnSpPr/>
      </xdr:nvCxnSpPr>
      <xdr:spPr>
        <a:xfrm>
          <a:off x="3797300" y="10458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89" name="楕円 188"/>
        <xdr:cNvSpPr/>
      </xdr:nvSpPr>
      <xdr:spPr>
        <a:xfrm>
          <a:off x="2857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61</xdr:row>
      <xdr:rowOff>0</xdr:rowOff>
    </xdr:to>
    <xdr:cxnSp macro="">
      <xdr:nvCxnSpPr>
        <xdr:cNvPr id="190" name="直線コネクタ 189"/>
        <xdr:cNvCxnSpPr/>
      </xdr:nvCxnSpPr>
      <xdr:spPr>
        <a:xfrm>
          <a:off x="2908300" y="10410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91" name="楕円 190"/>
        <xdr:cNvSpPr/>
      </xdr:nvSpPr>
      <xdr:spPr>
        <a:xfrm>
          <a:off x="196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123825</xdr:rowOff>
    </xdr:to>
    <xdr:cxnSp macro="">
      <xdr:nvCxnSpPr>
        <xdr:cNvPr id="192" name="直線コネクタ 191"/>
        <xdr:cNvCxnSpPr/>
      </xdr:nvCxnSpPr>
      <xdr:spPr>
        <a:xfrm>
          <a:off x="2019300" y="10365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151130</xdr:rowOff>
    </xdr:from>
    <xdr:to>
      <xdr:col>6</xdr:col>
      <xdr:colOff>38100</xdr:colOff>
      <xdr:row>60</xdr:row>
      <xdr:rowOff>81280</xdr:rowOff>
    </xdr:to>
    <xdr:sp macro="" textlink="">
      <xdr:nvSpPr>
        <xdr:cNvPr id="193" name="楕円 192"/>
        <xdr:cNvSpPr/>
      </xdr:nvSpPr>
      <xdr:spPr>
        <a:xfrm>
          <a:off x="1079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30480</xdr:rowOff>
    </xdr:from>
    <xdr:to>
      <xdr:col>10</xdr:col>
      <xdr:colOff>114300</xdr:colOff>
      <xdr:row>60</xdr:row>
      <xdr:rowOff>78105</xdr:rowOff>
    </xdr:to>
    <xdr:cxnSp macro="">
      <xdr:nvCxnSpPr>
        <xdr:cNvPr id="194" name="直線コネクタ 193"/>
        <xdr:cNvCxnSpPr/>
      </xdr:nvCxnSpPr>
      <xdr:spPr>
        <a:xfrm>
          <a:off x="1130300" y="103174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95"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196" name="n_2aveValue【体育館・プール】&#10;有形固定資産減価償却率"/>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197" name="n_3aveValue【体育館・プール】&#10;有形固定資産減価償却率"/>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8" name="n_4aveValue【体育館・プー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199" name="n_1mainValue【体育館・プー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200" name="n_2mainValue【体育館・プール】&#10;有形固定資産減価償却率"/>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120032</xdr:rowOff>
    </xdr:from>
    <xdr:ext cx="405111" cy="259045"/>
    <xdr:sp macro="" textlink="">
      <xdr:nvSpPr>
        <xdr:cNvPr id="201" name="n_3mainValue【体育館・プール】&#10;有形固定資産減価償却率"/>
        <xdr:cNvSpPr txBox="1"/>
      </xdr:nvSpPr>
      <xdr:spPr>
        <a:xfrm>
          <a:off x="1816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2" name="n_4main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228" name="直線コネクタ 227"/>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229" name="【体育館・プール】&#10;一人当たり面積最小値テキスト"/>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230" name="直線コネクタ 229"/>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231" name="【体育館・プール】&#10;一人当たり面積最大値テキスト"/>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232" name="直線コネクタ 231"/>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233" name="【体育館・プール】&#10;一人当たり面積平均値テキスト"/>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234" name="フローチャート: 判断 233"/>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235" name="フローチャート: 判断 234"/>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236" name="フローチャート: 判断 235"/>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237" name="フローチャート: 判断 236"/>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238" name="フローチャート: 判断 237"/>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131101</xdr:rowOff>
    </xdr:from>
    <xdr:to>
      <xdr:col>55</xdr:col>
      <xdr:colOff>50800</xdr:colOff>
      <xdr:row>63</xdr:row>
      <xdr:rowOff>61251</xdr:rowOff>
    </xdr:to>
    <xdr:sp macro="" textlink="">
      <xdr:nvSpPr>
        <xdr:cNvPr id="244" name="楕円 243"/>
        <xdr:cNvSpPr/>
      </xdr:nvSpPr>
      <xdr:spPr>
        <a:xfrm>
          <a:off x="10426700" y="107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109528</xdr:rowOff>
    </xdr:from>
    <xdr:ext cx="469744" cy="259045"/>
    <xdr:sp macro="" textlink="">
      <xdr:nvSpPr>
        <xdr:cNvPr id="245" name="【体育館・プール】&#10;一人当たり面積該当値テキスト"/>
        <xdr:cNvSpPr txBox="1"/>
      </xdr:nvSpPr>
      <xdr:spPr>
        <a:xfrm>
          <a:off x="10515600" y="1073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139591</xdr:rowOff>
    </xdr:from>
    <xdr:to>
      <xdr:col>50</xdr:col>
      <xdr:colOff>165100</xdr:colOff>
      <xdr:row>63</xdr:row>
      <xdr:rowOff>69741</xdr:rowOff>
    </xdr:to>
    <xdr:sp macro="" textlink="">
      <xdr:nvSpPr>
        <xdr:cNvPr id="246" name="楕円 245"/>
        <xdr:cNvSpPr/>
      </xdr:nvSpPr>
      <xdr:spPr>
        <a:xfrm>
          <a:off x="9588500" y="107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10451</xdr:rowOff>
    </xdr:from>
    <xdr:to>
      <xdr:col>55</xdr:col>
      <xdr:colOff>0</xdr:colOff>
      <xdr:row>63</xdr:row>
      <xdr:rowOff>18941</xdr:rowOff>
    </xdr:to>
    <xdr:cxnSp macro="">
      <xdr:nvCxnSpPr>
        <xdr:cNvPr id="247" name="直線コネクタ 246"/>
        <xdr:cNvCxnSpPr/>
      </xdr:nvCxnSpPr>
      <xdr:spPr>
        <a:xfrm flipV="1">
          <a:off x="9639300" y="10811801"/>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146449</xdr:rowOff>
    </xdr:from>
    <xdr:to>
      <xdr:col>46</xdr:col>
      <xdr:colOff>38100</xdr:colOff>
      <xdr:row>63</xdr:row>
      <xdr:rowOff>76599</xdr:rowOff>
    </xdr:to>
    <xdr:sp macro="" textlink="">
      <xdr:nvSpPr>
        <xdr:cNvPr id="248" name="楕円 247"/>
        <xdr:cNvSpPr/>
      </xdr:nvSpPr>
      <xdr:spPr>
        <a:xfrm>
          <a:off x="8699500" y="107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18941</xdr:rowOff>
    </xdr:from>
    <xdr:to>
      <xdr:col>50</xdr:col>
      <xdr:colOff>114300</xdr:colOff>
      <xdr:row>63</xdr:row>
      <xdr:rowOff>25799</xdr:rowOff>
    </xdr:to>
    <xdr:cxnSp macro="">
      <xdr:nvCxnSpPr>
        <xdr:cNvPr id="249" name="直線コネクタ 248"/>
        <xdr:cNvCxnSpPr/>
      </xdr:nvCxnSpPr>
      <xdr:spPr>
        <a:xfrm flipV="1">
          <a:off x="8750300" y="1082029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154613</xdr:rowOff>
    </xdr:from>
    <xdr:to>
      <xdr:col>41</xdr:col>
      <xdr:colOff>101600</xdr:colOff>
      <xdr:row>63</xdr:row>
      <xdr:rowOff>84763</xdr:rowOff>
    </xdr:to>
    <xdr:sp macro="" textlink="">
      <xdr:nvSpPr>
        <xdr:cNvPr id="250" name="楕円 249"/>
        <xdr:cNvSpPr/>
      </xdr:nvSpPr>
      <xdr:spPr>
        <a:xfrm>
          <a:off x="7810500" y="107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25799</xdr:rowOff>
    </xdr:from>
    <xdr:to>
      <xdr:col>45</xdr:col>
      <xdr:colOff>177800</xdr:colOff>
      <xdr:row>63</xdr:row>
      <xdr:rowOff>33963</xdr:rowOff>
    </xdr:to>
    <xdr:cxnSp macro="">
      <xdr:nvCxnSpPr>
        <xdr:cNvPr id="251" name="直線コネクタ 250"/>
        <xdr:cNvCxnSpPr/>
      </xdr:nvCxnSpPr>
      <xdr:spPr>
        <a:xfrm flipV="1">
          <a:off x="7861300" y="108271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160492</xdr:rowOff>
    </xdr:from>
    <xdr:to>
      <xdr:col>36</xdr:col>
      <xdr:colOff>165100</xdr:colOff>
      <xdr:row>63</xdr:row>
      <xdr:rowOff>90642</xdr:rowOff>
    </xdr:to>
    <xdr:sp macro="" textlink="">
      <xdr:nvSpPr>
        <xdr:cNvPr id="252" name="楕円 251"/>
        <xdr:cNvSpPr/>
      </xdr:nvSpPr>
      <xdr:spPr>
        <a:xfrm>
          <a:off x="6921500" y="107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33963</xdr:rowOff>
    </xdr:from>
    <xdr:to>
      <xdr:col>41</xdr:col>
      <xdr:colOff>50800</xdr:colOff>
      <xdr:row>63</xdr:row>
      <xdr:rowOff>39842</xdr:rowOff>
    </xdr:to>
    <xdr:cxnSp macro="">
      <xdr:nvCxnSpPr>
        <xdr:cNvPr id="253" name="直線コネクタ 252"/>
        <xdr:cNvCxnSpPr/>
      </xdr:nvCxnSpPr>
      <xdr:spPr>
        <a:xfrm flipV="1">
          <a:off x="6972300" y="1083531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254" name="n_1aveValue【体育館・プール】&#10;一人当たり面積"/>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255" name="n_2aveValue【体育館・プール】&#10;一人当たり面積"/>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256" name="n_3aveValue【体育館・プール】&#10;一人当たり面積"/>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82422</xdr:rowOff>
    </xdr:from>
    <xdr:ext cx="469744" cy="259045"/>
    <xdr:sp macro="" textlink="">
      <xdr:nvSpPr>
        <xdr:cNvPr id="257" name="n_4aveValue【体育館・プール】&#10;一人当たり面積"/>
        <xdr:cNvSpPr txBox="1"/>
      </xdr:nvSpPr>
      <xdr:spPr>
        <a:xfrm>
          <a:off x="6737427" y="108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60868</xdr:rowOff>
    </xdr:from>
    <xdr:ext cx="469744" cy="259045"/>
    <xdr:sp macro="" textlink="">
      <xdr:nvSpPr>
        <xdr:cNvPr id="258" name="n_1mainValue【体育館・プール】&#10;一人当たり面積"/>
        <xdr:cNvSpPr txBox="1"/>
      </xdr:nvSpPr>
      <xdr:spPr>
        <a:xfrm>
          <a:off x="9391727" y="108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67726</xdr:rowOff>
    </xdr:from>
    <xdr:ext cx="469744" cy="259045"/>
    <xdr:sp macro="" textlink="">
      <xdr:nvSpPr>
        <xdr:cNvPr id="259" name="n_2mainValue【体育館・プール】&#10;一人当たり面積"/>
        <xdr:cNvSpPr txBox="1"/>
      </xdr:nvSpPr>
      <xdr:spPr>
        <a:xfrm>
          <a:off x="8515427" y="1086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75890</xdr:rowOff>
    </xdr:from>
    <xdr:ext cx="469744" cy="259045"/>
    <xdr:sp macro="" textlink="">
      <xdr:nvSpPr>
        <xdr:cNvPr id="260" name="n_3mainValue【体育館・プール】&#10;一人当たり面積"/>
        <xdr:cNvSpPr txBox="1"/>
      </xdr:nvSpPr>
      <xdr:spPr>
        <a:xfrm>
          <a:off x="7626427" y="1087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107169</xdr:rowOff>
    </xdr:from>
    <xdr:ext cx="469744" cy="259045"/>
    <xdr:sp macro="" textlink="">
      <xdr:nvSpPr>
        <xdr:cNvPr id="261" name="n_4mainValue【体育館・プール】&#10;一人当たり面積"/>
        <xdr:cNvSpPr txBox="1"/>
      </xdr:nvSpPr>
      <xdr:spPr>
        <a:xfrm>
          <a:off x="6737427" y="105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2" name="テキスト ボックス 281"/>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5" name="直線コネクタ 284"/>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6"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7" name="直線コネクタ 286"/>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8"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89" name="直線コネクタ 28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90"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1" name="フローチャート: 判断 290"/>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92" name="フローチャート: 判断 291"/>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293" name="フローチャート: 判断 292"/>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294" name="フローチャート: 判断 293"/>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295" name="フローチャート: 判断 294"/>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85089</xdr:rowOff>
    </xdr:from>
    <xdr:to>
      <xdr:col>24</xdr:col>
      <xdr:colOff>114300</xdr:colOff>
      <xdr:row>83</xdr:row>
      <xdr:rowOff>15239</xdr:rowOff>
    </xdr:to>
    <xdr:sp macro="" textlink="">
      <xdr:nvSpPr>
        <xdr:cNvPr id="301" name="楕円 300"/>
        <xdr:cNvSpPr/>
      </xdr:nvSpPr>
      <xdr:spPr>
        <a:xfrm>
          <a:off x="45847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63516</xdr:rowOff>
    </xdr:from>
    <xdr:ext cx="405111" cy="259045"/>
    <xdr:sp macro="" textlink="">
      <xdr:nvSpPr>
        <xdr:cNvPr id="302" name="【福祉施設】&#10;有形固定資産減価償却率該当値テキスト"/>
        <xdr:cNvSpPr txBox="1"/>
      </xdr:nvSpPr>
      <xdr:spPr>
        <a:xfrm>
          <a:off x="4673600" y="1412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49530</xdr:rowOff>
    </xdr:from>
    <xdr:to>
      <xdr:col>20</xdr:col>
      <xdr:colOff>38100</xdr:colOff>
      <xdr:row>82</xdr:row>
      <xdr:rowOff>151130</xdr:rowOff>
    </xdr:to>
    <xdr:sp macro="" textlink="">
      <xdr:nvSpPr>
        <xdr:cNvPr id="303" name="楕円 302"/>
        <xdr:cNvSpPr/>
      </xdr:nvSpPr>
      <xdr:spPr>
        <a:xfrm>
          <a:off x="37465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100330</xdr:rowOff>
    </xdr:from>
    <xdr:to>
      <xdr:col>24</xdr:col>
      <xdr:colOff>63500</xdr:colOff>
      <xdr:row>82</xdr:row>
      <xdr:rowOff>135889</xdr:rowOff>
    </xdr:to>
    <xdr:cxnSp macro="">
      <xdr:nvCxnSpPr>
        <xdr:cNvPr id="304" name="直線コネクタ 303"/>
        <xdr:cNvCxnSpPr/>
      </xdr:nvCxnSpPr>
      <xdr:spPr>
        <a:xfrm>
          <a:off x="3797300" y="14159230"/>
          <a:ext cx="8382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15239</xdr:rowOff>
    </xdr:from>
    <xdr:to>
      <xdr:col>15</xdr:col>
      <xdr:colOff>101600</xdr:colOff>
      <xdr:row>82</xdr:row>
      <xdr:rowOff>116839</xdr:rowOff>
    </xdr:to>
    <xdr:sp macro="" textlink="">
      <xdr:nvSpPr>
        <xdr:cNvPr id="305" name="楕円 304"/>
        <xdr:cNvSpPr/>
      </xdr:nvSpPr>
      <xdr:spPr>
        <a:xfrm>
          <a:off x="2857500" y="140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66039</xdr:rowOff>
    </xdr:from>
    <xdr:to>
      <xdr:col>19</xdr:col>
      <xdr:colOff>177800</xdr:colOff>
      <xdr:row>82</xdr:row>
      <xdr:rowOff>100330</xdr:rowOff>
    </xdr:to>
    <xdr:cxnSp macro="">
      <xdr:nvCxnSpPr>
        <xdr:cNvPr id="306" name="直線コネクタ 305"/>
        <xdr:cNvCxnSpPr/>
      </xdr:nvCxnSpPr>
      <xdr:spPr>
        <a:xfrm>
          <a:off x="2908300" y="14124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7" name="楕円 306"/>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66039</xdr:rowOff>
    </xdr:to>
    <xdr:cxnSp macro="">
      <xdr:nvCxnSpPr>
        <xdr:cNvPr id="308" name="直線コネクタ 307"/>
        <xdr:cNvCxnSpPr/>
      </xdr:nvCxnSpPr>
      <xdr:spPr>
        <a:xfrm>
          <a:off x="2019300" y="1408938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115570</xdr:rowOff>
    </xdr:from>
    <xdr:to>
      <xdr:col>6</xdr:col>
      <xdr:colOff>38100</xdr:colOff>
      <xdr:row>82</xdr:row>
      <xdr:rowOff>45720</xdr:rowOff>
    </xdr:to>
    <xdr:sp macro="" textlink="">
      <xdr:nvSpPr>
        <xdr:cNvPr id="309" name="楕円 308"/>
        <xdr:cNvSpPr/>
      </xdr:nvSpPr>
      <xdr:spPr>
        <a:xfrm>
          <a:off x="1079500" y="14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166370</xdr:rowOff>
    </xdr:from>
    <xdr:to>
      <xdr:col>10</xdr:col>
      <xdr:colOff>114300</xdr:colOff>
      <xdr:row>82</xdr:row>
      <xdr:rowOff>30480</xdr:rowOff>
    </xdr:to>
    <xdr:cxnSp macro="">
      <xdr:nvCxnSpPr>
        <xdr:cNvPr id="310" name="直線コネクタ 309"/>
        <xdr:cNvCxnSpPr/>
      </xdr:nvCxnSpPr>
      <xdr:spPr>
        <a:xfrm>
          <a:off x="1130300" y="140538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311" name="n_1ave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312" name="n_2aveValue【福祉施設】&#10;有形固定資産減価償却率"/>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313" name="n_3aveValue【福祉施設】&#10;有形固定資産減価償却率"/>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314" name="n_4aveValue【福祉施設】&#10;有形固定資産減価償却率"/>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142257</xdr:rowOff>
    </xdr:from>
    <xdr:ext cx="405111" cy="259045"/>
    <xdr:sp macro="" textlink="">
      <xdr:nvSpPr>
        <xdr:cNvPr id="315" name="n_1mainValue【福祉施設】&#10;有形固定資産減価償却率"/>
        <xdr:cNvSpPr txBox="1"/>
      </xdr:nvSpPr>
      <xdr:spPr>
        <a:xfrm>
          <a:off x="3582044" y="1420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107966</xdr:rowOff>
    </xdr:from>
    <xdr:ext cx="405111" cy="259045"/>
    <xdr:sp macro="" textlink="">
      <xdr:nvSpPr>
        <xdr:cNvPr id="316" name="n_2mainValue【福祉施設】&#10;有形固定資産減価償却率"/>
        <xdr:cNvSpPr txBox="1"/>
      </xdr:nvSpPr>
      <xdr:spPr>
        <a:xfrm>
          <a:off x="2705744" y="1416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317" name="n_3mainValue【福祉施設】&#10;有形固定資産減価償却率"/>
        <xdr:cNvSpPr txBox="1"/>
      </xdr:nvSpPr>
      <xdr:spPr>
        <a:xfrm>
          <a:off x="1816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36847</xdr:rowOff>
    </xdr:from>
    <xdr:ext cx="405111" cy="259045"/>
    <xdr:sp macro="" textlink="">
      <xdr:nvSpPr>
        <xdr:cNvPr id="318" name="n_4mainValue【福祉施設】&#10;有形固定資産減価償却率"/>
        <xdr:cNvSpPr txBox="1"/>
      </xdr:nvSpPr>
      <xdr:spPr>
        <a:xfrm>
          <a:off x="927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344" name="直線コネクタ 343"/>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345" name="【福祉施設】&#10;一人当たり面積最小値テキスト"/>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346" name="直線コネクタ 345"/>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347" name="【福祉施設】&#10;一人当たり面積最大値テキスト"/>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348" name="直線コネクタ 347"/>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349" name="【福祉施設】&#10;一人当たり面積平均値テキスト"/>
        <xdr:cNvSpPr txBox="1"/>
      </xdr:nvSpPr>
      <xdr:spPr>
        <a:xfrm>
          <a:off x="10515600"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350" name="フローチャート: 判断 349"/>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351" name="フローチャート: 判断 350"/>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52" name="フローチャート: 判断 351"/>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353" name="フローチャート: 判断 352"/>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354" name="フローチャート: 判断 353"/>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51308</xdr:rowOff>
    </xdr:from>
    <xdr:to>
      <xdr:col>55</xdr:col>
      <xdr:colOff>50800</xdr:colOff>
      <xdr:row>86</xdr:row>
      <xdr:rowOff>152908</xdr:rowOff>
    </xdr:to>
    <xdr:sp macro="" textlink="">
      <xdr:nvSpPr>
        <xdr:cNvPr id="360" name="楕円 359"/>
        <xdr:cNvSpPr/>
      </xdr:nvSpPr>
      <xdr:spPr>
        <a:xfrm>
          <a:off x="104267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137685</xdr:rowOff>
    </xdr:from>
    <xdr:ext cx="469744" cy="259045"/>
    <xdr:sp macro="" textlink="">
      <xdr:nvSpPr>
        <xdr:cNvPr id="361" name="【福祉施設】&#10;一人当たり面積該当値テキスト"/>
        <xdr:cNvSpPr txBox="1"/>
      </xdr:nvSpPr>
      <xdr:spPr>
        <a:xfrm>
          <a:off x="10515600" y="147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53268</xdr:rowOff>
    </xdr:from>
    <xdr:to>
      <xdr:col>50</xdr:col>
      <xdr:colOff>165100</xdr:colOff>
      <xdr:row>86</xdr:row>
      <xdr:rowOff>154868</xdr:rowOff>
    </xdr:to>
    <xdr:sp macro="" textlink="">
      <xdr:nvSpPr>
        <xdr:cNvPr id="362" name="楕円 361"/>
        <xdr:cNvSpPr/>
      </xdr:nvSpPr>
      <xdr:spPr>
        <a:xfrm>
          <a:off x="9588500" y="147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102108</xdr:rowOff>
    </xdr:from>
    <xdr:to>
      <xdr:col>55</xdr:col>
      <xdr:colOff>0</xdr:colOff>
      <xdr:row>86</xdr:row>
      <xdr:rowOff>104068</xdr:rowOff>
    </xdr:to>
    <xdr:cxnSp macro="">
      <xdr:nvCxnSpPr>
        <xdr:cNvPr id="363" name="直線コネクタ 362"/>
        <xdr:cNvCxnSpPr/>
      </xdr:nvCxnSpPr>
      <xdr:spPr>
        <a:xfrm flipV="1">
          <a:off x="9639300" y="14846808"/>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54573</xdr:rowOff>
    </xdr:from>
    <xdr:to>
      <xdr:col>46</xdr:col>
      <xdr:colOff>38100</xdr:colOff>
      <xdr:row>86</xdr:row>
      <xdr:rowOff>156173</xdr:rowOff>
    </xdr:to>
    <xdr:sp macro="" textlink="">
      <xdr:nvSpPr>
        <xdr:cNvPr id="364" name="楕円 363"/>
        <xdr:cNvSpPr/>
      </xdr:nvSpPr>
      <xdr:spPr>
        <a:xfrm>
          <a:off x="8699500" y="147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104068</xdr:rowOff>
    </xdr:from>
    <xdr:to>
      <xdr:col>50</xdr:col>
      <xdr:colOff>114300</xdr:colOff>
      <xdr:row>86</xdr:row>
      <xdr:rowOff>105373</xdr:rowOff>
    </xdr:to>
    <xdr:cxnSp macro="">
      <xdr:nvCxnSpPr>
        <xdr:cNvPr id="365" name="直線コネクタ 364"/>
        <xdr:cNvCxnSpPr/>
      </xdr:nvCxnSpPr>
      <xdr:spPr>
        <a:xfrm flipV="1">
          <a:off x="8750300" y="14848768"/>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56533</xdr:rowOff>
    </xdr:from>
    <xdr:to>
      <xdr:col>41</xdr:col>
      <xdr:colOff>101600</xdr:colOff>
      <xdr:row>86</xdr:row>
      <xdr:rowOff>158133</xdr:rowOff>
    </xdr:to>
    <xdr:sp macro="" textlink="">
      <xdr:nvSpPr>
        <xdr:cNvPr id="366" name="楕円 365"/>
        <xdr:cNvSpPr/>
      </xdr:nvSpPr>
      <xdr:spPr>
        <a:xfrm>
          <a:off x="7810500" y="14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105373</xdr:rowOff>
    </xdr:from>
    <xdr:to>
      <xdr:col>45</xdr:col>
      <xdr:colOff>177800</xdr:colOff>
      <xdr:row>86</xdr:row>
      <xdr:rowOff>107333</xdr:rowOff>
    </xdr:to>
    <xdr:cxnSp macro="">
      <xdr:nvCxnSpPr>
        <xdr:cNvPr id="367" name="直線コネクタ 366"/>
        <xdr:cNvCxnSpPr/>
      </xdr:nvCxnSpPr>
      <xdr:spPr>
        <a:xfrm flipV="1">
          <a:off x="7861300" y="1485007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57840</xdr:rowOff>
    </xdr:from>
    <xdr:to>
      <xdr:col>36</xdr:col>
      <xdr:colOff>165100</xdr:colOff>
      <xdr:row>86</xdr:row>
      <xdr:rowOff>159440</xdr:rowOff>
    </xdr:to>
    <xdr:sp macro="" textlink="">
      <xdr:nvSpPr>
        <xdr:cNvPr id="368" name="楕円 367"/>
        <xdr:cNvSpPr/>
      </xdr:nvSpPr>
      <xdr:spPr>
        <a:xfrm>
          <a:off x="6921500" y="148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107333</xdr:rowOff>
    </xdr:from>
    <xdr:to>
      <xdr:col>41</xdr:col>
      <xdr:colOff>50800</xdr:colOff>
      <xdr:row>86</xdr:row>
      <xdr:rowOff>108640</xdr:rowOff>
    </xdr:to>
    <xdr:cxnSp macro="">
      <xdr:nvCxnSpPr>
        <xdr:cNvPr id="369" name="直線コネクタ 368"/>
        <xdr:cNvCxnSpPr/>
      </xdr:nvCxnSpPr>
      <xdr:spPr>
        <a:xfrm flipV="1">
          <a:off x="6972300" y="1485203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370" name="n_1aveValue【福祉施設】&#10;一人当たり面積"/>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71" name="n_2aveValue【福祉施設】&#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372" name="n_3aveValue【福祉施設】&#10;一人当たり面積"/>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373" name="n_4aveValue【福祉施設】&#10;一人当たり面積"/>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145995</xdr:rowOff>
    </xdr:from>
    <xdr:ext cx="469744" cy="259045"/>
    <xdr:sp macro="" textlink="">
      <xdr:nvSpPr>
        <xdr:cNvPr id="374" name="n_1mainValue【福祉施設】&#10;一人当たり面積"/>
        <xdr:cNvSpPr txBox="1"/>
      </xdr:nvSpPr>
      <xdr:spPr>
        <a:xfrm>
          <a:off x="9391727" y="1489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147300</xdr:rowOff>
    </xdr:from>
    <xdr:ext cx="469744" cy="259045"/>
    <xdr:sp macro="" textlink="">
      <xdr:nvSpPr>
        <xdr:cNvPr id="375" name="n_2mainValue【福祉施設】&#10;一人当たり面積"/>
        <xdr:cNvSpPr txBox="1"/>
      </xdr:nvSpPr>
      <xdr:spPr>
        <a:xfrm>
          <a:off x="8515427" y="1489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149260</xdr:rowOff>
    </xdr:from>
    <xdr:ext cx="469744" cy="259045"/>
    <xdr:sp macro="" textlink="">
      <xdr:nvSpPr>
        <xdr:cNvPr id="376" name="n_3mainValue【福祉施設】&#10;一人当たり面積"/>
        <xdr:cNvSpPr txBox="1"/>
      </xdr:nvSpPr>
      <xdr:spPr>
        <a:xfrm>
          <a:off x="7626427" y="14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150567</xdr:rowOff>
    </xdr:from>
    <xdr:ext cx="469744" cy="259045"/>
    <xdr:sp macro="" textlink="">
      <xdr:nvSpPr>
        <xdr:cNvPr id="377" name="n_4mainValue【福祉施設】&#10;一人当たり面積"/>
        <xdr:cNvSpPr txBox="1"/>
      </xdr:nvSpPr>
      <xdr:spPr>
        <a:xfrm>
          <a:off x="6737427" y="148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3" name="直線コネクタ 402"/>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6"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7" name="直線コネクタ 406"/>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408" name="【市民会館】&#10;有形固定資産減価償却率平均値テキスト"/>
        <xdr:cNvSpPr txBox="1"/>
      </xdr:nvSpPr>
      <xdr:spPr>
        <a:xfrm>
          <a:off x="4673600" y="1787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10" name="フローチャート: 判断 409"/>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11" name="フローチャート: 判断 410"/>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412" name="フローチャート: 判断 411"/>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413" name="フローチャート: 判断 412"/>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419" name="楕円 418"/>
        <xdr:cNvSpPr/>
      </xdr:nvSpPr>
      <xdr:spPr>
        <a:xfrm>
          <a:off x="4584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15620</xdr:rowOff>
    </xdr:from>
    <xdr:ext cx="405111" cy="259045"/>
    <xdr:sp macro="" textlink="">
      <xdr:nvSpPr>
        <xdr:cNvPr id="420" name="【市民会館】&#10;有形固定資産減価償却率該当値テキスト"/>
        <xdr:cNvSpPr txBox="1"/>
      </xdr:nvSpPr>
      <xdr:spPr>
        <a:xfrm>
          <a:off x="4673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131536</xdr:rowOff>
    </xdr:from>
    <xdr:to>
      <xdr:col>20</xdr:col>
      <xdr:colOff>38100</xdr:colOff>
      <xdr:row>104</xdr:row>
      <xdr:rowOff>61686</xdr:rowOff>
    </xdr:to>
    <xdr:sp macro="" textlink="">
      <xdr:nvSpPr>
        <xdr:cNvPr id="421" name="楕円 420"/>
        <xdr:cNvSpPr/>
      </xdr:nvSpPr>
      <xdr:spPr>
        <a:xfrm>
          <a:off x="3746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10886</xdr:rowOff>
    </xdr:from>
    <xdr:to>
      <xdr:col>24</xdr:col>
      <xdr:colOff>63500</xdr:colOff>
      <xdr:row>104</xdr:row>
      <xdr:rowOff>43543</xdr:rowOff>
    </xdr:to>
    <xdr:cxnSp macro="">
      <xdr:nvCxnSpPr>
        <xdr:cNvPr id="422" name="直線コネクタ 421"/>
        <xdr:cNvCxnSpPr/>
      </xdr:nvCxnSpPr>
      <xdr:spPr>
        <a:xfrm>
          <a:off x="3797300" y="1784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423" name="楕円 422"/>
        <xdr:cNvSpPr/>
      </xdr:nvSpPr>
      <xdr:spPr>
        <a:xfrm>
          <a:off x="2857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10886</xdr:rowOff>
    </xdr:to>
    <xdr:cxnSp macro="">
      <xdr:nvCxnSpPr>
        <xdr:cNvPr id="424" name="直線コネクタ 423"/>
        <xdr:cNvCxnSpPr/>
      </xdr:nvCxnSpPr>
      <xdr:spPr>
        <a:xfrm>
          <a:off x="2908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425" name="楕円 424"/>
        <xdr:cNvSpPr/>
      </xdr:nvSpPr>
      <xdr:spPr>
        <a:xfrm>
          <a:off x="1968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117021</xdr:rowOff>
    </xdr:from>
    <xdr:to>
      <xdr:col>15</xdr:col>
      <xdr:colOff>50800</xdr:colOff>
      <xdr:row>103</xdr:row>
      <xdr:rowOff>149679</xdr:rowOff>
    </xdr:to>
    <xdr:cxnSp macro="">
      <xdr:nvCxnSpPr>
        <xdr:cNvPr id="426" name="直線コネクタ 425"/>
        <xdr:cNvCxnSpPr/>
      </xdr:nvCxnSpPr>
      <xdr:spPr>
        <a:xfrm>
          <a:off x="2019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31931</xdr:rowOff>
    </xdr:from>
    <xdr:to>
      <xdr:col>6</xdr:col>
      <xdr:colOff>38100</xdr:colOff>
      <xdr:row>103</xdr:row>
      <xdr:rowOff>133531</xdr:rowOff>
    </xdr:to>
    <xdr:sp macro="" textlink="">
      <xdr:nvSpPr>
        <xdr:cNvPr id="427" name="楕円 426"/>
        <xdr:cNvSpPr/>
      </xdr:nvSpPr>
      <xdr:spPr>
        <a:xfrm>
          <a:off x="1079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82731</xdr:rowOff>
    </xdr:from>
    <xdr:to>
      <xdr:col>10</xdr:col>
      <xdr:colOff>114300</xdr:colOff>
      <xdr:row>103</xdr:row>
      <xdr:rowOff>117021</xdr:rowOff>
    </xdr:to>
    <xdr:cxnSp macro="">
      <xdr:nvCxnSpPr>
        <xdr:cNvPr id="428" name="直線コネクタ 427"/>
        <xdr:cNvCxnSpPr/>
      </xdr:nvCxnSpPr>
      <xdr:spPr>
        <a:xfrm>
          <a:off x="1130300" y="177420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429"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30" name="n_2aveValue【市民会館】&#10;有形固定資産減価償却率"/>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431" name="n_3aveValue【市民会館】&#10;有形固定資産減価償却率"/>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75672</xdr:rowOff>
    </xdr:from>
    <xdr:ext cx="405111" cy="259045"/>
    <xdr:sp macro="" textlink="">
      <xdr:nvSpPr>
        <xdr:cNvPr id="432" name="n_4aveValue【市民会館】&#10;有形固定資産減価償却率"/>
        <xdr:cNvSpPr txBox="1"/>
      </xdr:nvSpPr>
      <xdr:spPr>
        <a:xfrm>
          <a:off x="927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78213</xdr:rowOff>
    </xdr:from>
    <xdr:ext cx="405111" cy="259045"/>
    <xdr:sp macro="" textlink="">
      <xdr:nvSpPr>
        <xdr:cNvPr id="433" name="n_1mainValue【市民会館】&#10;有形固定資産減価償却率"/>
        <xdr:cNvSpPr txBox="1"/>
      </xdr:nvSpPr>
      <xdr:spPr>
        <a:xfrm>
          <a:off x="3582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434" name="n_2mainValue【市民会館】&#10;有形固定資産減価償却率"/>
        <xdr:cNvSpPr txBox="1"/>
      </xdr:nvSpPr>
      <xdr:spPr>
        <a:xfrm>
          <a:off x="2705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435" name="n_3mainValue【市民会館】&#10;有形固定資産減価償却率"/>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150058</xdr:rowOff>
    </xdr:from>
    <xdr:ext cx="405111" cy="259045"/>
    <xdr:sp macro="" textlink="">
      <xdr:nvSpPr>
        <xdr:cNvPr id="436" name="n_4mainValue【市民会館】&#10;有形固定資産減価償却率"/>
        <xdr:cNvSpPr txBox="1"/>
      </xdr:nvSpPr>
      <xdr:spPr>
        <a:xfrm>
          <a:off x="927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7" name="直線コネクタ 44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8" name="テキスト ボックス 447"/>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1" name="直線コネクタ 45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2" name="テキスト ボックス 451"/>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456" name="直線コネクタ 455"/>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457" name="【市民会館】&#10;一人当たり面積最小値テキスト"/>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458" name="直線コネクタ 457"/>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459" name="【市民会館】&#10;一人当たり面積最大値テキスト"/>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460" name="直線コネクタ 459"/>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14558</xdr:rowOff>
    </xdr:from>
    <xdr:ext cx="469744" cy="259045"/>
    <xdr:sp macro="" textlink="">
      <xdr:nvSpPr>
        <xdr:cNvPr id="461" name="【市民会館】&#10;一人当たり面積平均値テキスト"/>
        <xdr:cNvSpPr txBox="1"/>
      </xdr:nvSpPr>
      <xdr:spPr>
        <a:xfrm>
          <a:off x="10515600" y="17845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462" name="フローチャート: 判断 461"/>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63" name="フローチャート: 判断 462"/>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464" name="フローチャート: 判断 463"/>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465" name="フローチャート: 判断 464"/>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466" name="フローチャート: 判断 465"/>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163703</xdr:rowOff>
    </xdr:from>
    <xdr:to>
      <xdr:col>55</xdr:col>
      <xdr:colOff>50800</xdr:colOff>
      <xdr:row>105</xdr:row>
      <xdr:rowOff>93853</xdr:rowOff>
    </xdr:to>
    <xdr:sp macro="" textlink="">
      <xdr:nvSpPr>
        <xdr:cNvPr id="472" name="楕円 471"/>
        <xdr:cNvSpPr/>
      </xdr:nvSpPr>
      <xdr:spPr>
        <a:xfrm>
          <a:off x="10426700" y="179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142130</xdr:rowOff>
    </xdr:from>
    <xdr:ext cx="469744" cy="259045"/>
    <xdr:sp macro="" textlink="">
      <xdr:nvSpPr>
        <xdr:cNvPr id="473" name="【市民会館】&#10;一人当たり面積該当値テキスト"/>
        <xdr:cNvSpPr txBox="1"/>
      </xdr:nvSpPr>
      <xdr:spPr>
        <a:xfrm>
          <a:off x="10515600" y="179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4826</xdr:rowOff>
    </xdr:from>
    <xdr:to>
      <xdr:col>50</xdr:col>
      <xdr:colOff>165100</xdr:colOff>
      <xdr:row>105</xdr:row>
      <xdr:rowOff>106426</xdr:rowOff>
    </xdr:to>
    <xdr:sp macro="" textlink="">
      <xdr:nvSpPr>
        <xdr:cNvPr id="474" name="楕円 473"/>
        <xdr:cNvSpPr/>
      </xdr:nvSpPr>
      <xdr:spPr>
        <a:xfrm>
          <a:off x="9588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43053</xdr:rowOff>
    </xdr:from>
    <xdr:to>
      <xdr:col>55</xdr:col>
      <xdr:colOff>0</xdr:colOff>
      <xdr:row>105</xdr:row>
      <xdr:rowOff>55626</xdr:rowOff>
    </xdr:to>
    <xdr:cxnSp macro="">
      <xdr:nvCxnSpPr>
        <xdr:cNvPr id="475" name="直線コネクタ 474"/>
        <xdr:cNvCxnSpPr/>
      </xdr:nvCxnSpPr>
      <xdr:spPr>
        <a:xfrm flipV="1">
          <a:off x="9639300" y="18045303"/>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15112</xdr:rowOff>
    </xdr:from>
    <xdr:to>
      <xdr:col>46</xdr:col>
      <xdr:colOff>38100</xdr:colOff>
      <xdr:row>105</xdr:row>
      <xdr:rowOff>116712</xdr:rowOff>
    </xdr:to>
    <xdr:sp macro="" textlink="">
      <xdr:nvSpPr>
        <xdr:cNvPr id="476" name="楕円 475"/>
        <xdr:cNvSpPr/>
      </xdr:nvSpPr>
      <xdr:spPr>
        <a:xfrm>
          <a:off x="8699500" y="180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55626</xdr:rowOff>
    </xdr:from>
    <xdr:to>
      <xdr:col>50</xdr:col>
      <xdr:colOff>114300</xdr:colOff>
      <xdr:row>105</xdr:row>
      <xdr:rowOff>65912</xdr:rowOff>
    </xdr:to>
    <xdr:cxnSp macro="">
      <xdr:nvCxnSpPr>
        <xdr:cNvPr id="477" name="直線コネクタ 476"/>
        <xdr:cNvCxnSpPr/>
      </xdr:nvCxnSpPr>
      <xdr:spPr>
        <a:xfrm flipV="1">
          <a:off x="8750300" y="18057876"/>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27115</xdr:rowOff>
    </xdr:from>
    <xdr:to>
      <xdr:col>41</xdr:col>
      <xdr:colOff>101600</xdr:colOff>
      <xdr:row>105</xdr:row>
      <xdr:rowOff>128715</xdr:rowOff>
    </xdr:to>
    <xdr:sp macro="" textlink="">
      <xdr:nvSpPr>
        <xdr:cNvPr id="478" name="楕円 477"/>
        <xdr:cNvSpPr/>
      </xdr:nvSpPr>
      <xdr:spPr>
        <a:xfrm>
          <a:off x="7810500" y="180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65912</xdr:rowOff>
    </xdr:from>
    <xdr:to>
      <xdr:col>45</xdr:col>
      <xdr:colOff>177800</xdr:colOff>
      <xdr:row>105</xdr:row>
      <xdr:rowOff>77915</xdr:rowOff>
    </xdr:to>
    <xdr:cxnSp macro="">
      <xdr:nvCxnSpPr>
        <xdr:cNvPr id="479" name="直線コネクタ 478"/>
        <xdr:cNvCxnSpPr/>
      </xdr:nvCxnSpPr>
      <xdr:spPr>
        <a:xfrm flipV="1">
          <a:off x="7861300" y="18068162"/>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35688</xdr:rowOff>
    </xdr:from>
    <xdr:to>
      <xdr:col>36</xdr:col>
      <xdr:colOff>165100</xdr:colOff>
      <xdr:row>105</xdr:row>
      <xdr:rowOff>137288</xdr:rowOff>
    </xdr:to>
    <xdr:sp macro="" textlink="">
      <xdr:nvSpPr>
        <xdr:cNvPr id="480" name="楕円 479"/>
        <xdr:cNvSpPr/>
      </xdr:nvSpPr>
      <xdr:spPr>
        <a:xfrm>
          <a:off x="6921500" y="180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77915</xdr:rowOff>
    </xdr:from>
    <xdr:to>
      <xdr:col>41</xdr:col>
      <xdr:colOff>50800</xdr:colOff>
      <xdr:row>105</xdr:row>
      <xdr:rowOff>86488</xdr:rowOff>
    </xdr:to>
    <xdr:cxnSp macro="">
      <xdr:nvCxnSpPr>
        <xdr:cNvPr id="481" name="直線コネクタ 480"/>
        <xdr:cNvCxnSpPr/>
      </xdr:nvCxnSpPr>
      <xdr:spPr>
        <a:xfrm flipV="1">
          <a:off x="6972300" y="1808016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82"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483" name="n_2aveValue【市民会館】&#10;一人当たり面積"/>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153560</xdr:rowOff>
    </xdr:from>
    <xdr:ext cx="469744" cy="259045"/>
    <xdr:sp macro="" textlink="">
      <xdr:nvSpPr>
        <xdr:cNvPr id="484" name="n_3aveValue【市民会館】&#10;一人当たり面積"/>
        <xdr:cNvSpPr txBox="1"/>
      </xdr:nvSpPr>
      <xdr:spPr>
        <a:xfrm>
          <a:off x="7626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485" name="n_4aveValue【市民会館】&#10;一人当たり面積"/>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122953</xdr:rowOff>
    </xdr:from>
    <xdr:ext cx="469744" cy="259045"/>
    <xdr:sp macro="" textlink="">
      <xdr:nvSpPr>
        <xdr:cNvPr id="486" name="n_1main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107839</xdr:rowOff>
    </xdr:from>
    <xdr:ext cx="469744" cy="259045"/>
    <xdr:sp macro="" textlink="">
      <xdr:nvSpPr>
        <xdr:cNvPr id="487" name="n_2mainValue【市民会館】&#10;一人当たり面積"/>
        <xdr:cNvSpPr txBox="1"/>
      </xdr:nvSpPr>
      <xdr:spPr>
        <a:xfrm>
          <a:off x="8515427" y="1811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145242</xdr:rowOff>
    </xdr:from>
    <xdr:ext cx="469744" cy="259045"/>
    <xdr:sp macro="" textlink="">
      <xdr:nvSpPr>
        <xdr:cNvPr id="488" name="n_3mainValue【市民会館】&#10;一人当たり面積"/>
        <xdr:cNvSpPr txBox="1"/>
      </xdr:nvSpPr>
      <xdr:spPr>
        <a:xfrm>
          <a:off x="7626427" y="178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128415</xdr:rowOff>
    </xdr:from>
    <xdr:ext cx="469744" cy="259045"/>
    <xdr:sp macro="" textlink="">
      <xdr:nvSpPr>
        <xdr:cNvPr id="489" name="n_4mainValue【市民会館】&#10;一人当たり面積"/>
        <xdr:cNvSpPr txBox="1"/>
      </xdr:nvSpPr>
      <xdr:spPr>
        <a:xfrm>
          <a:off x="6737427" y="181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547" name="直線コネクタ 546"/>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548" name="【消防施設】&#10;有形固定資産減価償却率最小値テキスト"/>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49" name="直線コネクタ 548"/>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50"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51" name="直線コネクタ 550"/>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552" name="【消防施設】&#10;有形固定資産減価償却率平均値テキスト"/>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553" name="フローチャート: 判断 552"/>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554" name="フローチャート: 判断 553"/>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55" name="フローチャート: 判断 554"/>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556" name="フローチャート: 判断 555"/>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557" name="フローチャート: 判断 556"/>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563" name="楕円 562"/>
        <xdr:cNvSpPr/>
      </xdr:nvSpPr>
      <xdr:spPr>
        <a:xfrm>
          <a:off x="16268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564" name="【消防施設】&#10;有形固定資産減価償却率該当値テキスト"/>
        <xdr:cNvSpPr txBox="1"/>
      </xdr:nvSpPr>
      <xdr:spPr>
        <a:xfrm>
          <a:off x="16357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111398</xdr:rowOff>
    </xdr:from>
    <xdr:to>
      <xdr:col>81</xdr:col>
      <xdr:colOff>101600</xdr:colOff>
      <xdr:row>84</xdr:row>
      <xdr:rowOff>41548</xdr:rowOff>
    </xdr:to>
    <xdr:sp macro="" textlink="">
      <xdr:nvSpPr>
        <xdr:cNvPr id="565" name="楕円 564"/>
        <xdr:cNvSpPr/>
      </xdr:nvSpPr>
      <xdr:spPr>
        <a:xfrm>
          <a:off x="15430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162198</xdr:rowOff>
    </xdr:from>
    <xdr:to>
      <xdr:col>85</xdr:col>
      <xdr:colOff>127000</xdr:colOff>
      <xdr:row>84</xdr:row>
      <xdr:rowOff>25037</xdr:rowOff>
    </xdr:to>
    <xdr:cxnSp macro="">
      <xdr:nvCxnSpPr>
        <xdr:cNvPr id="566" name="直線コネクタ 565"/>
        <xdr:cNvCxnSpPr/>
      </xdr:nvCxnSpPr>
      <xdr:spPr>
        <a:xfrm>
          <a:off x="15481300" y="143925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75474</xdr:rowOff>
    </xdr:from>
    <xdr:to>
      <xdr:col>76</xdr:col>
      <xdr:colOff>165100</xdr:colOff>
      <xdr:row>84</xdr:row>
      <xdr:rowOff>5624</xdr:rowOff>
    </xdr:to>
    <xdr:sp macro="" textlink="">
      <xdr:nvSpPr>
        <xdr:cNvPr id="567" name="楕円 566"/>
        <xdr:cNvSpPr/>
      </xdr:nvSpPr>
      <xdr:spPr>
        <a:xfrm>
          <a:off x="14541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126274</xdr:rowOff>
    </xdr:from>
    <xdr:to>
      <xdr:col>81</xdr:col>
      <xdr:colOff>50800</xdr:colOff>
      <xdr:row>83</xdr:row>
      <xdr:rowOff>162198</xdr:rowOff>
    </xdr:to>
    <xdr:cxnSp macro="">
      <xdr:nvCxnSpPr>
        <xdr:cNvPr id="568" name="直線コネクタ 567"/>
        <xdr:cNvCxnSpPr/>
      </xdr:nvCxnSpPr>
      <xdr:spPr>
        <a:xfrm>
          <a:off x="14592300" y="143566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41184</xdr:rowOff>
    </xdr:from>
    <xdr:to>
      <xdr:col>72</xdr:col>
      <xdr:colOff>38100</xdr:colOff>
      <xdr:row>83</xdr:row>
      <xdr:rowOff>142784</xdr:rowOff>
    </xdr:to>
    <xdr:sp macro="" textlink="">
      <xdr:nvSpPr>
        <xdr:cNvPr id="569" name="楕円 568"/>
        <xdr:cNvSpPr/>
      </xdr:nvSpPr>
      <xdr:spPr>
        <a:xfrm>
          <a:off x="13652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91984</xdr:rowOff>
    </xdr:from>
    <xdr:to>
      <xdr:col>76</xdr:col>
      <xdr:colOff>114300</xdr:colOff>
      <xdr:row>83</xdr:row>
      <xdr:rowOff>126274</xdr:rowOff>
    </xdr:to>
    <xdr:cxnSp macro="">
      <xdr:nvCxnSpPr>
        <xdr:cNvPr id="570" name="直線コネクタ 569"/>
        <xdr:cNvCxnSpPr/>
      </xdr:nvCxnSpPr>
      <xdr:spPr>
        <a:xfrm>
          <a:off x="13703300" y="1432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6894</xdr:rowOff>
    </xdr:from>
    <xdr:to>
      <xdr:col>67</xdr:col>
      <xdr:colOff>101600</xdr:colOff>
      <xdr:row>83</xdr:row>
      <xdr:rowOff>108494</xdr:rowOff>
    </xdr:to>
    <xdr:sp macro="" textlink="">
      <xdr:nvSpPr>
        <xdr:cNvPr id="571" name="楕円 570"/>
        <xdr:cNvSpPr/>
      </xdr:nvSpPr>
      <xdr:spPr>
        <a:xfrm>
          <a:off x="12763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57694</xdr:rowOff>
    </xdr:from>
    <xdr:to>
      <xdr:col>71</xdr:col>
      <xdr:colOff>177800</xdr:colOff>
      <xdr:row>83</xdr:row>
      <xdr:rowOff>91984</xdr:rowOff>
    </xdr:to>
    <xdr:cxnSp macro="">
      <xdr:nvCxnSpPr>
        <xdr:cNvPr id="572" name="直線コネクタ 571"/>
        <xdr:cNvCxnSpPr/>
      </xdr:nvCxnSpPr>
      <xdr:spPr>
        <a:xfrm>
          <a:off x="12814300" y="142880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573" name="n_1aveValue【消防施設】&#10;有形固定資産減価償却率"/>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574" name="n_2aveValue【消防施設】&#10;有形固定資産減価償却率"/>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575" name="n_3aveValue【消防施設】&#10;有形固定資産減価償却率"/>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576" name="n_4aveValue【消防施設】&#10;有形固定資産減価償却率"/>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32675</xdr:rowOff>
    </xdr:from>
    <xdr:ext cx="405111" cy="259045"/>
    <xdr:sp macro="" textlink="">
      <xdr:nvSpPr>
        <xdr:cNvPr id="577" name="n_1mainValue【消防施設】&#10;有形固定資産減価償却率"/>
        <xdr:cNvSpPr txBox="1"/>
      </xdr:nvSpPr>
      <xdr:spPr>
        <a:xfrm>
          <a:off x="152660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168201</xdr:rowOff>
    </xdr:from>
    <xdr:ext cx="405111" cy="259045"/>
    <xdr:sp macro="" textlink="">
      <xdr:nvSpPr>
        <xdr:cNvPr id="578" name="n_2mainValue【消防施設】&#10;有形固定資産減価償却率"/>
        <xdr:cNvSpPr txBox="1"/>
      </xdr:nvSpPr>
      <xdr:spPr>
        <a:xfrm>
          <a:off x="14389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133911</xdr:rowOff>
    </xdr:from>
    <xdr:ext cx="405111" cy="259045"/>
    <xdr:sp macro="" textlink="">
      <xdr:nvSpPr>
        <xdr:cNvPr id="579" name="n_3mainValue【消防施設】&#10;有形固定資産減価償却率"/>
        <xdr:cNvSpPr txBox="1"/>
      </xdr:nvSpPr>
      <xdr:spPr>
        <a:xfrm>
          <a:off x="13500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99621</xdr:rowOff>
    </xdr:from>
    <xdr:ext cx="405111" cy="259045"/>
    <xdr:sp macro="" textlink="">
      <xdr:nvSpPr>
        <xdr:cNvPr id="580" name="n_4mainValue【消防施設】&#10;有形固定資産減価償却率"/>
        <xdr:cNvSpPr txBox="1"/>
      </xdr:nvSpPr>
      <xdr:spPr>
        <a:xfrm>
          <a:off x="12611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602" name="直線コネクタ 601"/>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03"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04" name="直線コネクタ 603"/>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605" name="【消防施設】&#10;一人当たり面積最大値テキスト"/>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606" name="直線コネクタ 605"/>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607" name="【消防施設】&#10;一人当たり面積平均値テキスト"/>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608" name="フローチャート: 判断 607"/>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609" name="フローチャート: 判断 608"/>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610" name="フローチャート: 判断 609"/>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611" name="フローチャート: 判断 610"/>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612" name="フローチャート: 判断 611"/>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120117</xdr:rowOff>
    </xdr:from>
    <xdr:to>
      <xdr:col>116</xdr:col>
      <xdr:colOff>114300</xdr:colOff>
      <xdr:row>86</xdr:row>
      <xdr:rowOff>50267</xdr:rowOff>
    </xdr:to>
    <xdr:sp macro="" textlink="">
      <xdr:nvSpPr>
        <xdr:cNvPr id="618" name="楕円 617"/>
        <xdr:cNvSpPr/>
      </xdr:nvSpPr>
      <xdr:spPr>
        <a:xfrm>
          <a:off x="22110700" y="146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65854</xdr:rowOff>
    </xdr:from>
    <xdr:ext cx="469744" cy="259045"/>
    <xdr:sp macro="" textlink="">
      <xdr:nvSpPr>
        <xdr:cNvPr id="619" name="【消防施設】&#10;一人当たり面積該当値テキスト"/>
        <xdr:cNvSpPr txBox="1"/>
      </xdr:nvSpPr>
      <xdr:spPr>
        <a:xfrm>
          <a:off x="22199600" y="146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121259</xdr:rowOff>
    </xdr:from>
    <xdr:to>
      <xdr:col>112</xdr:col>
      <xdr:colOff>38100</xdr:colOff>
      <xdr:row>86</xdr:row>
      <xdr:rowOff>51409</xdr:rowOff>
    </xdr:to>
    <xdr:sp macro="" textlink="">
      <xdr:nvSpPr>
        <xdr:cNvPr id="620" name="楕円 619"/>
        <xdr:cNvSpPr/>
      </xdr:nvSpPr>
      <xdr:spPr>
        <a:xfrm>
          <a:off x="21272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170917</xdr:rowOff>
    </xdr:from>
    <xdr:to>
      <xdr:col>116</xdr:col>
      <xdr:colOff>63500</xdr:colOff>
      <xdr:row>86</xdr:row>
      <xdr:rowOff>609</xdr:rowOff>
    </xdr:to>
    <xdr:cxnSp macro="">
      <xdr:nvCxnSpPr>
        <xdr:cNvPr id="621" name="直線コネクタ 620"/>
        <xdr:cNvCxnSpPr/>
      </xdr:nvCxnSpPr>
      <xdr:spPr>
        <a:xfrm flipV="1">
          <a:off x="21323300" y="14744167"/>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622" name="楕円 621"/>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xdr:rowOff>
    </xdr:from>
    <xdr:to>
      <xdr:col>111</xdr:col>
      <xdr:colOff>177800</xdr:colOff>
      <xdr:row>86</xdr:row>
      <xdr:rowOff>1524</xdr:rowOff>
    </xdr:to>
    <xdr:cxnSp macro="">
      <xdr:nvCxnSpPr>
        <xdr:cNvPr id="623" name="直線コネクタ 622"/>
        <xdr:cNvCxnSpPr/>
      </xdr:nvCxnSpPr>
      <xdr:spPr>
        <a:xfrm flipV="1">
          <a:off x="20434300" y="147453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123089</xdr:rowOff>
    </xdr:from>
    <xdr:to>
      <xdr:col>102</xdr:col>
      <xdr:colOff>165100</xdr:colOff>
      <xdr:row>86</xdr:row>
      <xdr:rowOff>53239</xdr:rowOff>
    </xdr:to>
    <xdr:sp macro="" textlink="">
      <xdr:nvSpPr>
        <xdr:cNvPr id="624" name="楕円 623"/>
        <xdr:cNvSpPr/>
      </xdr:nvSpPr>
      <xdr:spPr>
        <a:xfrm>
          <a:off x="19494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2439</xdr:rowOff>
    </xdr:to>
    <xdr:cxnSp macro="">
      <xdr:nvCxnSpPr>
        <xdr:cNvPr id="625" name="直線コネクタ 624"/>
        <xdr:cNvCxnSpPr/>
      </xdr:nvCxnSpPr>
      <xdr:spPr>
        <a:xfrm flipV="1">
          <a:off x="19545300" y="1474622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124003</xdr:rowOff>
    </xdr:from>
    <xdr:to>
      <xdr:col>98</xdr:col>
      <xdr:colOff>38100</xdr:colOff>
      <xdr:row>86</xdr:row>
      <xdr:rowOff>54153</xdr:rowOff>
    </xdr:to>
    <xdr:sp macro="" textlink="">
      <xdr:nvSpPr>
        <xdr:cNvPr id="626" name="楕円 625"/>
        <xdr:cNvSpPr/>
      </xdr:nvSpPr>
      <xdr:spPr>
        <a:xfrm>
          <a:off x="18605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2439</xdr:rowOff>
    </xdr:from>
    <xdr:to>
      <xdr:col>102</xdr:col>
      <xdr:colOff>114300</xdr:colOff>
      <xdr:row>86</xdr:row>
      <xdr:rowOff>3353</xdr:rowOff>
    </xdr:to>
    <xdr:cxnSp macro="">
      <xdr:nvCxnSpPr>
        <xdr:cNvPr id="627" name="直線コネクタ 626"/>
        <xdr:cNvCxnSpPr/>
      </xdr:nvCxnSpPr>
      <xdr:spPr>
        <a:xfrm flipV="1">
          <a:off x="18656300" y="1474713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628" name="n_1aveValue【消防施設】&#10;一人当たり面積"/>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629" name="n_2aveValue【消防施設】&#10;一人当たり面積"/>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630" name="n_3aveValue【消防施設】&#10;一人当たり面積"/>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631" name="n_4aveValue【消防施設】&#10;一人当たり面積"/>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42536</xdr:rowOff>
    </xdr:from>
    <xdr:ext cx="469744" cy="259045"/>
    <xdr:sp macro="" textlink="">
      <xdr:nvSpPr>
        <xdr:cNvPr id="632" name="n_1mainValue【消防施設】&#10;一人当たり面積"/>
        <xdr:cNvSpPr txBox="1"/>
      </xdr:nvSpPr>
      <xdr:spPr>
        <a:xfrm>
          <a:off x="210757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633" name="n_2mainValue【消防施設】&#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44366</xdr:rowOff>
    </xdr:from>
    <xdr:ext cx="469744" cy="259045"/>
    <xdr:sp macro="" textlink="">
      <xdr:nvSpPr>
        <xdr:cNvPr id="634" name="n_3mainValue【消防施設】&#10;一人当たり面積"/>
        <xdr:cNvSpPr txBox="1"/>
      </xdr:nvSpPr>
      <xdr:spPr>
        <a:xfrm>
          <a:off x="19310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45280</xdr:rowOff>
    </xdr:from>
    <xdr:ext cx="469744" cy="259045"/>
    <xdr:sp macro="" textlink="">
      <xdr:nvSpPr>
        <xdr:cNvPr id="635" name="n_4mainValue【消防施設】&#10;一人当たり面積"/>
        <xdr:cNvSpPr txBox="1"/>
      </xdr:nvSpPr>
      <xdr:spPr>
        <a:xfrm>
          <a:off x="18421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661" name="直線コネクタ 660"/>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64"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65" name="直線コネクタ 664"/>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666" name="【庁舎】&#10;有形固定資産減価償却率平均値テキスト"/>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667" name="フローチャート: 判断 666"/>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668" name="フローチャート: 判断 667"/>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69" name="フローチャート: 判断 668"/>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670" name="フローチャート: 判断 669"/>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671" name="フローチャート: 判断 670"/>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133169</xdr:rowOff>
    </xdr:from>
    <xdr:to>
      <xdr:col>85</xdr:col>
      <xdr:colOff>177800</xdr:colOff>
      <xdr:row>108</xdr:row>
      <xdr:rowOff>63319</xdr:rowOff>
    </xdr:to>
    <xdr:sp macro="" textlink="">
      <xdr:nvSpPr>
        <xdr:cNvPr id="677" name="楕円 676"/>
        <xdr:cNvSpPr/>
      </xdr:nvSpPr>
      <xdr:spPr>
        <a:xfrm>
          <a:off x="16268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111596</xdr:rowOff>
    </xdr:from>
    <xdr:ext cx="405111" cy="259045"/>
    <xdr:sp macro="" textlink="">
      <xdr:nvSpPr>
        <xdr:cNvPr id="678" name="【庁舎】&#10;有形固定資産減価償却率該当値テキスト"/>
        <xdr:cNvSpPr txBox="1"/>
      </xdr:nvSpPr>
      <xdr:spPr>
        <a:xfrm>
          <a:off x="16357600"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100512</xdr:rowOff>
    </xdr:from>
    <xdr:to>
      <xdr:col>81</xdr:col>
      <xdr:colOff>101600</xdr:colOff>
      <xdr:row>108</xdr:row>
      <xdr:rowOff>30662</xdr:rowOff>
    </xdr:to>
    <xdr:sp macro="" textlink="">
      <xdr:nvSpPr>
        <xdr:cNvPr id="679" name="楕円 678"/>
        <xdr:cNvSpPr/>
      </xdr:nvSpPr>
      <xdr:spPr>
        <a:xfrm>
          <a:off x="15430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151312</xdr:rowOff>
    </xdr:from>
    <xdr:to>
      <xdr:col>85</xdr:col>
      <xdr:colOff>127000</xdr:colOff>
      <xdr:row>108</xdr:row>
      <xdr:rowOff>12519</xdr:rowOff>
    </xdr:to>
    <xdr:cxnSp macro="">
      <xdr:nvCxnSpPr>
        <xdr:cNvPr id="680" name="直線コネクタ 679"/>
        <xdr:cNvCxnSpPr/>
      </xdr:nvCxnSpPr>
      <xdr:spPr>
        <a:xfrm>
          <a:off x="15481300" y="184964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67855</xdr:rowOff>
    </xdr:from>
    <xdr:to>
      <xdr:col>76</xdr:col>
      <xdr:colOff>165100</xdr:colOff>
      <xdr:row>107</xdr:row>
      <xdr:rowOff>169455</xdr:rowOff>
    </xdr:to>
    <xdr:sp macro="" textlink="">
      <xdr:nvSpPr>
        <xdr:cNvPr id="681" name="楕円 680"/>
        <xdr:cNvSpPr/>
      </xdr:nvSpPr>
      <xdr:spPr>
        <a:xfrm>
          <a:off x="14541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118655</xdr:rowOff>
    </xdr:from>
    <xdr:to>
      <xdr:col>81</xdr:col>
      <xdr:colOff>50800</xdr:colOff>
      <xdr:row>107</xdr:row>
      <xdr:rowOff>151312</xdr:rowOff>
    </xdr:to>
    <xdr:cxnSp macro="">
      <xdr:nvCxnSpPr>
        <xdr:cNvPr id="682" name="直線コネクタ 681"/>
        <xdr:cNvCxnSpPr/>
      </xdr:nvCxnSpPr>
      <xdr:spPr>
        <a:xfrm>
          <a:off x="14592300" y="184638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683" name="楕円 682"/>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87630</xdr:rowOff>
    </xdr:from>
    <xdr:to>
      <xdr:col>76</xdr:col>
      <xdr:colOff>114300</xdr:colOff>
      <xdr:row>107</xdr:row>
      <xdr:rowOff>118655</xdr:rowOff>
    </xdr:to>
    <xdr:cxnSp macro="">
      <xdr:nvCxnSpPr>
        <xdr:cNvPr id="684" name="直線コネクタ 683"/>
        <xdr:cNvCxnSpPr/>
      </xdr:nvCxnSpPr>
      <xdr:spPr>
        <a:xfrm>
          <a:off x="13703300" y="184327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xdr:rowOff>
    </xdr:from>
    <xdr:to>
      <xdr:col>67</xdr:col>
      <xdr:colOff>101600</xdr:colOff>
      <xdr:row>107</xdr:row>
      <xdr:rowOff>102507</xdr:rowOff>
    </xdr:to>
    <xdr:sp macro="" textlink="">
      <xdr:nvSpPr>
        <xdr:cNvPr id="685" name="楕円 684"/>
        <xdr:cNvSpPr/>
      </xdr:nvSpPr>
      <xdr:spPr>
        <a:xfrm>
          <a:off x="1276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51707</xdr:rowOff>
    </xdr:from>
    <xdr:to>
      <xdr:col>71</xdr:col>
      <xdr:colOff>177800</xdr:colOff>
      <xdr:row>107</xdr:row>
      <xdr:rowOff>87630</xdr:rowOff>
    </xdr:to>
    <xdr:cxnSp macro="">
      <xdr:nvCxnSpPr>
        <xdr:cNvPr id="686" name="直線コネクタ 685"/>
        <xdr:cNvCxnSpPr/>
      </xdr:nvCxnSpPr>
      <xdr:spPr>
        <a:xfrm>
          <a:off x="12814300" y="183968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687" name="n_1aveValue【庁舎】&#10;有形固定資産減価償却率"/>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88" name="n_2aveValue【庁舎】&#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689" name="n_3aveValue【庁舎】&#10;有形固定資産減価償却率"/>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690" name="n_4aveValue【庁舎】&#10;有形固定資産減価償却率"/>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21789</xdr:rowOff>
    </xdr:from>
    <xdr:ext cx="405111" cy="259045"/>
    <xdr:sp macro="" textlink="">
      <xdr:nvSpPr>
        <xdr:cNvPr id="691" name="n_1mainValue【庁舎】&#10;有形固定資産減価償却率"/>
        <xdr:cNvSpPr txBox="1"/>
      </xdr:nvSpPr>
      <xdr:spPr>
        <a:xfrm>
          <a:off x="152660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160582</xdr:rowOff>
    </xdr:from>
    <xdr:ext cx="405111" cy="259045"/>
    <xdr:sp macro="" textlink="">
      <xdr:nvSpPr>
        <xdr:cNvPr id="692" name="n_2mainValue【庁舎】&#10;有形固定資産減価償却率"/>
        <xdr:cNvSpPr txBox="1"/>
      </xdr:nvSpPr>
      <xdr:spPr>
        <a:xfrm>
          <a:off x="14389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693" name="n_3mainValue【庁舎】&#10;有形固定資産減価償却率"/>
        <xdr:cNvSpPr txBox="1"/>
      </xdr:nvSpPr>
      <xdr:spPr>
        <a:xfrm>
          <a:off x="13500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93634</xdr:rowOff>
    </xdr:from>
    <xdr:ext cx="405111" cy="259045"/>
    <xdr:sp macro="" textlink="">
      <xdr:nvSpPr>
        <xdr:cNvPr id="694" name="n_4mainValue【庁舎】&#10;有形固定資産減価償却率"/>
        <xdr:cNvSpPr txBox="1"/>
      </xdr:nvSpPr>
      <xdr:spPr>
        <a:xfrm>
          <a:off x="12611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4" name="テキスト ボックス 713"/>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6" name="テキスト ボックス 71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718" name="直線コネクタ 717"/>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719"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720" name="直線コネクタ 719"/>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721"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722" name="直線コネクタ 721"/>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723" name="【庁舎】&#10;一人当たり面積平均値テキスト"/>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24" name="フローチャート: 判断 723"/>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725" name="フローチャート: 判断 724"/>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26" name="フローチャート: 判断 725"/>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727" name="フローチャート: 判断 726"/>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728" name="フローチャート: 判断 727"/>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28448</xdr:rowOff>
    </xdr:from>
    <xdr:to>
      <xdr:col>116</xdr:col>
      <xdr:colOff>114300</xdr:colOff>
      <xdr:row>108</xdr:row>
      <xdr:rowOff>130048</xdr:rowOff>
    </xdr:to>
    <xdr:sp macro="" textlink="">
      <xdr:nvSpPr>
        <xdr:cNvPr id="734" name="楕円 733"/>
        <xdr:cNvSpPr/>
      </xdr:nvSpPr>
      <xdr:spPr>
        <a:xfrm>
          <a:off x="221107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735" name="【庁舎】&#10;一人当たり面積該当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30607</xdr:rowOff>
    </xdr:from>
    <xdr:to>
      <xdr:col>112</xdr:col>
      <xdr:colOff>38100</xdr:colOff>
      <xdr:row>108</xdr:row>
      <xdr:rowOff>132207</xdr:rowOff>
    </xdr:to>
    <xdr:sp macro="" textlink="">
      <xdr:nvSpPr>
        <xdr:cNvPr id="736" name="楕円 735"/>
        <xdr:cNvSpPr/>
      </xdr:nvSpPr>
      <xdr:spPr>
        <a:xfrm>
          <a:off x="21272500" y="185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79248</xdr:rowOff>
    </xdr:from>
    <xdr:to>
      <xdr:col>116</xdr:col>
      <xdr:colOff>63500</xdr:colOff>
      <xdr:row>108</xdr:row>
      <xdr:rowOff>81407</xdr:rowOff>
    </xdr:to>
    <xdr:cxnSp macro="">
      <xdr:nvCxnSpPr>
        <xdr:cNvPr id="737" name="直線コネクタ 736"/>
        <xdr:cNvCxnSpPr/>
      </xdr:nvCxnSpPr>
      <xdr:spPr>
        <a:xfrm flipV="1">
          <a:off x="21323300" y="18595848"/>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32258</xdr:rowOff>
    </xdr:from>
    <xdr:to>
      <xdr:col>107</xdr:col>
      <xdr:colOff>101600</xdr:colOff>
      <xdr:row>108</xdr:row>
      <xdr:rowOff>133858</xdr:rowOff>
    </xdr:to>
    <xdr:sp macro="" textlink="">
      <xdr:nvSpPr>
        <xdr:cNvPr id="738" name="楕円 737"/>
        <xdr:cNvSpPr/>
      </xdr:nvSpPr>
      <xdr:spPr>
        <a:xfrm>
          <a:off x="20383500" y="185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81407</xdr:rowOff>
    </xdr:from>
    <xdr:to>
      <xdr:col>111</xdr:col>
      <xdr:colOff>177800</xdr:colOff>
      <xdr:row>108</xdr:row>
      <xdr:rowOff>83058</xdr:rowOff>
    </xdr:to>
    <xdr:cxnSp macro="">
      <xdr:nvCxnSpPr>
        <xdr:cNvPr id="739" name="直線コネクタ 738"/>
        <xdr:cNvCxnSpPr/>
      </xdr:nvCxnSpPr>
      <xdr:spPr>
        <a:xfrm flipV="1">
          <a:off x="20434300" y="1859800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34417</xdr:rowOff>
    </xdr:from>
    <xdr:to>
      <xdr:col>102</xdr:col>
      <xdr:colOff>165100</xdr:colOff>
      <xdr:row>108</xdr:row>
      <xdr:rowOff>136017</xdr:rowOff>
    </xdr:to>
    <xdr:sp macro="" textlink="">
      <xdr:nvSpPr>
        <xdr:cNvPr id="740" name="楕円 739"/>
        <xdr:cNvSpPr/>
      </xdr:nvSpPr>
      <xdr:spPr>
        <a:xfrm>
          <a:off x="19494500" y="185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83058</xdr:rowOff>
    </xdr:from>
    <xdr:to>
      <xdr:col>107</xdr:col>
      <xdr:colOff>50800</xdr:colOff>
      <xdr:row>108</xdr:row>
      <xdr:rowOff>85217</xdr:rowOff>
    </xdr:to>
    <xdr:cxnSp macro="">
      <xdr:nvCxnSpPr>
        <xdr:cNvPr id="741" name="直線コネクタ 740"/>
        <xdr:cNvCxnSpPr/>
      </xdr:nvCxnSpPr>
      <xdr:spPr>
        <a:xfrm flipV="1">
          <a:off x="19545300" y="1859965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19813</xdr:rowOff>
    </xdr:from>
    <xdr:to>
      <xdr:col>98</xdr:col>
      <xdr:colOff>38100</xdr:colOff>
      <xdr:row>108</xdr:row>
      <xdr:rowOff>121413</xdr:rowOff>
    </xdr:to>
    <xdr:sp macro="" textlink="">
      <xdr:nvSpPr>
        <xdr:cNvPr id="742" name="楕円 741"/>
        <xdr:cNvSpPr/>
      </xdr:nvSpPr>
      <xdr:spPr>
        <a:xfrm>
          <a:off x="18605500" y="1853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70613</xdr:rowOff>
    </xdr:from>
    <xdr:to>
      <xdr:col>102</xdr:col>
      <xdr:colOff>114300</xdr:colOff>
      <xdr:row>108</xdr:row>
      <xdr:rowOff>85217</xdr:rowOff>
    </xdr:to>
    <xdr:cxnSp macro="">
      <xdr:nvCxnSpPr>
        <xdr:cNvPr id="743" name="直線コネクタ 742"/>
        <xdr:cNvCxnSpPr/>
      </xdr:nvCxnSpPr>
      <xdr:spPr>
        <a:xfrm>
          <a:off x="18656300" y="18587213"/>
          <a:ext cx="889000" cy="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744" name="n_1aveValue【庁舎】&#10;一人当たり面積"/>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745" name="n_2aveValue【庁舎】&#10;一人当たり面積"/>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746" name="n_3aveValue【庁舎】&#10;一人当たり面積"/>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747" name="n_4aveValue【庁舎】&#10;一人当たり面積"/>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123334</xdr:rowOff>
    </xdr:from>
    <xdr:ext cx="469744" cy="259045"/>
    <xdr:sp macro="" textlink="">
      <xdr:nvSpPr>
        <xdr:cNvPr id="748" name="n_1mainValue【庁舎】&#10;一人当たり面積"/>
        <xdr:cNvSpPr txBox="1"/>
      </xdr:nvSpPr>
      <xdr:spPr>
        <a:xfrm>
          <a:off x="21075727" y="186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124985</xdr:rowOff>
    </xdr:from>
    <xdr:ext cx="469744" cy="259045"/>
    <xdr:sp macro="" textlink="">
      <xdr:nvSpPr>
        <xdr:cNvPr id="749" name="n_2mainValue【庁舎】&#10;一人当たり面積"/>
        <xdr:cNvSpPr txBox="1"/>
      </xdr:nvSpPr>
      <xdr:spPr>
        <a:xfrm>
          <a:off x="20199427"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127144</xdr:rowOff>
    </xdr:from>
    <xdr:ext cx="469744" cy="259045"/>
    <xdr:sp macro="" textlink="">
      <xdr:nvSpPr>
        <xdr:cNvPr id="750" name="n_3mainValue【庁舎】&#10;一人当たり面積"/>
        <xdr:cNvSpPr txBox="1"/>
      </xdr:nvSpPr>
      <xdr:spPr>
        <a:xfrm>
          <a:off x="19310427" y="186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112540</xdr:rowOff>
    </xdr:from>
    <xdr:ext cx="469744" cy="259045"/>
    <xdr:sp macro="" textlink="">
      <xdr:nvSpPr>
        <xdr:cNvPr id="751" name="n_4mainValue【庁舎】&#10;一人当たり面積"/>
        <xdr:cNvSpPr txBox="1"/>
      </xdr:nvSpPr>
      <xdr:spPr>
        <a:xfrm>
          <a:off x="18421427" y="18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図書館、体育館・プール、福祉施設、市民会館、庁舎とも類似団体と比べ老朽化が進んでいる状況です。特に庁舎に関しては、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となっており老朽化が進んでいるのに加え、浸水区域内にあるため、移転</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検討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を行っています。</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40" t="s">
        <v>80</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41" t="s">
        <v>82</v>
      </c>
      <c r="C3" s="442"/>
      <c r="D3" s="442"/>
      <c r="E3" s="443"/>
      <c r="F3" s="443"/>
      <c r="G3" s="443"/>
      <c r="H3" s="443"/>
      <c r="I3" s="443"/>
      <c r="J3" s="443"/>
      <c r="K3" s="443"/>
      <c r="L3" s="443" t="s">
        <v>83</v>
      </c>
      <c r="M3" s="443"/>
      <c r="N3" s="443"/>
      <c r="O3" s="443"/>
      <c r="P3" s="443"/>
      <c r="Q3" s="443"/>
      <c r="R3" s="450"/>
      <c r="S3" s="450"/>
      <c r="T3" s="450"/>
      <c r="U3" s="450"/>
      <c r="V3" s="451"/>
      <c r="W3" s="425" t="s">
        <v>84</v>
      </c>
      <c r="X3" s="426"/>
      <c r="Y3" s="426"/>
      <c r="Z3" s="426"/>
      <c r="AA3" s="426"/>
      <c r="AB3" s="442"/>
      <c r="AC3" s="450" t="s">
        <v>85</v>
      </c>
      <c r="AD3" s="426"/>
      <c r="AE3" s="426"/>
      <c r="AF3" s="426"/>
      <c r="AG3" s="426"/>
      <c r="AH3" s="426"/>
      <c r="AI3" s="426"/>
      <c r="AJ3" s="426"/>
      <c r="AK3" s="426"/>
      <c r="AL3" s="427"/>
      <c r="AM3" s="425" t="s">
        <v>86</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87</v>
      </c>
      <c r="BO3" s="426"/>
      <c r="BP3" s="426"/>
      <c r="BQ3" s="426"/>
      <c r="BR3" s="426"/>
      <c r="BS3" s="426"/>
      <c r="BT3" s="426"/>
      <c r="BU3" s="427"/>
      <c r="BV3" s="425" t="s">
        <v>88</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89</v>
      </c>
      <c r="CU3" s="426"/>
      <c r="CV3" s="426"/>
      <c r="CW3" s="426"/>
      <c r="CX3" s="426"/>
      <c r="CY3" s="426"/>
      <c r="CZ3" s="426"/>
      <c r="DA3" s="427"/>
      <c r="DB3" s="425" t="s">
        <v>90</v>
      </c>
      <c r="DC3" s="426"/>
      <c r="DD3" s="426"/>
      <c r="DE3" s="426"/>
      <c r="DF3" s="426"/>
      <c r="DG3" s="426"/>
      <c r="DH3" s="426"/>
      <c r="DI3" s="427"/>
      <c r="DJ3" s="184"/>
      <c r="DK3" s="184"/>
      <c r="DL3" s="184"/>
      <c r="DM3" s="184"/>
      <c r="DN3" s="184"/>
      <c r="DO3" s="184"/>
    </row>
    <row r="4" spans="1:119" ht="18.75" customHeight="1" x14ac:dyDescent="0.15">
      <c r="A4" s="185"/>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91</v>
      </c>
      <c r="AZ4" s="429"/>
      <c r="BA4" s="429"/>
      <c r="BB4" s="429"/>
      <c r="BC4" s="429"/>
      <c r="BD4" s="429"/>
      <c r="BE4" s="429"/>
      <c r="BF4" s="429"/>
      <c r="BG4" s="429"/>
      <c r="BH4" s="429"/>
      <c r="BI4" s="429"/>
      <c r="BJ4" s="429"/>
      <c r="BK4" s="429"/>
      <c r="BL4" s="429"/>
      <c r="BM4" s="430"/>
      <c r="BN4" s="431">
        <v>3200949</v>
      </c>
      <c r="BO4" s="432"/>
      <c r="BP4" s="432"/>
      <c r="BQ4" s="432"/>
      <c r="BR4" s="432"/>
      <c r="BS4" s="432"/>
      <c r="BT4" s="432"/>
      <c r="BU4" s="433"/>
      <c r="BV4" s="431">
        <v>3272943</v>
      </c>
      <c r="BW4" s="432"/>
      <c r="BX4" s="432"/>
      <c r="BY4" s="432"/>
      <c r="BZ4" s="432"/>
      <c r="CA4" s="432"/>
      <c r="CB4" s="432"/>
      <c r="CC4" s="433"/>
      <c r="CD4" s="434" t="s">
        <v>92</v>
      </c>
      <c r="CE4" s="435"/>
      <c r="CF4" s="435"/>
      <c r="CG4" s="435"/>
      <c r="CH4" s="435"/>
      <c r="CI4" s="435"/>
      <c r="CJ4" s="435"/>
      <c r="CK4" s="435"/>
      <c r="CL4" s="435"/>
      <c r="CM4" s="435"/>
      <c r="CN4" s="435"/>
      <c r="CO4" s="435"/>
      <c r="CP4" s="435"/>
      <c r="CQ4" s="435"/>
      <c r="CR4" s="435"/>
      <c r="CS4" s="436"/>
      <c r="CT4" s="437">
        <v>13</v>
      </c>
      <c r="CU4" s="438"/>
      <c r="CV4" s="438"/>
      <c r="CW4" s="438"/>
      <c r="CX4" s="438"/>
      <c r="CY4" s="438"/>
      <c r="CZ4" s="438"/>
      <c r="DA4" s="439"/>
      <c r="DB4" s="437">
        <v>17</v>
      </c>
      <c r="DC4" s="438"/>
      <c r="DD4" s="438"/>
      <c r="DE4" s="438"/>
      <c r="DF4" s="438"/>
      <c r="DG4" s="438"/>
      <c r="DH4" s="438"/>
      <c r="DI4" s="439"/>
      <c r="DJ4" s="184"/>
      <c r="DK4" s="184"/>
      <c r="DL4" s="184"/>
      <c r="DM4" s="184"/>
      <c r="DN4" s="184"/>
      <c r="DO4" s="184"/>
    </row>
    <row r="5" spans="1:119" ht="18.75" customHeight="1" x14ac:dyDescent="0.15">
      <c r="A5" s="185"/>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93</v>
      </c>
      <c r="AN5" s="498"/>
      <c r="AO5" s="498"/>
      <c r="AP5" s="498"/>
      <c r="AQ5" s="498"/>
      <c r="AR5" s="498"/>
      <c r="AS5" s="498"/>
      <c r="AT5" s="499"/>
      <c r="AU5" s="500" t="s">
        <v>94</v>
      </c>
      <c r="AV5" s="501"/>
      <c r="AW5" s="501"/>
      <c r="AX5" s="501"/>
      <c r="AY5" s="502" t="s">
        <v>95</v>
      </c>
      <c r="AZ5" s="503"/>
      <c r="BA5" s="503"/>
      <c r="BB5" s="503"/>
      <c r="BC5" s="503"/>
      <c r="BD5" s="503"/>
      <c r="BE5" s="503"/>
      <c r="BF5" s="503"/>
      <c r="BG5" s="503"/>
      <c r="BH5" s="503"/>
      <c r="BI5" s="503"/>
      <c r="BJ5" s="503"/>
      <c r="BK5" s="503"/>
      <c r="BL5" s="503"/>
      <c r="BM5" s="504"/>
      <c r="BN5" s="468">
        <v>2904652</v>
      </c>
      <c r="BO5" s="469"/>
      <c r="BP5" s="469"/>
      <c r="BQ5" s="469"/>
      <c r="BR5" s="469"/>
      <c r="BS5" s="469"/>
      <c r="BT5" s="469"/>
      <c r="BU5" s="470"/>
      <c r="BV5" s="468">
        <v>2913139</v>
      </c>
      <c r="BW5" s="469"/>
      <c r="BX5" s="469"/>
      <c r="BY5" s="469"/>
      <c r="BZ5" s="469"/>
      <c r="CA5" s="469"/>
      <c r="CB5" s="469"/>
      <c r="CC5" s="470"/>
      <c r="CD5" s="471" t="s">
        <v>96</v>
      </c>
      <c r="CE5" s="472"/>
      <c r="CF5" s="472"/>
      <c r="CG5" s="472"/>
      <c r="CH5" s="472"/>
      <c r="CI5" s="472"/>
      <c r="CJ5" s="472"/>
      <c r="CK5" s="472"/>
      <c r="CL5" s="472"/>
      <c r="CM5" s="472"/>
      <c r="CN5" s="472"/>
      <c r="CO5" s="472"/>
      <c r="CP5" s="472"/>
      <c r="CQ5" s="472"/>
      <c r="CR5" s="472"/>
      <c r="CS5" s="473"/>
      <c r="CT5" s="465">
        <v>98.1</v>
      </c>
      <c r="CU5" s="466"/>
      <c r="CV5" s="466"/>
      <c r="CW5" s="466"/>
      <c r="CX5" s="466"/>
      <c r="CY5" s="466"/>
      <c r="CZ5" s="466"/>
      <c r="DA5" s="467"/>
      <c r="DB5" s="465">
        <v>97.5</v>
      </c>
      <c r="DC5" s="466"/>
      <c r="DD5" s="466"/>
      <c r="DE5" s="466"/>
      <c r="DF5" s="466"/>
      <c r="DG5" s="466"/>
      <c r="DH5" s="466"/>
      <c r="DI5" s="467"/>
      <c r="DJ5" s="184"/>
      <c r="DK5" s="184"/>
      <c r="DL5" s="184"/>
      <c r="DM5" s="184"/>
      <c r="DN5" s="184"/>
      <c r="DO5" s="184"/>
    </row>
    <row r="6" spans="1:119" ht="18.75" customHeight="1" x14ac:dyDescent="0.15">
      <c r="A6" s="185"/>
      <c r="B6" s="474" t="s">
        <v>97</v>
      </c>
      <c r="C6" s="475"/>
      <c r="D6" s="475"/>
      <c r="E6" s="476"/>
      <c r="F6" s="476"/>
      <c r="G6" s="476"/>
      <c r="H6" s="476"/>
      <c r="I6" s="476"/>
      <c r="J6" s="476"/>
      <c r="K6" s="476"/>
      <c r="L6" s="476" t="s">
        <v>98</v>
      </c>
      <c r="M6" s="476"/>
      <c r="N6" s="476"/>
      <c r="O6" s="476"/>
      <c r="P6" s="476"/>
      <c r="Q6" s="476"/>
      <c r="R6" s="480"/>
      <c r="S6" s="480"/>
      <c r="T6" s="480"/>
      <c r="U6" s="480"/>
      <c r="V6" s="481"/>
      <c r="W6" s="484" t="s">
        <v>99</v>
      </c>
      <c r="X6" s="485"/>
      <c r="Y6" s="485"/>
      <c r="Z6" s="485"/>
      <c r="AA6" s="485"/>
      <c r="AB6" s="475"/>
      <c r="AC6" s="488" t="s">
        <v>100</v>
      </c>
      <c r="AD6" s="489"/>
      <c r="AE6" s="489"/>
      <c r="AF6" s="489"/>
      <c r="AG6" s="489"/>
      <c r="AH6" s="489"/>
      <c r="AI6" s="489"/>
      <c r="AJ6" s="489"/>
      <c r="AK6" s="489"/>
      <c r="AL6" s="490"/>
      <c r="AM6" s="497" t="s">
        <v>101</v>
      </c>
      <c r="AN6" s="498"/>
      <c r="AO6" s="498"/>
      <c r="AP6" s="498"/>
      <c r="AQ6" s="498"/>
      <c r="AR6" s="498"/>
      <c r="AS6" s="498"/>
      <c r="AT6" s="499"/>
      <c r="AU6" s="500" t="s">
        <v>94</v>
      </c>
      <c r="AV6" s="501"/>
      <c r="AW6" s="501"/>
      <c r="AX6" s="501"/>
      <c r="AY6" s="502" t="s">
        <v>102</v>
      </c>
      <c r="AZ6" s="503"/>
      <c r="BA6" s="503"/>
      <c r="BB6" s="503"/>
      <c r="BC6" s="503"/>
      <c r="BD6" s="503"/>
      <c r="BE6" s="503"/>
      <c r="BF6" s="503"/>
      <c r="BG6" s="503"/>
      <c r="BH6" s="503"/>
      <c r="BI6" s="503"/>
      <c r="BJ6" s="503"/>
      <c r="BK6" s="503"/>
      <c r="BL6" s="503"/>
      <c r="BM6" s="504"/>
      <c r="BN6" s="468">
        <v>296297</v>
      </c>
      <c r="BO6" s="469"/>
      <c r="BP6" s="469"/>
      <c r="BQ6" s="469"/>
      <c r="BR6" s="469"/>
      <c r="BS6" s="469"/>
      <c r="BT6" s="469"/>
      <c r="BU6" s="470"/>
      <c r="BV6" s="468">
        <v>359804</v>
      </c>
      <c r="BW6" s="469"/>
      <c r="BX6" s="469"/>
      <c r="BY6" s="469"/>
      <c r="BZ6" s="469"/>
      <c r="CA6" s="469"/>
      <c r="CB6" s="469"/>
      <c r="CC6" s="470"/>
      <c r="CD6" s="471" t="s">
        <v>103</v>
      </c>
      <c r="CE6" s="472"/>
      <c r="CF6" s="472"/>
      <c r="CG6" s="472"/>
      <c r="CH6" s="472"/>
      <c r="CI6" s="472"/>
      <c r="CJ6" s="472"/>
      <c r="CK6" s="472"/>
      <c r="CL6" s="472"/>
      <c r="CM6" s="472"/>
      <c r="CN6" s="472"/>
      <c r="CO6" s="472"/>
      <c r="CP6" s="472"/>
      <c r="CQ6" s="472"/>
      <c r="CR6" s="472"/>
      <c r="CS6" s="473"/>
      <c r="CT6" s="505">
        <v>101.1</v>
      </c>
      <c r="CU6" s="506"/>
      <c r="CV6" s="506"/>
      <c r="CW6" s="506"/>
      <c r="CX6" s="506"/>
      <c r="CY6" s="506"/>
      <c r="CZ6" s="506"/>
      <c r="DA6" s="507"/>
      <c r="DB6" s="505">
        <v>101.6</v>
      </c>
      <c r="DC6" s="506"/>
      <c r="DD6" s="506"/>
      <c r="DE6" s="506"/>
      <c r="DF6" s="506"/>
      <c r="DG6" s="506"/>
      <c r="DH6" s="506"/>
      <c r="DI6" s="507"/>
      <c r="DJ6" s="184"/>
      <c r="DK6" s="184"/>
      <c r="DL6" s="184"/>
      <c r="DM6" s="184"/>
      <c r="DN6" s="184"/>
      <c r="DO6" s="184"/>
    </row>
    <row r="7" spans="1:119" ht="18.75" customHeight="1" x14ac:dyDescent="0.15">
      <c r="A7" s="185"/>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104</v>
      </c>
      <c r="AN7" s="498"/>
      <c r="AO7" s="498"/>
      <c r="AP7" s="498"/>
      <c r="AQ7" s="498"/>
      <c r="AR7" s="498"/>
      <c r="AS7" s="498"/>
      <c r="AT7" s="499"/>
      <c r="AU7" s="500" t="s">
        <v>105</v>
      </c>
      <c r="AV7" s="501"/>
      <c r="AW7" s="501"/>
      <c r="AX7" s="501"/>
      <c r="AY7" s="502" t="s">
        <v>106</v>
      </c>
      <c r="AZ7" s="503"/>
      <c r="BA7" s="503"/>
      <c r="BB7" s="503"/>
      <c r="BC7" s="503"/>
      <c r="BD7" s="503"/>
      <c r="BE7" s="503"/>
      <c r="BF7" s="503"/>
      <c r="BG7" s="503"/>
      <c r="BH7" s="503"/>
      <c r="BI7" s="503"/>
      <c r="BJ7" s="503"/>
      <c r="BK7" s="503"/>
      <c r="BL7" s="503"/>
      <c r="BM7" s="504"/>
      <c r="BN7" s="468">
        <v>30231</v>
      </c>
      <c r="BO7" s="469"/>
      <c r="BP7" s="469"/>
      <c r="BQ7" s="469"/>
      <c r="BR7" s="469"/>
      <c r="BS7" s="469"/>
      <c r="BT7" s="469"/>
      <c r="BU7" s="470"/>
      <c r="BV7" s="468">
        <v>12032</v>
      </c>
      <c r="BW7" s="469"/>
      <c r="BX7" s="469"/>
      <c r="BY7" s="469"/>
      <c r="BZ7" s="469"/>
      <c r="CA7" s="469"/>
      <c r="CB7" s="469"/>
      <c r="CC7" s="470"/>
      <c r="CD7" s="471" t="s">
        <v>107</v>
      </c>
      <c r="CE7" s="472"/>
      <c r="CF7" s="472"/>
      <c r="CG7" s="472"/>
      <c r="CH7" s="472"/>
      <c r="CI7" s="472"/>
      <c r="CJ7" s="472"/>
      <c r="CK7" s="472"/>
      <c r="CL7" s="472"/>
      <c r="CM7" s="472"/>
      <c r="CN7" s="472"/>
      <c r="CO7" s="472"/>
      <c r="CP7" s="472"/>
      <c r="CQ7" s="472"/>
      <c r="CR7" s="472"/>
      <c r="CS7" s="473"/>
      <c r="CT7" s="468">
        <v>2041398</v>
      </c>
      <c r="CU7" s="469"/>
      <c r="CV7" s="469"/>
      <c r="CW7" s="469"/>
      <c r="CX7" s="469"/>
      <c r="CY7" s="469"/>
      <c r="CZ7" s="469"/>
      <c r="DA7" s="470"/>
      <c r="DB7" s="468">
        <v>2044360</v>
      </c>
      <c r="DC7" s="469"/>
      <c r="DD7" s="469"/>
      <c r="DE7" s="469"/>
      <c r="DF7" s="469"/>
      <c r="DG7" s="469"/>
      <c r="DH7" s="469"/>
      <c r="DI7" s="470"/>
      <c r="DJ7" s="184"/>
      <c r="DK7" s="184"/>
      <c r="DL7" s="184"/>
      <c r="DM7" s="184"/>
      <c r="DN7" s="184"/>
      <c r="DO7" s="184"/>
    </row>
    <row r="8" spans="1:119" ht="18.75" customHeight="1" thickBot="1" x14ac:dyDescent="0.2">
      <c r="A8" s="185"/>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108</v>
      </c>
      <c r="AN8" s="498"/>
      <c r="AO8" s="498"/>
      <c r="AP8" s="498"/>
      <c r="AQ8" s="498"/>
      <c r="AR8" s="498"/>
      <c r="AS8" s="498"/>
      <c r="AT8" s="499"/>
      <c r="AU8" s="500" t="s">
        <v>109</v>
      </c>
      <c r="AV8" s="501"/>
      <c r="AW8" s="501"/>
      <c r="AX8" s="501"/>
      <c r="AY8" s="502" t="s">
        <v>110</v>
      </c>
      <c r="AZ8" s="503"/>
      <c r="BA8" s="503"/>
      <c r="BB8" s="503"/>
      <c r="BC8" s="503"/>
      <c r="BD8" s="503"/>
      <c r="BE8" s="503"/>
      <c r="BF8" s="503"/>
      <c r="BG8" s="503"/>
      <c r="BH8" s="503"/>
      <c r="BI8" s="503"/>
      <c r="BJ8" s="503"/>
      <c r="BK8" s="503"/>
      <c r="BL8" s="503"/>
      <c r="BM8" s="504"/>
      <c r="BN8" s="468">
        <v>266066</v>
      </c>
      <c r="BO8" s="469"/>
      <c r="BP8" s="469"/>
      <c r="BQ8" s="469"/>
      <c r="BR8" s="469"/>
      <c r="BS8" s="469"/>
      <c r="BT8" s="469"/>
      <c r="BU8" s="470"/>
      <c r="BV8" s="468">
        <v>347772</v>
      </c>
      <c r="BW8" s="469"/>
      <c r="BX8" s="469"/>
      <c r="BY8" s="469"/>
      <c r="BZ8" s="469"/>
      <c r="CA8" s="469"/>
      <c r="CB8" s="469"/>
      <c r="CC8" s="470"/>
      <c r="CD8" s="471" t="s">
        <v>111</v>
      </c>
      <c r="CE8" s="472"/>
      <c r="CF8" s="472"/>
      <c r="CG8" s="472"/>
      <c r="CH8" s="472"/>
      <c r="CI8" s="472"/>
      <c r="CJ8" s="472"/>
      <c r="CK8" s="472"/>
      <c r="CL8" s="472"/>
      <c r="CM8" s="472"/>
      <c r="CN8" s="472"/>
      <c r="CO8" s="472"/>
      <c r="CP8" s="472"/>
      <c r="CQ8" s="472"/>
      <c r="CR8" s="472"/>
      <c r="CS8" s="473"/>
      <c r="CT8" s="508">
        <v>0.18</v>
      </c>
      <c r="CU8" s="509"/>
      <c r="CV8" s="509"/>
      <c r="CW8" s="509"/>
      <c r="CX8" s="509"/>
      <c r="CY8" s="509"/>
      <c r="CZ8" s="509"/>
      <c r="DA8" s="510"/>
      <c r="DB8" s="508">
        <v>0.18</v>
      </c>
      <c r="DC8" s="509"/>
      <c r="DD8" s="509"/>
      <c r="DE8" s="509"/>
      <c r="DF8" s="509"/>
      <c r="DG8" s="509"/>
      <c r="DH8" s="509"/>
      <c r="DI8" s="510"/>
      <c r="DJ8" s="184"/>
      <c r="DK8" s="184"/>
      <c r="DL8" s="184"/>
      <c r="DM8" s="184"/>
      <c r="DN8" s="184"/>
      <c r="DO8" s="184"/>
    </row>
    <row r="9" spans="1:119" ht="18.75" customHeight="1" thickBot="1" x14ac:dyDescent="0.2">
      <c r="A9" s="185"/>
      <c r="B9" s="462" t="s">
        <v>112</v>
      </c>
      <c r="C9" s="463"/>
      <c r="D9" s="463"/>
      <c r="E9" s="463"/>
      <c r="F9" s="463"/>
      <c r="G9" s="463"/>
      <c r="H9" s="463"/>
      <c r="I9" s="463"/>
      <c r="J9" s="463"/>
      <c r="K9" s="511"/>
      <c r="L9" s="512" t="s">
        <v>113</v>
      </c>
      <c r="M9" s="513"/>
      <c r="N9" s="513"/>
      <c r="O9" s="513"/>
      <c r="P9" s="513"/>
      <c r="Q9" s="514"/>
      <c r="R9" s="515">
        <v>4259</v>
      </c>
      <c r="S9" s="516"/>
      <c r="T9" s="516"/>
      <c r="U9" s="516"/>
      <c r="V9" s="517"/>
      <c r="W9" s="425" t="s">
        <v>114</v>
      </c>
      <c r="X9" s="426"/>
      <c r="Y9" s="426"/>
      <c r="Z9" s="426"/>
      <c r="AA9" s="426"/>
      <c r="AB9" s="426"/>
      <c r="AC9" s="426"/>
      <c r="AD9" s="426"/>
      <c r="AE9" s="426"/>
      <c r="AF9" s="426"/>
      <c r="AG9" s="426"/>
      <c r="AH9" s="426"/>
      <c r="AI9" s="426"/>
      <c r="AJ9" s="426"/>
      <c r="AK9" s="426"/>
      <c r="AL9" s="427"/>
      <c r="AM9" s="497" t="s">
        <v>115</v>
      </c>
      <c r="AN9" s="498"/>
      <c r="AO9" s="498"/>
      <c r="AP9" s="498"/>
      <c r="AQ9" s="498"/>
      <c r="AR9" s="498"/>
      <c r="AS9" s="498"/>
      <c r="AT9" s="499"/>
      <c r="AU9" s="500" t="s">
        <v>94</v>
      </c>
      <c r="AV9" s="501"/>
      <c r="AW9" s="501"/>
      <c r="AX9" s="501"/>
      <c r="AY9" s="502" t="s">
        <v>116</v>
      </c>
      <c r="AZ9" s="503"/>
      <c r="BA9" s="503"/>
      <c r="BB9" s="503"/>
      <c r="BC9" s="503"/>
      <c r="BD9" s="503"/>
      <c r="BE9" s="503"/>
      <c r="BF9" s="503"/>
      <c r="BG9" s="503"/>
      <c r="BH9" s="503"/>
      <c r="BI9" s="503"/>
      <c r="BJ9" s="503"/>
      <c r="BK9" s="503"/>
      <c r="BL9" s="503"/>
      <c r="BM9" s="504"/>
      <c r="BN9" s="468">
        <v>-81706</v>
      </c>
      <c r="BO9" s="469"/>
      <c r="BP9" s="469"/>
      <c r="BQ9" s="469"/>
      <c r="BR9" s="469"/>
      <c r="BS9" s="469"/>
      <c r="BT9" s="469"/>
      <c r="BU9" s="470"/>
      <c r="BV9" s="468">
        <v>-9675</v>
      </c>
      <c r="BW9" s="469"/>
      <c r="BX9" s="469"/>
      <c r="BY9" s="469"/>
      <c r="BZ9" s="469"/>
      <c r="CA9" s="469"/>
      <c r="CB9" s="469"/>
      <c r="CC9" s="470"/>
      <c r="CD9" s="471" t="s">
        <v>117</v>
      </c>
      <c r="CE9" s="472"/>
      <c r="CF9" s="472"/>
      <c r="CG9" s="472"/>
      <c r="CH9" s="472"/>
      <c r="CI9" s="472"/>
      <c r="CJ9" s="472"/>
      <c r="CK9" s="472"/>
      <c r="CL9" s="472"/>
      <c r="CM9" s="472"/>
      <c r="CN9" s="472"/>
      <c r="CO9" s="472"/>
      <c r="CP9" s="472"/>
      <c r="CQ9" s="472"/>
      <c r="CR9" s="472"/>
      <c r="CS9" s="473"/>
      <c r="CT9" s="465">
        <v>18.100000000000001</v>
      </c>
      <c r="CU9" s="466"/>
      <c r="CV9" s="466"/>
      <c r="CW9" s="466"/>
      <c r="CX9" s="466"/>
      <c r="CY9" s="466"/>
      <c r="CZ9" s="466"/>
      <c r="DA9" s="467"/>
      <c r="DB9" s="465">
        <v>18.100000000000001</v>
      </c>
      <c r="DC9" s="466"/>
      <c r="DD9" s="466"/>
      <c r="DE9" s="466"/>
      <c r="DF9" s="466"/>
      <c r="DG9" s="466"/>
      <c r="DH9" s="466"/>
      <c r="DI9" s="467"/>
      <c r="DJ9" s="184"/>
      <c r="DK9" s="184"/>
      <c r="DL9" s="184"/>
      <c r="DM9" s="184"/>
      <c r="DN9" s="184"/>
      <c r="DO9" s="184"/>
    </row>
    <row r="10" spans="1:119" ht="18.75" customHeight="1" thickBot="1" x14ac:dyDescent="0.2">
      <c r="A10" s="185"/>
      <c r="B10" s="462"/>
      <c r="C10" s="463"/>
      <c r="D10" s="463"/>
      <c r="E10" s="463"/>
      <c r="F10" s="463"/>
      <c r="G10" s="463"/>
      <c r="H10" s="463"/>
      <c r="I10" s="463"/>
      <c r="J10" s="463"/>
      <c r="K10" s="511"/>
      <c r="L10" s="518" t="s">
        <v>118</v>
      </c>
      <c r="M10" s="498"/>
      <c r="N10" s="498"/>
      <c r="O10" s="498"/>
      <c r="P10" s="498"/>
      <c r="Q10" s="499"/>
      <c r="R10" s="519">
        <v>4826</v>
      </c>
      <c r="S10" s="520"/>
      <c r="T10" s="520"/>
      <c r="U10" s="520"/>
      <c r="V10" s="521"/>
      <c r="W10" s="456"/>
      <c r="X10" s="457"/>
      <c r="Y10" s="457"/>
      <c r="Z10" s="457"/>
      <c r="AA10" s="457"/>
      <c r="AB10" s="457"/>
      <c r="AC10" s="457"/>
      <c r="AD10" s="457"/>
      <c r="AE10" s="457"/>
      <c r="AF10" s="457"/>
      <c r="AG10" s="457"/>
      <c r="AH10" s="457"/>
      <c r="AI10" s="457"/>
      <c r="AJ10" s="457"/>
      <c r="AK10" s="457"/>
      <c r="AL10" s="460"/>
      <c r="AM10" s="497" t="s">
        <v>119</v>
      </c>
      <c r="AN10" s="498"/>
      <c r="AO10" s="498"/>
      <c r="AP10" s="498"/>
      <c r="AQ10" s="498"/>
      <c r="AR10" s="498"/>
      <c r="AS10" s="498"/>
      <c r="AT10" s="499"/>
      <c r="AU10" s="500" t="s">
        <v>120</v>
      </c>
      <c r="AV10" s="501"/>
      <c r="AW10" s="501"/>
      <c r="AX10" s="501"/>
      <c r="AY10" s="502" t="s">
        <v>121</v>
      </c>
      <c r="AZ10" s="503"/>
      <c r="BA10" s="503"/>
      <c r="BB10" s="503"/>
      <c r="BC10" s="503"/>
      <c r="BD10" s="503"/>
      <c r="BE10" s="503"/>
      <c r="BF10" s="503"/>
      <c r="BG10" s="503"/>
      <c r="BH10" s="503"/>
      <c r="BI10" s="503"/>
      <c r="BJ10" s="503"/>
      <c r="BK10" s="503"/>
      <c r="BL10" s="503"/>
      <c r="BM10" s="504"/>
      <c r="BN10" s="468">
        <v>581</v>
      </c>
      <c r="BO10" s="469"/>
      <c r="BP10" s="469"/>
      <c r="BQ10" s="469"/>
      <c r="BR10" s="469"/>
      <c r="BS10" s="469"/>
      <c r="BT10" s="469"/>
      <c r="BU10" s="470"/>
      <c r="BV10" s="468">
        <v>0</v>
      </c>
      <c r="BW10" s="469"/>
      <c r="BX10" s="469"/>
      <c r="BY10" s="469"/>
      <c r="BZ10" s="469"/>
      <c r="CA10" s="469"/>
      <c r="CB10" s="469"/>
      <c r="CC10" s="470"/>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2"/>
      <c r="C11" s="463"/>
      <c r="D11" s="463"/>
      <c r="E11" s="463"/>
      <c r="F11" s="463"/>
      <c r="G11" s="463"/>
      <c r="H11" s="463"/>
      <c r="I11" s="463"/>
      <c r="J11" s="463"/>
      <c r="K11" s="511"/>
      <c r="L11" s="522" t="s">
        <v>123</v>
      </c>
      <c r="M11" s="523"/>
      <c r="N11" s="523"/>
      <c r="O11" s="523"/>
      <c r="P11" s="523"/>
      <c r="Q11" s="524"/>
      <c r="R11" s="525" t="s">
        <v>124</v>
      </c>
      <c r="S11" s="526"/>
      <c r="T11" s="526"/>
      <c r="U11" s="526"/>
      <c r="V11" s="527"/>
      <c r="W11" s="456"/>
      <c r="X11" s="457"/>
      <c r="Y11" s="457"/>
      <c r="Z11" s="457"/>
      <c r="AA11" s="457"/>
      <c r="AB11" s="457"/>
      <c r="AC11" s="457"/>
      <c r="AD11" s="457"/>
      <c r="AE11" s="457"/>
      <c r="AF11" s="457"/>
      <c r="AG11" s="457"/>
      <c r="AH11" s="457"/>
      <c r="AI11" s="457"/>
      <c r="AJ11" s="457"/>
      <c r="AK11" s="457"/>
      <c r="AL11" s="460"/>
      <c r="AM11" s="497" t="s">
        <v>125</v>
      </c>
      <c r="AN11" s="498"/>
      <c r="AO11" s="498"/>
      <c r="AP11" s="498"/>
      <c r="AQ11" s="498"/>
      <c r="AR11" s="498"/>
      <c r="AS11" s="498"/>
      <c r="AT11" s="499"/>
      <c r="AU11" s="500" t="s">
        <v>94</v>
      </c>
      <c r="AV11" s="501"/>
      <c r="AW11" s="501"/>
      <c r="AX11" s="501"/>
      <c r="AY11" s="502" t="s">
        <v>126</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127</v>
      </c>
      <c r="CE11" s="472"/>
      <c r="CF11" s="472"/>
      <c r="CG11" s="472"/>
      <c r="CH11" s="472"/>
      <c r="CI11" s="472"/>
      <c r="CJ11" s="472"/>
      <c r="CK11" s="472"/>
      <c r="CL11" s="472"/>
      <c r="CM11" s="472"/>
      <c r="CN11" s="472"/>
      <c r="CO11" s="472"/>
      <c r="CP11" s="472"/>
      <c r="CQ11" s="472"/>
      <c r="CR11" s="472"/>
      <c r="CS11" s="473"/>
      <c r="CT11" s="508" t="s">
        <v>128</v>
      </c>
      <c r="CU11" s="509"/>
      <c r="CV11" s="509"/>
      <c r="CW11" s="509"/>
      <c r="CX11" s="509"/>
      <c r="CY11" s="509"/>
      <c r="CZ11" s="509"/>
      <c r="DA11" s="510"/>
      <c r="DB11" s="508" t="s">
        <v>129</v>
      </c>
      <c r="DC11" s="509"/>
      <c r="DD11" s="509"/>
      <c r="DE11" s="509"/>
      <c r="DF11" s="509"/>
      <c r="DG11" s="509"/>
      <c r="DH11" s="509"/>
      <c r="DI11" s="510"/>
      <c r="DJ11" s="184"/>
      <c r="DK11" s="184"/>
      <c r="DL11" s="184"/>
      <c r="DM11" s="184"/>
      <c r="DN11" s="184"/>
      <c r="DO11" s="184"/>
    </row>
    <row r="12" spans="1:119" ht="18.75" customHeight="1" x14ac:dyDescent="0.15">
      <c r="A12" s="185"/>
      <c r="B12" s="528" t="s">
        <v>130</v>
      </c>
      <c r="C12" s="529"/>
      <c r="D12" s="529"/>
      <c r="E12" s="529"/>
      <c r="F12" s="529"/>
      <c r="G12" s="529"/>
      <c r="H12" s="529"/>
      <c r="I12" s="529"/>
      <c r="J12" s="529"/>
      <c r="K12" s="530"/>
      <c r="L12" s="537" t="s">
        <v>131</v>
      </c>
      <c r="M12" s="538"/>
      <c r="N12" s="538"/>
      <c r="O12" s="538"/>
      <c r="P12" s="538"/>
      <c r="Q12" s="539"/>
      <c r="R12" s="540">
        <v>4025</v>
      </c>
      <c r="S12" s="541"/>
      <c r="T12" s="541"/>
      <c r="U12" s="541"/>
      <c r="V12" s="542"/>
      <c r="W12" s="543" t="s">
        <v>1</v>
      </c>
      <c r="X12" s="501"/>
      <c r="Y12" s="501"/>
      <c r="Z12" s="501"/>
      <c r="AA12" s="501"/>
      <c r="AB12" s="544"/>
      <c r="AC12" s="545" t="s">
        <v>132</v>
      </c>
      <c r="AD12" s="546"/>
      <c r="AE12" s="546"/>
      <c r="AF12" s="546"/>
      <c r="AG12" s="547"/>
      <c r="AH12" s="545" t="s">
        <v>133</v>
      </c>
      <c r="AI12" s="546"/>
      <c r="AJ12" s="546"/>
      <c r="AK12" s="546"/>
      <c r="AL12" s="548"/>
      <c r="AM12" s="497" t="s">
        <v>134</v>
      </c>
      <c r="AN12" s="498"/>
      <c r="AO12" s="498"/>
      <c r="AP12" s="498"/>
      <c r="AQ12" s="498"/>
      <c r="AR12" s="498"/>
      <c r="AS12" s="498"/>
      <c r="AT12" s="499"/>
      <c r="AU12" s="500" t="s">
        <v>135</v>
      </c>
      <c r="AV12" s="501"/>
      <c r="AW12" s="501"/>
      <c r="AX12" s="501"/>
      <c r="AY12" s="502" t="s">
        <v>136</v>
      </c>
      <c r="AZ12" s="503"/>
      <c r="BA12" s="503"/>
      <c r="BB12" s="503"/>
      <c r="BC12" s="503"/>
      <c r="BD12" s="503"/>
      <c r="BE12" s="503"/>
      <c r="BF12" s="503"/>
      <c r="BG12" s="503"/>
      <c r="BH12" s="503"/>
      <c r="BI12" s="503"/>
      <c r="BJ12" s="503"/>
      <c r="BK12" s="503"/>
      <c r="BL12" s="503"/>
      <c r="BM12" s="504"/>
      <c r="BN12" s="468">
        <v>0</v>
      </c>
      <c r="BO12" s="469"/>
      <c r="BP12" s="469"/>
      <c r="BQ12" s="469"/>
      <c r="BR12" s="469"/>
      <c r="BS12" s="469"/>
      <c r="BT12" s="469"/>
      <c r="BU12" s="470"/>
      <c r="BV12" s="468">
        <v>0</v>
      </c>
      <c r="BW12" s="469"/>
      <c r="BX12" s="469"/>
      <c r="BY12" s="469"/>
      <c r="BZ12" s="469"/>
      <c r="CA12" s="469"/>
      <c r="CB12" s="469"/>
      <c r="CC12" s="470"/>
      <c r="CD12" s="471" t="s">
        <v>137</v>
      </c>
      <c r="CE12" s="472"/>
      <c r="CF12" s="472"/>
      <c r="CG12" s="472"/>
      <c r="CH12" s="472"/>
      <c r="CI12" s="472"/>
      <c r="CJ12" s="472"/>
      <c r="CK12" s="472"/>
      <c r="CL12" s="472"/>
      <c r="CM12" s="472"/>
      <c r="CN12" s="472"/>
      <c r="CO12" s="472"/>
      <c r="CP12" s="472"/>
      <c r="CQ12" s="472"/>
      <c r="CR12" s="472"/>
      <c r="CS12" s="473"/>
      <c r="CT12" s="508" t="s">
        <v>128</v>
      </c>
      <c r="CU12" s="509"/>
      <c r="CV12" s="509"/>
      <c r="CW12" s="509"/>
      <c r="CX12" s="509"/>
      <c r="CY12" s="509"/>
      <c r="CZ12" s="509"/>
      <c r="DA12" s="510"/>
      <c r="DB12" s="508" t="s">
        <v>129</v>
      </c>
      <c r="DC12" s="509"/>
      <c r="DD12" s="509"/>
      <c r="DE12" s="509"/>
      <c r="DF12" s="509"/>
      <c r="DG12" s="509"/>
      <c r="DH12" s="509"/>
      <c r="DI12" s="510"/>
      <c r="DJ12" s="184"/>
      <c r="DK12" s="184"/>
      <c r="DL12" s="184"/>
      <c r="DM12" s="184"/>
      <c r="DN12" s="184"/>
      <c r="DO12" s="184"/>
    </row>
    <row r="13" spans="1:119" ht="18.75" customHeight="1" x14ac:dyDescent="0.15">
      <c r="A13" s="185"/>
      <c r="B13" s="531"/>
      <c r="C13" s="532"/>
      <c r="D13" s="532"/>
      <c r="E13" s="532"/>
      <c r="F13" s="532"/>
      <c r="G13" s="532"/>
      <c r="H13" s="532"/>
      <c r="I13" s="532"/>
      <c r="J13" s="532"/>
      <c r="K13" s="533"/>
      <c r="L13" s="195"/>
      <c r="M13" s="559" t="s">
        <v>138</v>
      </c>
      <c r="N13" s="560"/>
      <c r="O13" s="560"/>
      <c r="P13" s="560"/>
      <c r="Q13" s="561"/>
      <c r="R13" s="552">
        <v>3999</v>
      </c>
      <c r="S13" s="553"/>
      <c r="T13" s="553"/>
      <c r="U13" s="553"/>
      <c r="V13" s="554"/>
      <c r="W13" s="484" t="s">
        <v>139</v>
      </c>
      <c r="X13" s="485"/>
      <c r="Y13" s="485"/>
      <c r="Z13" s="485"/>
      <c r="AA13" s="485"/>
      <c r="AB13" s="475"/>
      <c r="AC13" s="519">
        <v>263</v>
      </c>
      <c r="AD13" s="520"/>
      <c r="AE13" s="520"/>
      <c r="AF13" s="520"/>
      <c r="AG13" s="562"/>
      <c r="AH13" s="519">
        <v>326</v>
      </c>
      <c r="AI13" s="520"/>
      <c r="AJ13" s="520"/>
      <c r="AK13" s="520"/>
      <c r="AL13" s="521"/>
      <c r="AM13" s="497" t="s">
        <v>140</v>
      </c>
      <c r="AN13" s="498"/>
      <c r="AO13" s="498"/>
      <c r="AP13" s="498"/>
      <c r="AQ13" s="498"/>
      <c r="AR13" s="498"/>
      <c r="AS13" s="498"/>
      <c r="AT13" s="499"/>
      <c r="AU13" s="500" t="s">
        <v>141</v>
      </c>
      <c r="AV13" s="501"/>
      <c r="AW13" s="501"/>
      <c r="AX13" s="501"/>
      <c r="AY13" s="502" t="s">
        <v>142</v>
      </c>
      <c r="AZ13" s="503"/>
      <c r="BA13" s="503"/>
      <c r="BB13" s="503"/>
      <c r="BC13" s="503"/>
      <c r="BD13" s="503"/>
      <c r="BE13" s="503"/>
      <c r="BF13" s="503"/>
      <c r="BG13" s="503"/>
      <c r="BH13" s="503"/>
      <c r="BI13" s="503"/>
      <c r="BJ13" s="503"/>
      <c r="BK13" s="503"/>
      <c r="BL13" s="503"/>
      <c r="BM13" s="504"/>
      <c r="BN13" s="468">
        <v>-81125</v>
      </c>
      <c r="BO13" s="469"/>
      <c r="BP13" s="469"/>
      <c r="BQ13" s="469"/>
      <c r="BR13" s="469"/>
      <c r="BS13" s="469"/>
      <c r="BT13" s="469"/>
      <c r="BU13" s="470"/>
      <c r="BV13" s="468">
        <v>-9675</v>
      </c>
      <c r="BW13" s="469"/>
      <c r="BX13" s="469"/>
      <c r="BY13" s="469"/>
      <c r="BZ13" s="469"/>
      <c r="CA13" s="469"/>
      <c r="CB13" s="469"/>
      <c r="CC13" s="470"/>
      <c r="CD13" s="471" t="s">
        <v>143</v>
      </c>
      <c r="CE13" s="472"/>
      <c r="CF13" s="472"/>
      <c r="CG13" s="472"/>
      <c r="CH13" s="472"/>
      <c r="CI13" s="472"/>
      <c r="CJ13" s="472"/>
      <c r="CK13" s="472"/>
      <c r="CL13" s="472"/>
      <c r="CM13" s="472"/>
      <c r="CN13" s="472"/>
      <c r="CO13" s="472"/>
      <c r="CP13" s="472"/>
      <c r="CQ13" s="472"/>
      <c r="CR13" s="472"/>
      <c r="CS13" s="473"/>
      <c r="CT13" s="465">
        <v>8.4</v>
      </c>
      <c r="CU13" s="466"/>
      <c r="CV13" s="466"/>
      <c r="CW13" s="466"/>
      <c r="CX13" s="466"/>
      <c r="CY13" s="466"/>
      <c r="CZ13" s="466"/>
      <c r="DA13" s="467"/>
      <c r="DB13" s="465">
        <v>7.9</v>
      </c>
      <c r="DC13" s="466"/>
      <c r="DD13" s="466"/>
      <c r="DE13" s="466"/>
      <c r="DF13" s="466"/>
      <c r="DG13" s="466"/>
      <c r="DH13" s="466"/>
      <c r="DI13" s="467"/>
      <c r="DJ13" s="184"/>
      <c r="DK13" s="184"/>
      <c r="DL13" s="184"/>
      <c r="DM13" s="184"/>
      <c r="DN13" s="184"/>
      <c r="DO13" s="184"/>
    </row>
    <row r="14" spans="1:119" ht="18.75" customHeight="1" thickBot="1" x14ac:dyDescent="0.2">
      <c r="A14" s="185"/>
      <c r="B14" s="531"/>
      <c r="C14" s="532"/>
      <c r="D14" s="532"/>
      <c r="E14" s="532"/>
      <c r="F14" s="532"/>
      <c r="G14" s="532"/>
      <c r="H14" s="532"/>
      <c r="I14" s="532"/>
      <c r="J14" s="532"/>
      <c r="K14" s="533"/>
      <c r="L14" s="549" t="s">
        <v>144</v>
      </c>
      <c r="M14" s="550"/>
      <c r="N14" s="550"/>
      <c r="O14" s="550"/>
      <c r="P14" s="550"/>
      <c r="Q14" s="551"/>
      <c r="R14" s="552">
        <v>4144</v>
      </c>
      <c r="S14" s="553"/>
      <c r="T14" s="553"/>
      <c r="U14" s="553"/>
      <c r="V14" s="554"/>
      <c r="W14" s="458"/>
      <c r="X14" s="459"/>
      <c r="Y14" s="459"/>
      <c r="Z14" s="459"/>
      <c r="AA14" s="459"/>
      <c r="AB14" s="448"/>
      <c r="AC14" s="555">
        <v>14.3</v>
      </c>
      <c r="AD14" s="556"/>
      <c r="AE14" s="556"/>
      <c r="AF14" s="556"/>
      <c r="AG14" s="557"/>
      <c r="AH14" s="555">
        <v>16</v>
      </c>
      <c r="AI14" s="556"/>
      <c r="AJ14" s="556"/>
      <c r="AK14" s="556"/>
      <c r="AL14" s="558"/>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3" t="s">
        <v>145</v>
      </c>
      <c r="CE14" s="564"/>
      <c r="CF14" s="564"/>
      <c r="CG14" s="564"/>
      <c r="CH14" s="564"/>
      <c r="CI14" s="564"/>
      <c r="CJ14" s="564"/>
      <c r="CK14" s="564"/>
      <c r="CL14" s="564"/>
      <c r="CM14" s="564"/>
      <c r="CN14" s="564"/>
      <c r="CO14" s="564"/>
      <c r="CP14" s="564"/>
      <c r="CQ14" s="564"/>
      <c r="CR14" s="564"/>
      <c r="CS14" s="565"/>
      <c r="CT14" s="566">
        <v>54.4</v>
      </c>
      <c r="CU14" s="567"/>
      <c r="CV14" s="567"/>
      <c r="CW14" s="567"/>
      <c r="CX14" s="567"/>
      <c r="CY14" s="567"/>
      <c r="CZ14" s="567"/>
      <c r="DA14" s="568"/>
      <c r="DB14" s="566">
        <v>63</v>
      </c>
      <c r="DC14" s="567"/>
      <c r="DD14" s="567"/>
      <c r="DE14" s="567"/>
      <c r="DF14" s="567"/>
      <c r="DG14" s="567"/>
      <c r="DH14" s="567"/>
      <c r="DI14" s="568"/>
      <c r="DJ14" s="184"/>
      <c r="DK14" s="184"/>
      <c r="DL14" s="184"/>
      <c r="DM14" s="184"/>
      <c r="DN14" s="184"/>
      <c r="DO14" s="184"/>
    </row>
    <row r="15" spans="1:119" ht="18.75" customHeight="1" x14ac:dyDescent="0.15">
      <c r="A15" s="185"/>
      <c r="B15" s="531"/>
      <c r="C15" s="532"/>
      <c r="D15" s="532"/>
      <c r="E15" s="532"/>
      <c r="F15" s="532"/>
      <c r="G15" s="532"/>
      <c r="H15" s="532"/>
      <c r="I15" s="532"/>
      <c r="J15" s="532"/>
      <c r="K15" s="533"/>
      <c r="L15" s="195"/>
      <c r="M15" s="559" t="s">
        <v>146</v>
      </c>
      <c r="N15" s="560"/>
      <c r="O15" s="560"/>
      <c r="P15" s="560"/>
      <c r="Q15" s="561"/>
      <c r="R15" s="552">
        <v>4117</v>
      </c>
      <c r="S15" s="553"/>
      <c r="T15" s="553"/>
      <c r="U15" s="553"/>
      <c r="V15" s="554"/>
      <c r="W15" s="484" t="s">
        <v>147</v>
      </c>
      <c r="X15" s="485"/>
      <c r="Y15" s="485"/>
      <c r="Z15" s="485"/>
      <c r="AA15" s="485"/>
      <c r="AB15" s="475"/>
      <c r="AC15" s="519">
        <v>360</v>
      </c>
      <c r="AD15" s="520"/>
      <c r="AE15" s="520"/>
      <c r="AF15" s="520"/>
      <c r="AG15" s="562"/>
      <c r="AH15" s="519">
        <v>412</v>
      </c>
      <c r="AI15" s="520"/>
      <c r="AJ15" s="520"/>
      <c r="AK15" s="520"/>
      <c r="AL15" s="521"/>
      <c r="AM15" s="497"/>
      <c r="AN15" s="498"/>
      <c r="AO15" s="498"/>
      <c r="AP15" s="498"/>
      <c r="AQ15" s="498"/>
      <c r="AR15" s="498"/>
      <c r="AS15" s="498"/>
      <c r="AT15" s="499"/>
      <c r="AU15" s="500"/>
      <c r="AV15" s="501"/>
      <c r="AW15" s="501"/>
      <c r="AX15" s="501"/>
      <c r="AY15" s="428" t="s">
        <v>148</v>
      </c>
      <c r="AZ15" s="429"/>
      <c r="BA15" s="429"/>
      <c r="BB15" s="429"/>
      <c r="BC15" s="429"/>
      <c r="BD15" s="429"/>
      <c r="BE15" s="429"/>
      <c r="BF15" s="429"/>
      <c r="BG15" s="429"/>
      <c r="BH15" s="429"/>
      <c r="BI15" s="429"/>
      <c r="BJ15" s="429"/>
      <c r="BK15" s="429"/>
      <c r="BL15" s="429"/>
      <c r="BM15" s="430"/>
      <c r="BN15" s="431">
        <v>331062</v>
      </c>
      <c r="BO15" s="432"/>
      <c r="BP15" s="432"/>
      <c r="BQ15" s="432"/>
      <c r="BR15" s="432"/>
      <c r="BS15" s="432"/>
      <c r="BT15" s="432"/>
      <c r="BU15" s="433"/>
      <c r="BV15" s="431">
        <v>336193</v>
      </c>
      <c r="BW15" s="432"/>
      <c r="BX15" s="432"/>
      <c r="BY15" s="432"/>
      <c r="BZ15" s="432"/>
      <c r="CA15" s="432"/>
      <c r="CB15" s="432"/>
      <c r="CC15" s="433"/>
      <c r="CD15" s="569" t="s">
        <v>149</v>
      </c>
      <c r="CE15" s="570"/>
      <c r="CF15" s="570"/>
      <c r="CG15" s="570"/>
      <c r="CH15" s="570"/>
      <c r="CI15" s="570"/>
      <c r="CJ15" s="570"/>
      <c r="CK15" s="570"/>
      <c r="CL15" s="570"/>
      <c r="CM15" s="570"/>
      <c r="CN15" s="570"/>
      <c r="CO15" s="570"/>
      <c r="CP15" s="570"/>
      <c r="CQ15" s="570"/>
      <c r="CR15" s="570"/>
      <c r="CS15" s="571"/>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31"/>
      <c r="C16" s="532"/>
      <c r="D16" s="532"/>
      <c r="E16" s="532"/>
      <c r="F16" s="532"/>
      <c r="G16" s="532"/>
      <c r="H16" s="532"/>
      <c r="I16" s="532"/>
      <c r="J16" s="532"/>
      <c r="K16" s="533"/>
      <c r="L16" s="549" t="s">
        <v>150</v>
      </c>
      <c r="M16" s="580"/>
      <c r="N16" s="580"/>
      <c r="O16" s="580"/>
      <c r="P16" s="580"/>
      <c r="Q16" s="581"/>
      <c r="R16" s="572" t="s">
        <v>151</v>
      </c>
      <c r="S16" s="573"/>
      <c r="T16" s="573"/>
      <c r="U16" s="573"/>
      <c r="V16" s="574"/>
      <c r="W16" s="458"/>
      <c r="X16" s="459"/>
      <c r="Y16" s="459"/>
      <c r="Z16" s="459"/>
      <c r="AA16" s="459"/>
      <c r="AB16" s="448"/>
      <c r="AC16" s="555">
        <v>19.600000000000001</v>
      </c>
      <c r="AD16" s="556"/>
      <c r="AE16" s="556"/>
      <c r="AF16" s="556"/>
      <c r="AG16" s="557"/>
      <c r="AH16" s="555">
        <v>20.2</v>
      </c>
      <c r="AI16" s="556"/>
      <c r="AJ16" s="556"/>
      <c r="AK16" s="556"/>
      <c r="AL16" s="558"/>
      <c r="AM16" s="497"/>
      <c r="AN16" s="498"/>
      <c r="AO16" s="498"/>
      <c r="AP16" s="498"/>
      <c r="AQ16" s="498"/>
      <c r="AR16" s="498"/>
      <c r="AS16" s="498"/>
      <c r="AT16" s="499"/>
      <c r="AU16" s="500"/>
      <c r="AV16" s="501"/>
      <c r="AW16" s="501"/>
      <c r="AX16" s="501"/>
      <c r="AY16" s="502" t="s">
        <v>152</v>
      </c>
      <c r="AZ16" s="503"/>
      <c r="BA16" s="503"/>
      <c r="BB16" s="503"/>
      <c r="BC16" s="503"/>
      <c r="BD16" s="503"/>
      <c r="BE16" s="503"/>
      <c r="BF16" s="503"/>
      <c r="BG16" s="503"/>
      <c r="BH16" s="503"/>
      <c r="BI16" s="503"/>
      <c r="BJ16" s="503"/>
      <c r="BK16" s="503"/>
      <c r="BL16" s="503"/>
      <c r="BM16" s="504"/>
      <c r="BN16" s="468">
        <v>1901227</v>
      </c>
      <c r="BO16" s="469"/>
      <c r="BP16" s="469"/>
      <c r="BQ16" s="469"/>
      <c r="BR16" s="469"/>
      <c r="BS16" s="469"/>
      <c r="BT16" s="469"/>
      <c r="BU16" s="470"/>
      <c r="BV16" s="468">
        <v>1879633</v>
      </c>
      <c r="BW16" s="469"/>
      <c r="BX16" s="469"/>
      <c r="BY16" s="469"/>
      <c r="BZ16" s="469"/>
      <c r="CA16" s="469"/>
      <c r="CB16" s="469"/>
      <c r="CC16" s="470"/>
      <c r="CD16" s="199"/>
      <c r="CE16" s="578"/>
      <c r="CF16" s="578"/>
      <c r="CG16" s="578"/>
      <c r="CH16" s="578"/>
      <c r="CI16" s="578"/>
      <c r="CJ16" s="578"/>
      <c r="CK16" s="578"/>
      <c r="CL16" s="578"/>
      <c r="CM16" s="578"/>
      <c r="CN16" s="578"/>
      <c r="CO16" s="578"/>
      <c r="CP16" s="578"/>
      <c r="CQ16" s="578"/>
      <c r="CR16" s="578"/>
      <c r="CS16" s="579"/>
      <c r="CT16" s="465"/>
      <c r="CU16" s="466"/>
      <c r="CV16" s="466"/>
      <c r="CW16" s="466"/>
      <c r="CX16" s="466"/>
      <c r="CY16" s="466"/>
      <c r="CZ16" s="466"/>
      <c r="DA16" s="467"/>
      <c r="DB16" s="465"/>
      <c r="DC16" s="466"/>
      <c r="DD16" s="466"/>
      <c r="DE16" s="466"/>
      <c r="DF16" s="466"/>
      <c r="DG16" s="466"/>
      <c r="DH16" s="466"/>
      <c r="DI16" s="467"/>
      <c r="DJ16" s="184"/>
      <c r="DK16" s="184"/>
      <c r="DL16" s="184"/>
      <c r="DM16" s="184"/>
      <c r="DN16" s="184"/>
      <c r="DO16" s="184"/>
    </row>
    <row r="17" spans="1:119" ht="18.75" customHeight="1" thickBot="1" x14ac:dyDescent="0.2">
      <c r="A17" s="185"/>
      <c r="B17" s="534"/>
      <c r="C17" s="535"/>
      <c r="D17" s="535"/>
      <c r="E17" s="535"/>
      <c r="F17" s="535"/>
      <c r="G17" s="535"/>
      <c r="H17" s="535"/>
      <c r="I17" s="535"/>
      <c r="J17" s="535"/>
      <c r="K17" s="536"/>
      <c r="L17" s="200"/>
      <c r="M17" s="575" t="s">
        <v>153</v>
      </c>
      <c r="N17" s="576"/>
      <c r="O17" s="576"/>
      <c r="P17" s="576"/>
      <c r="Q17" s="577"/>
      <c r="R17" s="572" t="s">
        <v>154</v>
      </c>
      <c r="S17" s="573"/>
      <c r="T17" s="573"/>
      <c r="U17" s="573"/>
      <c r="V17" s="574"/>
      <c r="W17" s="484" t="s">
        <v>155</v>
      </c>
      <c r="X17" s="485"/>
      <c r="Y17" s="485"/>
      <c r="Z17" s="485"/>
      <c r="AA17" s="485"/>
      <c r="AB17" s="475"/>
      <c r="AC17" s="519">
        <v>1217</v>
      </c>
      <c r="AD17" s="520"/>
      <c r="AE17" s="520"/>
      <c r="AF17" s="520"/>
      <c r="AG17" s="562"/>
      <c r="AH17" s="519">
        <v>1301</v>
      </c>
      <c r="AI17" s="520"/>
      <c r="AJ17" s="520"/>
      <c r="AK17" s="520"/>
      <c r="AL17" s="521"/>
      <c r="AM17" s="497"/>
      <c r="AN17" s="498"/>
      <c r="AO17" s="498"/>
      <c r="AP17" s="498"/>
      <c r="AQ17" s="498"/>
      <c r="AR17" s="498"/>
      <c r="AS17" s="498"/>
      <c r="AT17" s="499"/>
      <c r="AU17" s="500"/>
      <c r="AV17" s="501"/>
      <c r="AW17" s="501"/>
      <c r="AX17" s="501"/>
      <c r="AY17" s="502" t="s">
        <v>156</v>
      </c>
      <c r="AZ17" s="503"/>
      <c r="BA17" s="503"/>
      <c r="BB17" s="503"/>
      <c r="BC17" s="503"/>
      <c r="BD17" s="503"/>
      <c r="BE17" s="503"/>
      <c r="BF17" s="503"/>
      <c r="BG17" s="503"/>
      <c r="BH17" s="503"/>
      <c r="BI17" s="503"/>
      <c r="BJ17" s="503"/>
      <c r="BK17" s="503"/>
      <c r="BL17" s="503"/>
      <c r="BM17" s="504"/>
      <c r="BN17" s="468">
        <v>411807</v>
      </c>
      <c r="BO17" s="469"/>
      <c r="BP17" s="469"/>
      <c r="BQ17" s="469"/>
      <c r="BR17" s="469"/>
      <c r="BS17" s="469"/>
      <c r="BT17" s="469"/>
      <c r="BU17" s="470"/>
      <c r="BV17" s="468">
        <v>418180</v>
      </c>
      <c r="BW17" s="469"/>
      <c r="BX17" s="469"/>
      <c r="BY17" s="469"/>
      <c r="BZ17" s="469"/>
      <c r="CA17" s="469"/>
      <c r="CB17" s="469"/>
      <c r="CC17" s="470"/>
      <c r="CD17" s="199"/>
      <c r="CE17" s="578"/>
      <c r="CF17" s="578"/>
      <c r="CG17" s="578"/>
      <c r="CH17" s="578"/>
      <c r="CI17" s="578"/>
      <c r="CJ17" s="578"/>
      <c r="CK17" s="578"/>
      <c r="CL17" s="578"/>
      <c r="CM17" s="578"/>
      <c r="CN17" s="578"/>
      <c r="CO17" s="578"/>
      <c r="CP17" s="578"/>
      <c r="CQ17" s="578"/>
      <c r="CR17" s="578"/>
      <c r="CS17" s="579"/>
      <c r="CT17" s="465"/>
      <c r="CU17" s="466"/>
      <c r="CV17" s="466"/>
      <c r="CW17" s="466"/>
      <c r="CX17" s="466"/>
      <c r="CY17" s="466"/>
      <c r="CZ17" s="466"/>
      <c r="DA17" s="467"/>
      <c r="DB17" s="465"/>
      <c r="DC17" s="466"/>
      <c r="DD17" s="466"/>
      <c r="DE17" s="466"/>
      <c r="DF17" s="466"/>
      <c r="DG17" s="466"/>
      <c r="DH17" s="466"/>
      <c r="DI17" s="467"/>
      <c r="DJ17" s="184"/>
      <c r="DK17" s="184"/>
      <c r="DL17" s="184"/>
      <c r="DM17" s="184"/>
      <c r="DN17" s="184"/>
      <c r="DO17" s="184"/>
    </row>
    <row r="18" spans="1:119" ht="18.75" customHeight="1" thickBot="1" x14ac:dyDescent="0.2">
      <c r="A18" s="185"/>
      <c r="B18" s="582" t="s">
        <v>157</v>
      </c>
      <c r="C18" s="511"/>
      <c r="D18" s="511"/>
      <c r="E18" s="583"/>
      <c r="F18" s="583"/>
      <c r="G18" s="583"/>
      <c r="H18" s="583"/>
      <c r="I18" s="583"/>
      <c r="J18" s="583"/>
      <c r="K18" s="583"/>
      <c r="L18" s="584">
        <v>56.62</v>
      </c>
      <c r="M18" s="584"/>
      <c r="N18" s="584"/>
      <c r="O18" s="584"/>
      <c r="P18" s="584"/>
      <c r="Q18" s="584"/>
      <c r="R18" s="585"/>
      <c r="S18" s="585"/>
      <c r="T18" s="585"/>
      <c r="U18" s="585"/>
      <c r="V18" s="586"/>
      <c r="W18" s="486"/>
      <c r="X18" s="487"/>
      <c r="Y18" s="487"/>
      <c r="Z18" s="487"/>
      <c r="AA18" s="487"/>
      <c r="AB18" s="478"/>
      <c r="AC18" s="587">
        <v>66.099999999999994</v>
      </c>
      <c r="AD18" s="588"/>
      <c r="AE18" s="588"/>
      <c r="AF18" s="588"/>
      <c r="AG18" s="589"/>
      <c r="AH18" s="587">
        <v>63.8</v>
      </c>
      <c r="AI18" s="588"/>
      <c r="AJ18" s="588"/>
      <c r="AK18" s="588"/>
      <c r="AL18" s="590"/>
      <c r="AM18" s="497"/>
      <c r="AN18" s="498"/>
      <c r="AO18" s="498"/>
      <c r="AP18" s="498"/>
      <c r="AQ18" s="498"/>
      <c r="AR18" s="498"/>
      <c r="AS18" s="498"/>
      <c r="AT18" s="499"/>
      <c r="AU18" s="500"/>
      <c r="AV18" s="501"/>
      <c r="AW18" s="501"/>
      <c r="AX18" s="501"/>
      <c r="AY18" s="502" t="s">
        <v>158</v>
      </c>
      <c r="AZ18" s="503"/>
      <c r="BA18" s="503"/>
      <c r="BB18" s="503"/>
      <c r="BC18" s="503"/>
      <c r="BD18" s="503"/>
      <c r="BE18" s="503"/>
      <c r="BF18" s="503"/>
      <c r="BG18" s="503"/>
      <c r="BH18" s="503"/>
      <c r="BI18" s="503"/>
      <c r="BJ18" s="503"/>
      <c r="BK18" s="503"/>
      <c r="BL18" s="503"/>
      <c r="BM18" s="504"/>
      <c r="BN18" s="468">
        <v>2004771</v>
      </c>
      <c r="BO18" s="469"/>
      <c r="BP18" s="469"/>
      <c r="BQ18" s="469"/>
      <c r="BR18" s="469"/>
      <c r="BS18" s="469"/>
      <c r="BT18" s="469"/>
      <c r="BU18" s="470"/>
      <c r="BV18" s="468">
        <v>1993137</v>
      </c>
      <c r="BW18" s="469"/>
      <c r="BX18" s="469"/>
      <c r="BY18" s="469"/>
      <c r="BZ18" s="469"/>
      <c r="CA18" s="469"/>
      <c r="CB18" s="469"/>
      <c r="CC18" s="470"/>
      <c r="CD18" s="199"/>
      <c r="CE18" s="578"/>
      <c r="CF18" s="578"/>
      <c r="CG18" s="578"/>
      <c r="CH18" s="578"/>
      <c r="CI18" s="578"/>
      <c r="CJ18" s="578"/>
      <c r="CK18" s="578"/>
      <c r="CL18" s="578"/>
      <c r="CM18" s="578"/>
      <c r="CN18" s="578"/>
      <c r="CO18" s="578"/>
      <c r="CP18" s="578"/>
      <c r="CQ18" s="578"/>
      <c r="CR18" s="578"/>
      <c r="CS18" s="579"/>
      <c r="CT18" s="465"/>
      <c r="CU18" s="466"/>
      <c r="CV18" s="466"/>
      <c r="CW18" s="466"/>
      <c r="CX18" s="466"/>
      <c r="CY18" s="466"/>
      <c r="CZ18" s="466"/>
      <c r="DA18" s="467"/>
      <c r="DB18" s="465"/>
      <c r="DC18" s="466"/>
      <c r="DD18" s="466"/>
      <c r="DE18" s="466"/>
      <c r="DF18" s="466"/>
      <c r="DG18" s="466"/>
      <c r="DH18" s="466"/>
      <c r="DI18" s="467"/>
      <c r="DJ18" s="184"/>
      <c r="DK18" s="184"/>
      <c r="DL18" s="184"/>
      <c r="DM18" s="184"/>
      <c r="DN18" s="184"/>
      <c r="DO18" s="184"/>
    </row>
    <row r="19" spans="1:119" ht="18.75" customHeight="1" thickBot="1" x14ac:dyDescent="0.2">
      <c r="A19" s="185"/>
      <c r="B19" s="582" t="s">
        <v>159</v>
      </c>
      <c r="C19" s="511"/>
      <c r="D19" s="511"/>
      <c r="E19" s="583"/>
      <c r="F19" s="583"/>
      <c r="G19" s="583"/>
      <c r="H19" s="583"/>
      <c r="I19" s="583"/>
      <c r="J19" s="583"/>
      <c r="K19" s="583"/>
      <c r="L19" s="591">
        <v>75</v>
      </c>
      <c r="M19" s="591"/>
      <c r="N19" s="591"/>
      <c r="O19" s="591"/>
      <c r="P19" s="591"/>
      <c r="Q19" s="591"/>
      <c r="R19" s="592"/>
      <c r="S19" s="592"/>
      <c r="T19" s="592"/>
      <c r="U19" s="592"/>
      <c r="V19" s="593"/>
      <c r="W19" s="425"/>
      <c r="X19" s="426"/>
      <c r="Y19" s="426"/>
      <c r="Z19" s="426"/>
      <c r="AA19" s="426"/>
      <c r="AB19" s="426"/>
      <c r="AC19" s="600"/>
      <c r="AD19" s="600"/>
      <c r="AE19" s="600"/>
      <c r="AF19" s="600"/>
      <c r="AG19" s="600"/>
      <c r="AH19" s="600"/>
      <c r="AI19" s="600"/>
      <c r="AJ19" s="600"/>
      <c r="AK19" s="600"/>
      <c r="AL19" s="601"/>
      <c r="AM19" s="497"/>
      <c r="AN19" s="498"/>
      <c r="AO19" s="498"/>
      <c r="AP19" s="498"/>
      <c r="AQ19" s="498"/>
      <c r="AR19" s="498"/>
      <c r="AS19" s="498"/>
      <c r="AT19" s="499"/>
      <c r="AU19" s="500"/>
      <c r="AV19" s="501"/>
      <c r="AW19" s="501"/>
      <c r="AX19" s="501"/>
      <c r="AY19" s="502" t="s">
        <v>160</v>
      </c>
      <c r="AZ19" s="503"/>
      <c r="BA19" s="503"/>
      <c r="BB19" s="503"/>
      <c r="BC19" s="503"/>
      <c r="BD19" s="503"/>
      <c r="BE19" s="503"/>
      <c r="BF19" s="503"/>
      <c r="BG19" s="503"/>
      <c r="BH19" s="503"/>
      <c r="BI19" s="503"/>
      <c r="BJ19" s="503"/>
      <c r="BK19" s="503"/>
      <c r="BL19" s="503"/>
      <c r="BM19" s="504"/>
      <c r="BN19" s="468">
        <v>2567899</v>
      </c>
      <c r="BO19" s="469"/>
      <c r="BP19" s="469"/>
      <c r="BQ19" s="469"/>
      <c r="BR19" s="469"/>
      <c r="BS19" s="469"/>
      <c r="BT19" s="469"/>
      <c r="BU19" s="470"/>
      <c r="BV19" s="468">
        <v>2587083</v>
      </c>
      <c r="BW19" s="469"/>
      <c r="BX19" s="469"/>
      <c r="BY19" s="469"/>
      <c r="BZ19" s="469"/>
      <c r="CA19" s="469"/>
      <c r="CB19" s="469"/>
      <c r="CC19" s="470"/>
      <c r="CD19" s="199"/>
      <c r="CE19" s="578"/>
      <c r="CF19" s="578"/>
      <c r="CG19" s="578"/>
      <c r="CH19" s="578"/>
      <c r="CI19" s="578"/>
      <c r="CJ19" s="578"/>
      <c r="CK19" s="578"/>
      <c r="CL19" s="578"/>
      <c r="CM19" s="578"/>
      <c r="CN19" s="578"/>
      <c r="CO19" s="578"/>
      <c r="CP19" s="578"/>
      <c r="CQ19" s="578"/>
      <c r="CR19" s="578"/>
      <c r="CS19" s="579"/>
      <c r="CT19" s="465"/>
      <c r="CU19" s="466"/>
      <c r="CV19" s="466"/>
      <c r="CW19" s="466"/>
      <c r="CX19" s="466"/>
      <c r="CY19" s="466"/>
      <c r="CZ19" s="466"/>
      <c r="DA19" s="467"/>
      <c r="DB19" s="465"/>
      <c r="DC19" s="466"/>
      <c r="DD19" s="466"/>
      <c r="DE19" s="466"/>
      <c r="DF19" s="466"/>
      <c r="DG19" s="466"/>
      <c r="DH19" s="466"/>
      <c r="DI19" s="467"/>
      <c r="DJ19" s="184"/>
      <c r="DK19" s="184"/>
      <c r="DL19" s="184"/>
      <c r="DM19" s="184"/>
      <c r="DN19" s="184"/>
      <c r="DO19" s="184"/>
    </row>
    <row r="20" spans="1:119" ht="18.75" customHeight="1" thickBot="1" x14ac:dyDescent="0.2">
      <c r="A20" s="185"/>
      <c r="B20" s="582" t="s">
        <v>161</v>
      </c>
      <c r="C20" s="511"/>
      <c r="D20" s="511"/>
      <c r="E20" s="583"/>
      <c r="F20" s="583"/>
      <c r="G20" s="583"/>
      <c r="H20" s="583"/>
      <c r="I20" s="583"/>
      <c r="J20" s="583"/>
      <c r="K20" s="583"/>
      <c r="L20" s="591">
        <v>1871</v>
      </c>
      <c r="M20" s="591"/>
      <c r="N20" s="591"/>
      <c r="O20" s="591"/>
      <c r="P20" s="591"/>
      <c r="Q20" s="591"/>
      <c r="R20" s="592"/>
      <c r="S20" s="592"/>
      <c r="T20" s="592"/>
      <c r="U20" s="592"/>
      <c r="V20" s="593"/>
      <c r="W20" s="486"/>
      <c r="X20" s="487"/>
      <c r="Y20" s="487"/>
      <c r="Z20" s="487"/>
      <c r="AA20" s="487"/>
      <c r="AB20" s="487"/>
      <c r="AC20" s="594"/>
      <c r="AD20" s="594"/>
      <c r="AE20" s="594"/>
      <c r="AF20" s="594"/>
      <c r="AG20" s="594"/>
      <c r="AH20" s="594"/>
      <c r="AI20" s="594"/>
      <c r="AJ20" s="594"/>
      <c r="AK20" s="594"/>
      <c r="AL20" s="595"/>
      <c r="AM20" s="596"/>
      <c r="AN20" s="523"/>
      <c r="AO20" s="523"/>
      <c r="AP20" s="523"/>
      <c r="AQ20" s="523"/>
      <c r="AR20" s="523"/>
      <c r="AS20" s="523"/>
      <c r="AT20" s="524"/>
      <c r="AU20" s="597"/>
      <c r="AV20" s="598"/>
      <c r="AW20" s="598"/>
      <c r="AX20" s="599"/>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199"/>
      <c r="CE20" s="578"/>
      <c r="CF20" s="578"/>
      <c r="CG20" s="578"/>
      <c r="CH20" s="578"/>
      <c r="CI20" s="578"/>
      <c r="CJ20" s="578"/>
      <c r="CK20" s="578"/>
      <c r="CL20" s="578"/>
      <c r="CM20" s="578"/>
      <c r="CN20" s="578"/>
      <c r="CO20" s="578"/>
      <c r="CP20" s="578"/>
      <c r="CQ20" s="578"/>
      <c r="CR20" s="578"/>
      <c r="CS20" s="579"/>
      <c r="CT20" s="465"/>
      <c r="CU20" s="466"/>
      <c r="CV20" s="466"/>
      <c r="CW20" s="466"/>
      <c r="CX20" s="466"/>
      <c r="CY20" s="466"/>
      <c r="CZ20" s="466"/>
      <c r="DA20" s="467"/>
      <c r="DB20" s="465"/>
      <c r="DC20" s="466"/>
      <c r="DD20" s="466"/>
      <c r="DE20" s="466"/>
      <c r="DF20" s="466"/>
      <c r="DG20" s="466"/>
      <c r="DH20" s="466"/>
      <c r="DI20" s="467"/>
      <c r="DJ20" s="184"/>
      <c r="DK20" s="184"/>
      <c r="DL20" s="184"/>
      <c r="DM20" s="184"/>
      <c r="DN20" s="184"/>
      <c r="DO20" s="184"/>
    </row>
    <row r="21" spans="1:119" ht="18.75" customHeight="1" x14ac:dyDescent="0.15">
      <c r="A21" s="185"/>
      <c r="B21" s="602" t="s">
        <v>162</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199"/>
      <c r="CE21" s="578"/>
      <c r="CF21" s="578"/>
      <c r="CG21" s="578"/>
      <c r="CH21" s="578"/>
      <c r="CI21" s="578"/>
      <c r="CJ21" s="578"/>
      <c r="CK21" s="578"/>
      <c r="CL21" s="578"/>
      <c r="CM21" s="578"/>
      <c r="CN21" s="578"/>
      <c r="CO21" s="578"/>
      <c r="CP21" s="578"/>
      <c r="CQ21" s="578"/>
      <c r="CR21" s="578"/>
      <c r="CS21" s="579"/>
      <c r="CT21" s="465"/>
      <c r="CU21" s="466"/>
      <c r="CV21" s="466"/>
      <c r="CW21" s="466"/>
      <c r="CX21" s="466"/>
      <c r="CY21" s="466"/>
      <c r="CZ21" s="466"/>
      <c r="DA21" s="467"/>
      <c r="DB21" s="465"/>
      <c r="DC21" s="466"/>
      <c r="DD21" s="466"/>
      <c r="DE21" s="466"/>
      <c r="DF21" s="466"/>
      <c r="DG21" s="466"/>
      <c r="DH21" s="466"/>
      <c r="DI21" s="467"/>
      <c r="DJ21" s="184"/>
      <c r="DK21" s="184"/>
      <c r="DL21" s="184"/>
      <c r="DM21" s="184"/>
      <c r="DN21" s="184"/>
      <c r="DO21" s="184"/>
    </row>
    <row r="22" spans="1:119" ht="18.75" customHeight="1" thickBot="1" x14ac:dyDescent="0.2">
      <c r="A22" s="185"/>
      <c r="B22" s="605" t="s">
        <v>163</v>
      </c>
      <c r="C22" s="606"/>
      <c r="D22" s="607"/>
      <c r="E22" s="480" t="s">
        <v>1</v>
      </c>
      <c r="F22" s="485"/>
      <c r="G22" s="485"/>
      <c r="H22" s="485"/>
      <c r="I22" s="485"/>
      <c r="J22" s="485"/>
      <c r="K22" s="475"/>
      <c r="L22" s="480" t="s">
        <v>164</v>
      </c>
      <c r="M22" s="485"/>
      <c r="N22" s="485"/>
      <c r="O22" s="485"/>
      <c r="P22" s="475"/>
      <c r="Q22" s="614" t="s">
        <v>165</v>
      </c>
      <c r="R22" s="615"/>
      <c r="S22" s="615"/>
      <c r="T22" s="615"/>
      <c r="U22" s="615"/>
      <c r="V22" s="616"/>
      <c r="W22" s="620" t="s">
        <v>166</v>
      </c>
      <c r="X22" s="606"/>
      <c r="Y22" s="607"/>
      <c r="Z22" s="480" t="s">
        <v>1</v>
      </c>
      <c r="AA22" s="485"/>
      <c r="AB22" s="485"/>
      <c r="AC22" s="485"/>
      <c r="AD22" s="485"/>
      <c r="AE22" s="485"/>
      <c r="AF22" s="485"/>
      <c r="AG22" s="475"/>
      <c r="AH22" s="633" t="s">
        <v>167</v>
      </c>
      <c r="AI22" s="485"/>
      <c r="AJ22" s="485"/>
      <c r="AK22" s="485"/>
      <c r="AL22" s="475"/>
      <c r="AM22" s="633" t="s">
        <v>168</v>
      </c>
      <c r="AN22" s="634"/>
      <c r="AO22" s="634"/>
      <c r="AP22" s="634"/>
      <c r="AQ22" s="634"/>
      <c r="AR22" s="635"/>
      <c r="AS22" s="614" t="s">
        <v>165</v>
      </c>
      <c r="AT22" s="615"/>
      <c r="AU22" s="615"/>
      <c r="AV22" s="615"/>
      <c r="AW22" s="615"/>
      <c r="AX22" s="639"/>
      <c r="AY22" s="641"/>
      <c r="AZ22" s="642"/>
      <c r="BA22" s="642"/>
      <c r="BB22" s="642"/>
      <c r="BC22" s="642"/>
      <c r="BD22" s="642"/>
      <c r="BE22" s="642"/>
      <c r="BF22" s="642"/>
      <c r="BG22" s="642"/>
      <c r="BH22" s="642"/>
      <c r="BI22" s="642"/>
      <c r="BJ22" s="642"/>
      <c r="BK22" s="642"/>
      <c r="BL22" s="642"/>
      <c r="BM22" s="643"/>
      <c r="BN22" s="644"/>
      <c r="BO22" s="645"/>
      <c r="BP22" s="645"/>
      <c r="BQ22" s="645"/>
      <c r="BR22" s="645"/>
      <c r="BS22" s="645"/>
      <c r="BT22" s="645"/>
      <c r="BU22" s="646"/>
      <c r="BV22" s="644"/>
      <c r="BW22" s="645"/>
      <c r="BX22" s="645"/>
      <c r="BY22" s="645"/>
      <c r="BZ22" s="645"/>
      <c r="CA22" s="645"/>
      <c r="CB22" s="645"/>
      <c r="CC22" s="646"/>
      <c r="CD22" s="199"/>
      <c r="CE22" s="578"/>
      <c r="CF22" s="578"/>
      <c r="CG22" s="578"/>
      <c r="CH22" s="578"/>
      <c r="CI22" s="578"/>
      <c r="CJ22" s="578"/>
      <c r="CK22" s="578"/>
      <c r="CL22" s="578"/>
      <c r="CM22" s="578"/>
      <c r="CN22" s="578"/>
      <c r="CO22" s="578"/>
      <c r="CP22" s="578"/>
      <c r="CQ22" s="578"/>
      <c r="CR22" s="578"/>
      <c r="CS22" s="579"/>
      <c r="CT22" s="465"/>
      <c r="CU22" s="466"/>
      <c r="CV22" s="466"/>
      <c r="CW22" s="466"/>
      <c r="CX22" s="466"/>
      <c r="CY22" s="466"/>
      <c r="CZ22" s="466"/>
      <c r="DA22" s="467"/>
      <c r="DB22" s="465"/>
      <c r="DC22" s="466"/>
      <c r="DD22" s="466"/>
      <c r="DE22" s="466"/>
      <c r="DF22" s="466"/>
      <c r="DG22" s="466"/>
      <c r="DH22" s="466"/>
      <c r="DI22" s="467"/>
      <c r="DJ22" s="184"/>
      <c r="DK22" s="184"/>
      <c r="DL22" s="184"/>
      <c r="DM22" s="184"/>
      <c r="DN22" s="184"/>
      <c r="DO22" s="184"/>
    </row>
    <row r="23" spans="1:119" ht="18.75" customHeight="1" x14ac:dyDescent="0.15">
      <c r="A23" s="185"/>
      <c r="B23" s="608"/>
      <c r="C23" s="609"/>
      <c r="D23" s="610"/>
      <c r="E23" s="454"/>
      <c r="F23" s="459"/>
      <c r="G23" s="459"/>
      <c r="H23" s="459"/>
      <c r="I23" s="459"/>
      <c r="J23" s="459"/>
      <c r="K23" s="448"/>
      <c r="L23" s="454"/>
      <c r="M23" s="459"/>
      <c r="N23" s="459"/>
      <c r="O23" s="459"/>
      <c r="P23" s="448"/>
      <c r="Q23" s="617"/>
      <c r="R23" s="618"/>
      <c r="S23" s="618"/>
      <c r="T23" s="618"/>
      <c r="U23" s="618"/>
      <c r="V23" s="619"/>
      <c r="W23" s="621"/>
      <c r="X23" s="609"/>
      <c r="Y23" s="610"/>
      <c r="Z23" s="454"/>
      <c r="AA23" s="459"/>
      <c r="AB23" s="459"/>
      <c r="AC23" s="459"/>
      <c r="AD23" s="459"/>
      <c r="AE23" s="459"/>
      <c r="AF23" s="459"/>
      <c r="AG23" s="448"/>
      <c r="AH23" s="454"/>
      <c r="AI23" s="459"/>
      <c r="AJ23" s="459"/>
      <c r="AK23" s="459"/>
      <c r="AL23" s="448"/>
      <c r="AM23" s="636"/>
      <c r="AN23" s="637"/>
      <c r="AO23" s="637"/>
      <c r="AP23" s="637"/>
      <c r="AQ23" s="637"/>
      <c r="AR23" s="638"/>
      <c r="AS23" s="617"/>
      <c r="AT23" s="618"/>
      <c r="AU23" s="618"/>
      <c r="AV23" s="618"/>
      <c r="AW23" s="618"/>
      <c r="AX23" s="640"/>
      <c r="AY23" s="428" t="s">
        <v>169</v>
      </c>
      <c r="AZ23" s="429"/>
      <c r="BA23" s="429"/>
      <c r="BB23" s="429"/>
      <c r="BC23" s="429"/>
      <c r="BD23" s="429"/>
      <c r="BE23" s="429"/>
      <c r="BF23" s="429"/>
      <c r="BG23" s="429"/>
      <c r="BH23" s="429"/>
      <c r="BI23" s="429"/>
      <c r="BJ23" s="429"/>
      <c r="BK23" s="429"/>
      <c r="BL23" s="429"/>
      <c r="BM23" s="430"/>
      <c r="BN23" s="468">
        <v>4038935</v>
      </c>
      <c r="BO23" s="469"/>
      <c r="BP23" s="469"/>
      <c r="BQ23" s="469"/>
      <c r="BR23" s="469"/>
      <c r="BS23" s="469"/>
      <c r="BT23" s="469"/>
      <c r="BU23" s="470"/>
      <c r="BV23" s="468">
        <v>4350471</v>
      </c>
      <c r="BW23" s="469"/>
      <c r="BX23" s="469"/>
      <c r="BY23" s="469"/>
      <c r="BZ23" s="469"/>
      <c r="CA23" s="469"/>
      <c r="CB23" s="469"/>
      <c r="CC23" s="470"/>
      <c r="CD23" s="199"/>
      <c r="CE23" s="578"/>
      <c r="CF23" s="578"/>
      <c r="CG23" s="578"/>
      <c r="CH23" s="578"/>
      <c r="CI23" s="578"/>
      <c r="CJ23" s="578"/>
      <c r="CK23" s="578"/>
      <c r="CL23" s="578"/>
      <c r="CM23" s="578"/>
      <c r="CN23" s="578"/>
      <c r="CO23" s="578"/>
      <c r="CP23" s="578"/>
      <c r="CQ23" s="578"/>
      <c r="CR23" s="578"/>
      <c r="CS23" s="579"/>
      <c r="CT23" s="465"/>
      <c r="CU23" s="466"/>
      <c r="CV23" s="466"/>
      <c r="CW23" s="466"/>
      <c r="CX23" s="466"/>
      <c r="CY23" s="466"/>
      <c r="CZ23" s="466"/>
      <c r="DA23" s="467"/>
      <c r="DB23" s="465"/>
      <c r="DC23" s="466"/>
      <c r="DD23" s="466"/>
      <c r="DE23" s="466"/>
      <c r="DF23" s="466"/>
      <c r="DG23" s="466"/>
      <c r="DH23" s="466"/>
      <c r="DI23" s="467"/>
      <c r="DJ23" s="184"/>
      <c r="DK23" s="184"/>
      <c r="DL23" s="184"/>
      <c r="DM23" s="184"/>
      <c r="DN23" s="184"/>
      <c r="DO23" s="184"/>
    </row>
    <row r="24" spans="1:119" ht="18.75" customHeight="1" thickBot="1" x14ac:dyDescent="0.2">
      <c r="A24" s="185"/>
      <c r="B24" s="608"/>
      <c r="C24" s="609"/>
      <c r="D24" s="610"/>
      <c r="E24" s="518" t="s">
        <v>170</v>
      </c>
      <c r="F24" s="498"/>
      <c r="G24" s="498"/>
      <c r="H24" s="498"/>
      <c r="I24" s="498"/>
      <c r="J24" s="498"/>
      <c r="K24" s="499"/>
      <c r="L24" s="519">
        <v>1</v>
      </c>
      <c r="M24" s="520"/>
      <c r="N24" s="520"/>
      <c r="O24" s="520"/>
      <c r="P24" s="562"/>
      <c r="Q24" s="519">
        <v>7680</v>
      </c>
      <c r="R24" s="520"/>
      <c r="S24" s="520"/>
      <c r="T24" s="520"/>
      <c r="U24" s="520"/>
      <c r="V24" s="562"/>
      <c r="W24" s="621"/>
      <c r="X24" s="609"/>
      <c r="Y24" s="610"/>
      <c r="Z24" s="518" t="s">
        <v>171</v>
      </c>
      <c r="AA24" s="498"/>
      <c r="AB24" s="498"/>
      <c r="AC24" s="498"/>
      <c r="AD24" s="498"/>
      <c r="AE24" s="498"/>
      <c r="AF24" s="498"/>
      <c r="AG24" s="499"/>
      <c r="AH24" s="519">
        <v>71</v>
      </c>
      <c r="AI24" s="520"/>
      <c r="AJ24" s="520"/>
      <c r="AK24" s="520"/>
      <c r="AL24" s="562"/>
      <c r="AM24" s="519">
        <v>216550</v>
      </c>
      <c r="AN24" s="520"/>
      <c r="AO24" s="520"/>
      <c r="AP24" s="520"/>
      <c r="AQ24" s="520"/>
      <c r="AR24" s="562"/>
      <c r="AS24" s="519">
        <v>3050</v>
      </c>
      <c r="AT24" s="520"/>
      <c r="AU24" s="520"/>
      <c r="AV24" s="520"/>
      <c r="AW24" s="520"/>
      <c r="AX24" s="521"/>
      <c r="AY24" s="641" t="s">
        <v>172</v>
      </c>
      <c r="AZ24" s="642"/>
      <c r="BA24" s="642"/>
      <c r="BB24" s="642"/>
      <c r="BC24" s="642"/>
      <c r="BD24" s="642"/>
      <c r="BE24" s="642"/>
      <c r="BF24" s="642"/>
      <c r="BG24" s="642"/>
      <c r="BH24" s="642"/>
      <c r="BI24" s="642"/>
      <c r="BJ24" s="642"/>
      <c r="BK24" s="642"/>
      <c r="BL24" s="642"/>
      <c r="BM24" s="643"/>
      <c r="BN24" s="468">
        <v>2113523</v>
      </c>
      <c r="BO24" s="469"/>
      <c r="BP24" s="469"/>
      <c r="BQ24" s="469"/>
      <c r="BR24" s="469"/>
      <c r="BS24" s="469"/>
      <c r="BT24" s="469"/>
      <c r="BU24" s="470"/>
      <c r="BV24" s="468">
        <v>2269013</v>
      </c>
      <c r="BW24" s="469"/>
      <c r="BX24" s="469"/>
      <c r="BY24" s="469"/>
      <c r="BZ24" s="469"/>
      <c r="CA24" s="469"/>
      <c r="CB24" s="469"/>
      <c r="CC24" s="470"/>
      <c r="CD24" s="199"/>
      <c r="CE24" s="578"/>
      <c r="CF24" s="578"/>
      <c r="CG24" s="578"/>
      <c r="CH24" s="578"/>
      <c r="CI24" s="578"/>
      <c r="CJ24" s="578"/>
      <c r="CK24" s="578"/>
      <c r="CL24" s="578"/>
      <c r="CM24" s="578"/>
      <c r="CN24" s="578"/>
      <c r="CO24" s="578"/>
      <c r="CP24" s="578"/>
      <c r="CQ24" s="578"/>
      <c r="CR24" s="578"/>
      <c r="CS24" s="579"/>
      <c r="CT24" s="465"/>
      <c r="CU24" s="466"/>
      <c r="CV24" s="466"/>
      <c r="CW24" s="466"/>
      <c r="CX24" s="466"/>
      <c r="CY24" s="466"/>
      <c r="CZ24" s="466"/>
      <c r="DA24" s="467"/>
      <c r="DB24" s="465"/>
      <c r="DC24" s="466"/>
      <c r="DD24" s="466"/>
      <c r="DE24" s="466"/>
      <c r="DF24" s="466"/>
      <c r="DG24" s="466"/>
      <c r="DH24" s="466"/>
      <c r="DI24" s="467"/>
      <c r="DJ24" s="184"/>
      <c r="DK24" s="184"/>
      <c r="DL24" s="184"/>
      <c r="DM24" s="184"/>
      <c r="DN24" s="184"/>
      <c r="DO24" s="184"/>
    </row>
    <row r="25" spans="1:119" s="184" customFormat="1" ht="18.75" customHeight="1" x14ac:dyDescent="0.15">
      <c r="A25" s="185"/>
      <c r="B25" s="608"/>
      <c r="C25" s="609"/>
      <c r="D25" s="610"/>
      <c r="E25" s="518" t="s">
        <v>173</v>
      </c>
      <c r="F25" s="498"/>
      <c r="G25" s="498"/>
      <c r="H25" s="498"/>
      <c r="I25" s="498"/>
      <c r="J25" s="498"/>
      <c r="K25" s="499"/>
      <c r="L25" s="519">
        <v>1</v>
      </c>
      <c r="M25" s="520"/>
      <c r="N25" s="520"/>
      <c r="O25" s="520"/>
      <c r="P25" s="562"/>
      <c r="Q25" s="519">
        <v>6150</v>
      </c>
      <c r="R25" s="520"/>
      <c r="S25" s="520"/>
      <c r="T25" s="520"/>
      <c r="U25" s="520"/>
      <c r="V25" s="562"/>
      <c r="W25" s="621"/>
      <c r="X25" s="609"/>
      <c r="Y25" s="610"/>
      <c r="Z25" s="518" t="s">
        <v>174</v>
      </c>
      <c r="AA25" s="498"/>
      <c r="AB25" s="498"/>
      <c r="AC25" s="498"/>
      <c r="AD25" s="498"/>
      <c r="AE25" s="498"/>
      <c r="AF25" s="498"/>
      <c r="AG25" s="499"/>
      <c r="AH25" s="519" t="s">
        <v>128</v>
      </c>
      <c r="AI25" s="520"/>
      <c r="AJ25" s="520"/>
      <c r="AK25" s="520"/>
      <c r="AL25" s="562"/>
      <c r="AM25" s="519" t="s">
        <v>175</v>
      </c>
      <c r="AN25" s="520"/>
      <c r="AO25" s="520"/>
      <c r="AP25" s="520"/>
      <c r="AQ25" s="520"/>
      <c r="AR25" s="562"/>
      <c r="AS25" s="519" t="s">
        <v>128</v>
      </c>
      <c r="AT25" s="520"/>
      <c r="AU25" s="520"/>
      <c r="AV25" s="520"/>
      <c r="AW25" s="520"/>
      <c r="AX25" s="521"/>
      <c r="AY25" s="428" t="s">
        <v>176</v>
      </c>
      <c r="AZ25" s="429"/>
      <c r="BA25" s="429"/>
      <c r="BB25" s="429"/>
      <c r="BC25" s="429"/>
      <c r="BD25" s="429"/>
      <c r="BE25" s="429"/>
      <c r="BF25" s="429"/>
      <c r="BG25" s="429"/>
      <c r="BH25" s="429"/>
      <c r="BI25" s="429"/>
      <c r="BJ25" s="429"/>
      <c r="BK25" s="429"/>
      <c r="BL25" s="429"/>
      <c r="BM25" s="430"/>
      <c r="BN25" s="431" t="s">
        <v>175</v>
      </c>
      <c r="BO25" s="432"/>
      <c r="BP25" s="432"/>
      <c r="BQ25" s="432"/>
      <c r="BR25" s="432"/>
      <c r="BS25" s="432"/>
      <c r="BT25" s="432"/>
      <c r="BU25" s="433"/>
      <c r="BV25" s="431" t="s">
        <v>177</v>
      </c>
      <c r="BW25" s="432"/>
      <c r="BX25" s="432"/>
      <c r="BY25" s="432"/>
      <c r="BZ25" s="432"/>
      <c r="CA25" s="432"/>
      <c r="CB25" s="432"/>
      <c r="CC25" s="433"/>
      <c r="CD25" s="199"/>
      <c r="CE25" s="578"/>
      <c r="CF25" s="578"/>
      <c r="CG25" s="578"/>
      <c r="CH25" s="578"/>
      <c r="CI25" s="578"/>
      <c r="CJ25" s="578"/>
      <c r="CK25" s="578"/>
      <c r="CL25" s="578"/>
      <c r="CM25" s="578"/>
      <c r="CN25" s="578"/>
      <c r="CO25" s="578"/>
      <c r="CP25" s="578"/>
      <c r="CQ25" s="578"/>
      <c r="CR25" s="578"/>
      <c r="CS25" s="579"/>
      <c r="CT25" s="465"/>
      <c r="CU25" s="466"/>
      <c r="CV25" s="466"/>
      <c r="CW25" s="466"/>
      <c r="CX25" s="466"/>
      <c r="CY25" s="466"/>
      <c r="CZ25" s="466"/>
      <c r="DA25" s="467"/>
      <c r="DB25" s="465"/>
      <c r="DC25" s="466"/>
      <c r="DD25" s="466"/>
      <c r="DE25" s="466"/>
      <c r="DF25" s="466"/>
      <c r="DG25" s="466"/>
      <c r="DH25" s="466"/>
      <c r="DI25" s="467"/>
    </row>
    <row r="26" spans="1:119" s="184" customFormat="1" ht="18.75" customHeight="1" x14ac:dyDescent="0.15">
      <c r="A26" s="185"/>
      <c r="B26" s="608"/>
      <c r="C26" s="609"/>
      <c r="D26" s="610"/>
      <c r="E26" s="518" t="s">
        <v>178</v>
      </c>
      <c r="F26" s="498"/>
      <c r="G26" s="498"/>
      <c r="H26" s="498"/>
      <c r="I26" s="498"/>
      <c r="J26" s="498"/>
      <c r="K26" s="499"/>
      <c r="L26" s="519">
        <v>1</v>
      </c>
      <c r="M26" s="520"/>
      <c r="N26" s="520"/>
      <c r="O26" s="520"/>
      <c r="P26" s="562"/>
      <c r="Q26" s="519">
        <v>5530</v>
      </c>
      <c r="R26" s="520"/>
      <c r="S26" s="520"/>
      <c r="T26" s="520"/>
      <c r="U26" s="520"/>
      <c r="V26" s="562"/>
      <c r="W26" s="621"/>
      <c r="X26" s="609"/>
      <c r="Y26" s="610"/>
      <c r="Z26" s="518" t="s">
        <v>179</v>
      </c>
      <c r="AA26" s="631"/>
      <c r="AB26" s="631"/>
      <c r="AC26" s="631"/>
      <c r="AD26" s="631"/>
      <c r="AE26" s="631"/>
      <c r="AF26" s="631"/>
      <c r="AG26" s="632"/>
      <c r="AH26" s="519">
        <v>4</v>
      </c>
      <c r="AI26" s="520"/>
      <c r="AJ26" s="520"/>
      <c r="AK26" s="520"/>
      <c r="AL26" s="562"/>
      <c r="AM26" s="519">
        <v>14152</v>
      </c>
      <c r="AN26" s="520"/>
      <c r="AO26" s="520"/>
      <c r="AP26" s="520"/>
      <c r="AQ26" s="520"/>
      <c r="AR26" s="562"/>
      <c r="AS26" s="519">
        <v>3538</v>
      </c>
      <c r="AT26" s="520"/>
      <c r="AU26" s="520"/>
      <c r="AV26" s="520"/>
      <c r="AW26" s="520"/>
      <c r="AX26" s="521"/>
      <c r="AY26" s="471" t="s">
        <v>180</v>
      </c>
      <c r="AZ26" s="472"/>
      <c r="BA26" s="472"/>
      <c r="BB26" s="472"/>
      <c r="BC26" s="472"/>
      <c r="BD26" s="472"/>
      <c r="BE26" s="472"/>
      <c r="BF26" s="472"/>
      <c r="BG26" s="472"/>
      <c r="BH26" s="472"/>
      <c r="BI26" s="472"/>
      <c r="BJ26" s="472"/>
      <c r="BK26" s="472"/>
      <c r="BL26" s="472"/>
      <c r="BM26" s="473"/>
      <c r="BN26" s="468" t="s">
        <v>129</v>
      </c>
      <c r="BO26" s="469"/>
      <c r="BP26" s="469"/>
      <c r="BQ26" s="469"/>
      <c r="BR26" s="469"/>
      <c r="BS26" s="469"/>
      <c r="BT26" s="469"/>
      <c r="BU26" s="470"/>
      <c r="BV26" s="468" t="s">
        <v>181</v>
      </c>
      <c r="BW26" s="469"/>
      <c r="BX26" s="469"/>
      <c r="BY26" s="469"/>
      <c r="BZ26" s="469"/>
      <c r="CA26" s="469"/>
      <c r="CB26" s="469"/>
      <c r="CC26" s="470"/>
      <c r="CD26" s="199"/>
      <c r="CE26" s="578"/>
      <c r="CF26" s="578"/>
      <c r="CG26" s="578"/>
      <c r="CH26" s="578"/>
      <c r="CI26" s="578"/>
      <c r="CJ26" s="578"/>
      <c r="CK26" s="578"/>
      <c r="CL26" s="578"/>
      <c r="CM26" s="578"/>
      <c r="CN26" s="578"/>
      <c r="CO26" s="578"/>
      <c r="CP26" s="578"/>
      <c r="CQ26" s="578"/>
      <c r="CR26" s="578"/>
      <c r="CS26" s="579"/>
      <c r="CT26" s="465"/>
      <c r="CU26" s="466"/>
      <c r="CV26" s="466"/>
      <c r="CW26" s="466"/>
      <c r="CX26" s="466"/>
      <c r="CY26" s="466"/>
      <c r="CZ26" s="466"/>
      <c r="DA26" s="467"/>
      <c r="DB26" s="465"/>
      <c r="DC26" s="466"/>
      <c r="DD26" s="466"/>
      <c r="DE26" s="466"/>
      <c r="DF26" s="466"/>
      <c r="DG26" s="466"/>
      <c r="DH26" s="466"/>
      <c r="DI26" s="467"/>
    </row>
    <row r="27" spans="1:119" ht="18.75" customHeight="1" thickBot="1" x14ac:dyDescent="0.2">
      <c r="A27" s="185"/>
      <c r="B27" s="608"/>
      <c r="C27" s="609"/>
      <c r="D27" s="610"/>
      <c r="E27" s="518" t="s">
        <v>182</v>
      </c>
      <c r="F27" s="498"/>
      <c r="G27" s="498"/>
      <c r="H27" s="498"/>
      <c r="I27" s="498"/>
      <c r="J27" s="498"/>
      <c r="K27" s="499"/>
      <c r="L27" s="519">
        <v>1</v>
      </c>
      <c r="M27" s="520"/>
      <c r="N27" s="520"/>
      <c r="O27" s="520"/>
      <c r="P27" s="562"/>
      <c r="Q27" s="519">
        <v>2690</v>
      </c>
      <c r="R27" s="520"/>
      <c r="S27" s="520"/>
      <c r="T27" s="520"/>
      <c r="U27" s="520"/>
      <c r="V27" s="562"/>
      <c r="W27" s="621"/>
      <c r="X27" s="609"/>
      <c r="Y27" s="610"/>
      <c r="Z27" s="518" t="s">
        <v>183</v>
      </c>
      <c r="AA27" s="498"/>
      <c r="AB27" s="498"/>
      <c r="AC27" s="498"/>
      <c r="AD27" s="498"/>
      <c r="AE27" s="498"/>
      <c r="AF27" s="498"/>
      <c r="AG27" s="499"/>
      <c r="AH27" s="519" t="s">
        <v>128</v>
      </c>
      <c r="AI27" s="520"/>
      <c r="AJ27" s="520"/>
      <c r="AK27" s="520"/>
      <c r="AL27" s="562"/>
      <c r="AM27" s="519" t="s">
        <v>128</v>
      </c>
      <c r="AN27" s="520"/>
      <c r="AO27" s="520"/>
      <c r="AP27" s="520"/>
      <c r="AQ27" s="520"/>
      <c r="AR27" s="562"/>
      <c r="AS27" s="519" t="s">
        <v>175</v>
      </c>
      <c r="AT27" s="520"/>
      <c r="AU27" s="520"/>
      <c r="AV27" s="520"/>
      <c r="AW27" s="520"/>
      <c r="AX27" s="521"/>
      <c r="AY27" s="563" t="s">
        <v>184</v>
      </c>
      <c r="AZ27" s="564"/>
      <c r="BA27" s="564"/>
      <c r="BB27" s="564"/>
      <c r="BC27" s="564"/>
      <c r="BD27" s="564"/>
      <c r="BE27" s="564"/>
      <c r="BF27" s="564"/>
      <c r="BG27" s="564"/>
      <c r="BH27" s="564"/>
      <c r="BI27" s="564"/>
      <c r="BJ27" s="564"/>
      <c r="BK27" s="564"/>
      <c r="BL27" s="564"/>
      <c r="BM27" s="565"/>
      <c r="BN27" s="644" t="s">
        <v>177</v>
      </c>
      <c r="BO27" s="645"/>
      <c r="BP27" s="645"/>
      <c r="BQ27" s="645"/>
      <c r="BR27" s="645"/>
      <c r="BS27" s="645"/>
      <c r="BT27" s="645"/>
      <c r="BU27" s="646"/>
      <c r="BV27" s="644" t="s">
        <v>128</v>
      </c>
      <c r="BW27" s="645"/>
      <c r="BX27" s="645"/>
      <c r="BY27" s="645"/>
      <c r="BZ27" s="645"/>
      <c r="CA27" s="645"/>
      <c r="CB27" s="645"/>
      <c r="CC27" s="646"/>
      <c r="CD27" s="201"/>
      <c r="CE27" s="578"/>
      <c r="CF27" s="578"/>
      <c r="CG27" s="578"/>
      <c r="CH27" s="578"/>
      <c r="CI27" s="578"/>
      <c r="CJ27" s="578"/>
      <c r="CK27" s="578"/>
      <c r="CL27" s="578"/>
      <c r="CM27" s="578"/>
      <c r="CN27" s="578"/>
      <c r="CO27" s="578"/>
      <c r="CP27" s="578"/>
      <c r="CQ27" s="578"/>
      <c r="CR27" s="578"/>
      <c r="CS27" s="579"/>
      <c r="CT27" s="465"/>
      <c r="CU27" s="466"/>
      <c r="CV27" s="466"/>
      <c r="CW27" s="466"/>
      <c r="CX27" s="466"/>
      <c r="CY27" s="466"/>
      <c r="CZ27" s="466"/>
      <c r="DA27" s="467"/>
      <c r="DB27" s="465"/>
      <c r="DC27" s="466"/>
      <c r="DD27" s="466"/>
      <c r="DE27" s="466"/>
      <c r="DF27" s="466"/>
      <c r="DG27" s="466"/>
      <c r="DH27" s="466"/>
      <c r="DI27" s="467"/>
      <c r="DJ27" s="184"/>
      <c r="DK27" s="184"/>
      <c r="DL27" s="184"/>
      <c r="DM27" s="184"/>
      <c r="DN27" s="184"/>
      <c r="DO27" s="184"/>
    </row>
    <row r="28" spans="1:119" ht="18.75" customHeight="1" x14ac:dyDescent="0.15">
      <c r="A28" s="185"/>
      <c r="B28" s="608"/>
      <c r="C28" s="609"/>
      <c r="D28" s="610"/>
      <c r="E28" s="518" t="s">
        <v>185</v>
      </c>
      <c r="F28" s="498"/>
      <c r="G28" s="498"/>
      <c r="H28" s="498"/>
      <c r="I28" s="498"/>
      <c r="J28" s="498"/>
      <c r="K28" s="499"/>
      <c r="L28" s="519">
        <v>1</v>
      </c>
      <c r="M28" s="520"/>
      <c r="N28" s="520"/>
      <c r="O28" s="520"/>
      <c r="P28" s="562"/>
      <c r="Q28" s="519">
        <v>2310</v>
      </c>
      <c r="R28" s="520"/>
      <c r="S28" s="520"/>
      <c r="T28" s="520"/>
      <c r="U28" s="520"/>
      <c r="V28" s="562"/>
      <c r="W28" s="621"/>
      <c r="X28" s="609"/>
      <c r="Y28" s="610"/>
      <c r="Z28" s="518" t="s">
        <v>186</v>
      </c>
      <c r="AA28" s="498"/>
      <c r="AB28" s="498"/>
      <c r="AC28" s="498"/>
      <c r="AD28" s="498"/>
      <c r="AE28" s="498"/>
      <c r="AF28" s="498"/>
      <c r="AG28" s="499"/>
      <c r="AH28" s="519" t="s">
        <v>177</v>
      </c>
      <c r="AI28" s="520"/>
      <c r="AJ28" s="520"/>
      <c r="AK28" s="520"/>
      <c r="AL28" s="562"/>
      <c r="AM28" s="519" t="s">
        <v>181</v>
      </c>
      <c r="AN28" s="520"/>
      <c r="AO28" s="520"/>
      <c r="AP28" s="520"/>
      <c r="AQ28" s="520"/>
      <c r="AR28" s="562"/>
      <c r="AS28" s="519" t="s">
        <v>175</v>
      </c>
      <c r="AT28" s="520"/>
      <c r="AU28" s="520"/>
      <c r="AV28" s="520"/>
      <c r="AW28" s="520"/>
      <c r="AX28" s="521"/>
      <c r="AY28" s="647" t="s">
        <v>187</v>
      </c>
      <c r="AZ28" s="648"/>
      <c r="BA28" s="648"/>
      <c r="BB28" s="649"/>
      <c r="BC28" s="428" t="s">
        <v>48</v>
      </c>
      <c r="BD28" s="429"/>
      <c r="BE28" s="429"/>
      <c r="BF28" s="429"/>
      <c r="BG28" s="429"/>
      <c r="BH28" s="429"/>
      <c r="BI28" s="429"/>
      <c r="BJ28" s="429"/>
      <c r="BK28" s="429"/>
      <c r="BL28" s="429"/>
      <c r="BM28" s="430"/>
      <c r="BN28" s="431">
        <v>1050710</v>
      </c>
      <c r="BO28" s="432"/>
      <c r="BP28" s="432"/>
      <c r="BQ28" s="432"/>
      <c r="BR28" s="432"/>
      <c r="BS28" s="432"/>
      <c r="BT28" s="432"/>
      <c r="BU28" s="433"/>
      <c r="BV28" s="431">
        <v>1050129</v>
      </c>
      <c r="BW28" s="432"/>
      <c r="BX28" s="432"/>
      <c r="BY28" s="432"/>
      <c r="BZ28" s="432"/>
      <c r="CA28" s="432"/>
      <c r="CB28" s="432"/>
      <c r="CC28" s="433"/>
      <c r="CD28" s="199"/>
      <c r="CE28" s="578"/>
      <c r="CF28" s="578"/>
      <c r="CG28" s="578"/>
      <c r="CH28" s="578"/>
      <c r="CI28" s="578"/>
      <c r="CJ28" s="578"/>
      <c r="CK28" s="578"/>
      <c r="CL28" s="578"/>
      <c r="CM28" s="578"/>
      <c r="CN28" s="578"/>
      <c r="CO28" s="578"/>
      <c r="CP28" s="578"/>
      <c r="CQ28" s="578"/>
      <c r="CR28" s="578"/>
      <c r="CS28" s="579"/>
      <c r="CT28" s="465"/>
      <c r="CU28" s="466"/>
      <c r="CV28" s="466"/>
      <c r="CW28" s="466"/>
      <c r="CX28" s="466"/>
      <c r="CY28" s="466"/>
      <c r="CZ28" s="466"/>
      <c r="DA28" s="467"/>
      <c r="DB28" s="465"/>
      <c r="DC28" s="466"/>
      <c r="DD28" s="466"/>
      <c r="DE28" s="466"/>
      <c r="DF28" s="466"/>
      <c r="DG28" s="466"/>
      <c r="DH28" s="466"/>
      <c r="DI28" s="467"/>
      <c r="DJ28" s="184"/>
      <c r="DK28" s="184"/>
      <c r="DL28" s="184"/>
      <c r="DM28" s="184"/>
      <c r="DN28" s="184"/>
      <c r="DO28" s="184"/>
    </row>
    <row r="29" spans="1:119" ht="18.75" customHeight="1" x14ac:dyDescent="0.15">
      <c r="A29" s="185"/>
      <c r="B29" s="608"/>
      <c r="C29" s="609"/>
      <c r="D29" s="610"/>
      <c r="E29" s="518" t="s">
        <v>188</v>
      </c>
      <c r="F29" s="498"/>
      <c r="G29" s="498"/>
      <c r="H29" s="498"/>
      <c r="I29" s="498"/>
      <c r="J29" s="498"/>
      <c r="K29" s="499"/>
      <c r="L29" s="519">
        <v>6</v>
      </c>
      <c r="M29" s="520"/>
      <c r="N29" s="520"/>
      <c r="O29" s="520"/>
      <c r="P29" s="562"/>
      <c r="Q29" s="519">
        <v>1920</v>
      </c>
      <c r="R29" s="520"/>
      <c r="S29" s="520"/>
      <c r="T29" s="520"/>
      <c r="U29" s="520"/>
      <c r="V29" s="562"/>
      <c r="W29" s="622"/>
      <c r="X29" s="623"/>
      <c r="Y29" s="624"/>
      <c r="Z29" s="518" t="s">
        <v>189</v>
      </c>
      <c r="AA29" s="498"/>
      <c r="AB29" s="498"/>
      <c r="AC29" s="498"/>
      <c r="AD29" s="498"/>
      <c r="AE29" s="498"/>
      <c r="AF29" s="498"/>
      <c r="AG29" s="499"/>
      <c r="AH29" s="519">
        <v>71</v>
      </c>
      <c r="AI29" s="520"/>
      <c r="AJ29" s="520"/>
      <c r="AK29" s="520"/>
      <c r="AL29" s="562"/>
      <c r="AM29" s="519">
        <v>216550</v>
      </c>
      <c r="AN29" s="520"/>
      <c r="AO29" s="520"/>
      <c r="AP29" s="520"/>
      <c r="AQ29" s="520"/>
      <c r="AR29" s="562"/>
      <c r="AS29" s="519">
        <v>3050</v>
      </c>
      <c r="AT29" s="520"/>
      <c r="AU29" s="520"/>
      <c r="AV29" s="520"/>
      <c r="AW29" s="520"/>
      <c r="AX29" s="521"/>
      <c r="AY29" s="650"/>
      <c r="AZ29" s="651"/>
      <c r="BA29" s="651"/>
      <c r="BB29" s="652"/>
      <c r="BC29" s="502" t="s">
        <v>190</v>
      </c>
      <c r="BD29" s="503"/>
      <c r="BE29" s="503"/>
      <c r="BF29" s="503"/>
      <c r="BG29" s="503"/>
      <c r="BH29" s="503"/>
      <c r="BI29" s="503"/>
      <c r="BJ29" s="503"/>
      <c r="BK29" s="503"/>
      <c r="BL29" s="503"/>
      <c r="BM29" s="504"/>
      <c r="BN29" s="468">
        <v>201838</v>
      </c>
      <c r="BO29" s="469"/>
      <c r="BP29" s="469"/>
      <c r="BQ29" s="469"/>
      <c r="BR29" s="469"/>
      <c r="BS29" s="469"/>
      <c r="BT29" s="469"/>
      <c r="BU29" s="470"/>
      <c r="BV29" s="468">
        <v>201817</v>
      </c>
      <c r="BW29" s="469"/>
      <c r="BX29" s="469"/>
      <c r="BY29" s="469"/>
      <c r="BZ29" s="469"/>
      <c r="CA29" s="469"/>
      <c r="CB29" s="469"/>
      <c r="CC29" s="470"/>
      <c r="CD29" s="201"/>
      <c r="CE29" s="578"/>
      <c r="CF29" s="578"/>
      <c r="CG29" s="578"/>
      <c r="CH29" s="578"/>
      <c r="CI29" s="578"/>
      <c r="CJ29" s="578"/>
      <c r="CK29" s="578"/>
      <c r="CL29" s="578"/>
      <c r="CM29" s="578"/>
      <c r="CN29" s="578"/>
      <c r="CO29" s="578"/>
      <c r="CP29" s="578"/>
      <c r="CQ29" s="578"/>
      <c r="CR29" s="578"/>
      <c r="CS29" s="579"/>
      <c r="CT29" s="465"/>
      <c r="CU29" s="466"/>
      <c r="CV29" s="466"/>
      <c r="CW29" s="466"/>
      <c r="CX29" s="466"/>
      <c r="CY29" s="466"/>
      <c r="CZ29" s="466"/>
      <c r="DA29" s="467"/>
      <c r="DB29" s="465"/>
      <c r="DC29" s="466"/>
      <c r="DD29" s="466"/>
      <c r="DE29" s="466"/>
      <c r="DF29" s="466"/>
      <c r="DG29" s="466"/>
      <c r="DH29" s="466"/>
      <c r="DI29" s="467"/>
      <c r="DJ29" s="184"/>
      <c r="DK29" s="184"/>
      <c r="DL29" s="184"/>
      <c r="DM29" s="184"/>
      <c r="DN29" s="184"/>
      <c r="DO29" s="184"/>
    </row>
    <row r="30" spans="1:119" ht="18.75" customHeight="1" thickBot="1" x14ac:dyDescent="0.2">
      <c r="A30" s="185"/>
      <c r="B30" s="611"/>
      <c r="C30" s="612"/>
      <c r="D30" s="613"/>
      <c r="E30" s="522"/>
      <c r="F30" s="523"/>
      <c r="G30" s="523"/>
      <c r="H30" s="523"/>
      <c r="I30" s="523"/>
      <c r="J30" s="523"/>
      <c r="K30" s="524"/>
      <c r="L30" s="625"/>
      <c r="M30" s="626"/>
      <c r="N30" s="626"/>
      <c r="O30" s="626"/>
      <c r="P30" s="627"/>
      <c r="Q30" s="625"/>
      <c r="R30" s="626"/>
      <c r="S30" s="626"/>
      <c r="T30" s="626"/>
      <c r="U30" s="626"/>
      <c r="V30" s="627"/>
      <c r="W30" s="628" t="s">
        <v>191</v>
      </c>
      <c r="X30" s="629"/>
      <c r="Y30" s="629"/>
      <c r="Z30" s="629"/>
      <c r="AA30" s="629"/>
      <c r="AB30" s="629"/>
      <c r="AC30" s="629"/>
      <c r="AD30" s="629"/>
      <c r="AE30" s="629"/>
      <c r="AF30" s="629"/>
      <c r="AG30" s="630"/>
      <c r="AH30" s="587">
        <v>95.8</v>
      </c>
      <c r="AI30" s="588"/>
      <c r="AJ30" s="588"/>
      <c r="AK30" s="588"/>
      <c r="AL30" s="588"/>
      <c r="AM30" s="588"/>
      <c r="AN30" s="588"/>
      <c r="AO30" s="588"/>
      <c r="AP30" s="588"/>
      <c r="AQ30" s="588"/>
      <c r="AR30" s="588"/>
      <c r="AS30" s="588"/>
      <c r="AT30" s="588"/>
      <c r="AU30" s="588"/>
      <c r="AV30" s="588"/>
      <c r="AW30" s="588"/>
      <c r="AX30" s="590"/>
      <c r="AY30" s="653"/>
      <c r="AZ30" s="654"/>
      <c r="BA30" s="654"/>
      <c r="BB30" s="655"/>
      <c r="BC30" s="641" t="s">
        <v>50</v>
      </c>
      <c r="BD30" s="642"/>
      <c r="BE30" s="642"/>
      <c r="BF30" s="642"/>
      <c r="BG30" s="642"/>
      <c r="BH30" s="642"/>
      <c r="BI30" s="642"/>
      <c r="BJ30" s="642"/>
      <c r="BK30" s="642"/>
      <c r="BL30" s="642"/>
      <c r="BM30" s="643"/>
      <c r="BN30" s="644">
        <v>20915</v>
      </c>
      <c r="BO30" s="645"/>
      <c r="BP30" s="645"/>
      <c r="BQ30" s="645"/>
      <c r="BR30" s="645"/>
      <c r="BS30" s="645"/>
      <c r="BT30" s="645"/>
      <c r="BU30" s="646"/>
      <c r="BV30" s="644">
        <v>7675</v>
      </c>
      <c r="BW30" s="645"/>
      <c r="BX30" s="645"/>
      <c r="BY30" s="645"/>
      <c r="BZ30" s="645"/>
      <c r="CA30" s="645"/>
      <c r="CB30" s="645"/>
      <c r="CC30" s="646"/>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192</v>
      </c>
      <c r="D32" s="212"/>
      <c r="E32" s="212"/>
      <c r="F32" s="209"/>
      <c r="G32" s="209"/>
      <c r="H32" s="209"/>
      <c r="I32" s="209"/>
      <c r="J32" s="209"/>
      <c r="K32" s="209"/>
      <c r="L32" s="209"/>
      <c r="M32" s="209"/>
      <c r="N32" s="209"/>
      <c r="O32" s="209"/>
      <c r="P32" s="209"/>
      <c r="Q32" s="209"/>
      <c r="R32" s="209"/>
      <c r="S32" s="209"/>
      <c r="T32" s="209"/>
      <c r="U32" s="209" t="s">
        <v>193</v>
      </c>
      <c r="V32" s="209"/>
      <c r="W32" s="209"/>
      <c r="X32" s="209"/>
      <c r="Y32" s="209"/>
      <c r="Z32" s="209"/>
      <c r="AA32" s="209"/>
      <c r="AB32" s="209"/>
      <c r="AC32" s="209"/>
      <c r="AD32" s="209"/>
      <c r="AE32" s="209"/>
      <c r="AF32" s="209"/>
      <c r="AG32" s="209"/>
      <c r="AH32" s="209"/>
      <c r="AI32" s="209"/>
      <c r="AJ32" s="209"/>
      <c r="AK32" s="209"/>
      <c r="AL32" s="209"/>
      <c r="AM32" s="213" t="s">
        <v>194</v>
      </c>
      <c r="AN32" s="209"/>
      <c r="AO32" s="209"/>
      <c r="AP32" s="209"/>
      <c r="AQ32" s="209"/>
      <c r="AR32" s="209"/>
      <c r="AS32" s="213"/>
      <c r="AT32" s="213"/>
      <c r="AU32" s="213"/>
      <c r="AV32" s="213"/>
      <c r="AW32" s="213"/>
      <c r="AX32" s="213"/>
      <c r="AY32" s="213"/>
      <c r="AZ32" s="213"/>
      <c r="BA32" s="213"/>
      <c r="BB32" s="209"/>
      <c r="BC32" s="213"/>
      <c r="BD32" s="209"/>
      <c r="BE32" s="213" t="s">
        <v>195</v>
      </c>
      <c r="BF32" s="209"/>
      <c r="BG32" s="209"/>
      <c r="BH32" s="209"/>
      <c r="BI32" s="209"/>
      <c r="BJ32" s="213"/>
      <c r="BK32" s="213"/>
      <c r="BL32" s="213"/>
      <c r="BM32" s="213"/>
      <c r="BN32" s="213"/>
      <c r="BO32" s="213"/>
      <c r="BP32" s="213"/>
      <c r="BQ32" s="213"/>
      <c r="BR32" s="209"/>
      <c r="BS32" s="209"/>
      <c r="BT32" s="209"/>
      <c r="BU32" s="209"/>
      <c r="BV32" s="209"/>
      <c r="BW32" s="209" t="s">
        <v>196</v>
      </c>
      <c r="BX32" s="209"/>
      <c r="BY32" s="209"/>
      <c r="BZ32" s="209"/>
      <c r="CA32" s="209"/>
      <c r="CB32" s="213"/>
      <c r="CC32" s="213"/>
      <c r="CD32" s="213"/>
      <c r="CE32" s="213"/>
      <c r="CF32" s="213"/>
      <c r="CG32" s="213"/>
      <c r="CH32" s="213"/>
      <c r="CI32" s="213"/>
      <c r="CJ32" s="213"/>
      <c r="CK32" s="213"/>
      <c r="CL32" s="213"/>
      <c r="CM32" s="213"/>
      <c r="CN32" s="213"/>
      <c r="CO32" s="213" t="s">
        <v>197</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2" t="s">
        <v>198</v>
      </c>
      <c r="D33" s="492"/>
      <c r="E33" s="457" t="s">
        <v>199</v>
      </c>
      <c r="F33" s="457"/>
      <c r="G33" s="457"/>
      <c r="H33" s="457"/>
      <c r="I33" s="457"/>
      <c r="J33" s="457"/>
      <c r="K33" s="457"/>
      <c r="L33" s="457"/>
      <c r="M33" s="457"/>
      <c r="N33" s="457"/>
      <c r="O33" s="457"/>
      <c r="P33" s="457"/>
      <c r="Q33" s="457"/>
      <c r="R33" s="457"/>
      <c r="S33" s="457"/>
      <c r="T33" s="214"/>
      <c r="U33" s="492" t="s">
        <v>200</v>
      </c>
      <c r="V33" s="492"/>
      <c r="W33" s="457" t="s">
        <v>199</v>
      </c>
      <c r="X33" s="457"/>
      <c r="Y33" s="457"/>
      <c r="Z33" s="457"/>
      <c r="AA33" s="457"/>
      <c r="AB33" s="457"/>
      <c r="AC33" s="457"/>
      <c r="AD33" s="457"/>
      <c r="AE33" s="457"/>
      <c r="AF33" s="457"/>
      <c r="AG33" s="457"/>
      <c r="AH33" s="457"/>
      <c r="AI33" s="457"/>
      <c r="AJ33" s="457"/>
      <c r="AK33" s="457"/>
      <c r="AL33" s="214"/>
      <c r="AM33" s="492" t="s">
        <v>201</v>
      </c>
      <c r="AN33" s="492"/>
      <c r="AO33" s="457" t="s">
        <v>202</v>
      </c>
      <c r="AP33" s="457"/>
      <c r="AQ33" s="457"/>
      <c r="AR33" s="457"/>
      <c r="AS33" s="457"/>
      <c r="AT33" s="457"/>
      <c r="AU33" s="457"/>
      <c r="AV33" s="457"/>
      <c r="AW33" s="457"/>
      <c r="AX33" s="457"/>
      <c r="AY33" s="457"/>
      <c r="AZ33" s="457"/>
      <c r="BA33" s="457"/>
      <c r="BB33" s="457"/>
      <c r="BC33" s="457"/>
      <c r="BD33" s="215"/>
      <c r="BE33" s="457" t="s">
        <v>203</v>
      </c>
      <c r="BF33" s="457"/>
      <c r="BG33" s="457" t="s">
        <v>204</v>
      </c>
      <c r="BH33" s="457"/>
      <c r="BI33" s="457"/>
      <c r="BJ33" s="457"/>
      <c r="BK33" s="457"/>
      <c r="BL33" s="457"/>
      <c r="BM33" s="457"/>
      <c r="BN33" s="457"/>
      <c r="BO33" s="457"/>
      <c r="BP33" s="457"/>
      <c r="BQ33" s="457"/>
      <c r="BR33" s="457"/>
      <c r="BS33" s="457"/>
      <c r="BT33" s="457"/>
      <c r="BU33" s="457"/>
      <c r="BV33" s="215"/>
      <c r="BW33" s="492" t="s">
        <v>203</v>
      </c>
      <c r="BX33" s="492"/>
      <c r="BY33" s="457" t="s">
        <v>205</v>
      </c>
      <c r="BZ33" s="457"/>
      <c r="CA33" s="457"/>
      <c r="CB33" s="457"/>
      <c r="CC33" s="457"/>
      <c r="CD33" s="457"/>
      <c r="CE33" s="457"/>
      <c r="CF33" s="457"/>
      <c r="CG33" s="457"/>
      <c r="CH33" s="457"/>
      <c r="CI33" s="457"/>
      <c r="CJ33" s="457"/>
      <c r="CK33" s="457"/>
      <c r="CL33" s="457"/>
      <c r="CM33" s="457"/>
      <c r="CN33" s="214"/>
      <c r="CO33" s="492" t="s">
        <v>206</v>
      </c>
      <c r="CP33" s="492"/>
      <c r="CQ33" s="457" t="s">
        <v>207</v>
      </c>
      <c r="CR33" s="457"/>
      <c r="CS33" s="457"/>
      <c r="CT33" s="457"/>
      <c r="CU33" s="457"/>
      <c r="CV33" s="457"/>
      <c r="CW33" s="457"/>
      <c r="CX33" s="457"/>
      <c r="CY33" s="457"/>
      <c r="CZ33" s="457"/>
      <c r="DA33" s="457"/>
      <c r="DB33" s="457"/>
      <c r="DC33" s="457"/>
      <c r="DD33" s="457"/>
      <c r="DE33" s="457"/>
      <c r="DF33" s="214"/>
      <c r="DG33" s="656" t="s">
        <v>208</v>
      </c>
      <c r="DH33" s="656"/>
      <c r="DI33" s="216"/>
      <c r="DJ33" s="184"/>
      <c r="DK33" s="184"/>
      <c r="DL33" s="184"/>
      <c r="DM33" s="184"/>
      <c r="DN33" s="184"/>
      <c r="DO33" s="184"/>
    </row>
    <row r="34" spans="1:119" ht="32.25" customHeight="1" x14ac:dyDescent="0.15">
      <c r="A34" s="185"/>
      <c r="B34" s="211"/>
      <c r="C34" s="657">
        <f>IF(E34="","",1)</f>
        <v>1</v>
      </c>
      <c r="D34" s="657"/>
      <c r="E34" s="658" t="str">
        <f>IF('各会計、関係団体の財政状況及び健全化判断比率'!B7="","",'各会計、関係団体の財政状況及び健全化判断比率'!B7)</f>
        <v>一般会計</v>
      </c>
      <c r="F34" s="658"/>
      <c r="G34" s="658"/>
      <c r="H34" s="658"/>
      <c r="I34" s="658"/>
      <c r="J34" s="658"/>
      <c r="K34" s="658"/>
      <c r="L34" s="658"/>
      <c r="M34" s="658"/>
      <c r="N34" s="658"/>
      <c r="O34" s="658"/>
      <c r="P34" s="658"/>
      <c r="Q34" s="658"/>
      <c r="R34" s="658"/>
      <c r="S34" s="658"/>
      <c r="T34" s="212"/>
      <c r="U34" s="657">
        <f>IF(W34="","",MAX(C34:D43)+1)</f>
        <v>3</v>
      </c>
      <c r="V34" s="657"/>
      <c r="W34" s="658" t="str">
        <f>IF('各会計、関係団体の財政状況及び健全化判断比率'!B28="","",'各会計、関係団体の財政状況及び健全化判断比率'!B28)</f>
        <v>牟岐町国民健康保険特別会計</v>
      </c>
      <c r="X34" s="658"/>
      <c r="Y34" s="658"/>
      <c r="Z34" s="658"/>
      <c r="AA34" s="658"/>
      <c r="AB34" s="658"/>
      <c r="AC34" s="658"/>
      <c r="AD34" s="658"/>
      <c r="AE34" s="658"/>
      <c r="AF34" s="658"/>
      <c r="AG34" s="658"/>
      <c r="AH34" s="658"/>
      <c r="AI34" s="658"/>
      <c r="AJ34" s="658"/>
      <c r="AK34" s="658"/>
      <c r="AL34" s="212"/>
      <c r="AM34" s="657">
        <f>IF(AO34="","",MAX(C34:D43,U34:V43)+1)</f>
        <v>6</v>
      </c>
      <c r="AN34" s="657"/>
      <c r="AO34" s="658" t="str">
        <f>IF('各会計、関係団体の財政状況及び健全化判断比率'!B31="","",'各会計、関係団体の財政状況及び健全化判断比率'!B31)</f>
        <v>牟岐町簡易水道事業会計</v>
      </c>
      <c r="AP34" s="658"/>
      <c r="AQ34" s="658"/>
      <c r="AR34" s="658"/>
      <c r="AS34" s="658"/>
      <c r="AT34" s="658"/>
      <c r="AU34" s="658"/>
      <c r="AV34" s="658"/>
      <c r="AW34" s="658"/>
      <c r="AX34" s="658"/>
      <c r="AY34" s="658"/>
      <c r="AZ34" s="658"/>
      <c r="BA34" s="658"/>
      <c r="BB34" s="658"/>
      <c r="BC34" s="658"/>
      <c r="BD34" s="212"/>
      <c r="BE34" s="657" t="str">
        <f>IF(BG34="","",MAX(C34:D43,U34:V43,AM34:AN43)+1)</f>
        <v/>
      </c>
      <c r="BF34" s="657"/>
      <c r="BG34" s="658"/>
      <c r="BH34" s="658"/>
      <c r="BI34" s="658"/>
      <c r="BJ34" s="658"/>
      <c r="BK34" s="658"/>
      <c r="BL34" s="658"/>
      <c r="BM34" s="658"/>
      <c r="BN34" s="658"/>
      <c r="BO34" s="658"/>
      <c r="BP34" s="658"/>
      <c r="BQ34" s="658"/>
      <c r="BR34" s="658"/>
      <c r="BS34" s="658"/>
      <c r="BT34" s="658"/>
      <c r="BU34" s="658"/>
      <c r="BV34" s="212"/>
      <c r="BW34" s="657">
        <f>IF(BY34="","",MAX(C34:D43,U34:V43,AM34:AN43,BE34:BF43)+1)</f>
        <v>7</v>
      </c>
      <c r="BX34" s="657"/>
      <c r="BY34" s="658" t="str">
        <f>IF('各会計、関係団体の財政状況及び健全化判断比率'!B68="","",'各会計、関係団体の財政状況及び健全化判断比率'!B68)</f>
        <v>徳島県市町村総合事務組合　一般会計</v>
      </c>
      <c r="BZ34" s="658"/>
      <c r="CA34" s="658"/>
      <c r="CB34" s="658"/>
      <c r="CC34" s="658"/>
      <c r="CD34" s="658"/>
      <c r="CE34" s="658"/>
      <c r="CF34" s="658"/>
      <c r="CG34" s="658"/>
      <c r="CH34" s="658"/>
      <c r="CI34" s="658"/>
      <c r="CJ34" s="658"/>
      <c r="CK34" s="658"/>
      <c r="CL34" s="658"/>
      <c r="CM34" s="658"/>
      <c r="CN34" s="212"/>
      <c r="CO34" s="657" t="str">
        <f>IF(CQ34="","",MAX(C34:D43,U34:V43,AM34:AN43,BE34:BF43,BW34:BX43)+1)</f>
        <v/>
      </c>
      <c r="CP34" s="657"/>
      <c r="CQ34" s="658" t="str">
        <f>IF('各会計、関係団体の財政状況及び健全化判断比率'!BS7="","",'各会計、関係団体の財政状況及び健全化判断比率'!BS7)</f>
        <v/>
      </c>
      <c r="CR34" s="658"/>
      <c r="CS34" s="658"/>
      <c r="CT34" s="658"/>
      <c r="CU34" s="658"/>
      <c r="CV34" s="658"/>
      <c r="CW34" s="658"/>
      <c r="CX34" s="658"/>
      <c r="CY34" s="658"/>
      <c r="CZ34" s="658"/>
      <c r="DA34" s="658"/>
      <c r="DB34" s="658"/>
      <c r="DC34" s="658"/>
      <c r="DD34" s="658"/>
      <c r="DE34" s="658"/>
      <c r="DF34" s="209"/>
      <c r="DG34" s="659" t="str">
        <f>IF('各会計、関係団体の財政状況及び健全化判断比率'!BR7="","",'各会計、関係団体の財政状況及び健全化判断比率'!BR7)</f>
        <v/>
      </c>
      <c r="DH34" s="659"/>
      <c r="DI34" s="216"/>
      <c r="DJ34" s="184"/>
      <c r="DK34" s="184"/>
      <c r="DL34" s="184"/>
      <c r="DM34" s="184"/>
      <c r="DN34" s="184"/>
      <c r="DO34" s="184"/>
    </row>
    <row r="35" spans="1:119" ht="32.25" customHeight="1" x14ac:dyDescent="0.15">
      <c r="A35" s="185"/>
      <c r="B35" s="211"/>
      <c r="C35" s="657">
        <f>IF(E35="","",C34+1)</f>
        <v>2</v>
      </c>
      <c r="D35" s="657"/>
      <c r="E35" s="658" t="str">
        <f>IF('各会計、関係団体の財政状況及び健全化判断比率'!B8="","",'各会計、関係団体の財政状況及び健全化判断比率'!B8)</f>
        <v>牟岐町青少年健全育成センター特別会計</v>
      </c>
      <c r="F35" s="658"/>
      <c r="G35" s="658"/>
      <c r="H35" s="658"/>
      <c r="I35" s="658"/>
      <c r="J35" s="658"/>
      <c r="K35" s="658"/>
      <c r="L35" s="658"/>
      <c r="M35" s="658"/>
      <c r="N35" s="658"/>
      <c r="O35" s="658"/>
      <c r="P35" s="658"/>
      <c r="Q35" s="658"/>
      <c r="R35" s="658"/>
      <c r="S35" s="658"/>
      <c r="T35" s="212"/>
      <c r="U35" s="657">
        <f>IF(W35="","",U34+1)</f>
        <v>4</v>
      </c>
      <c r="V35" s="657"/>
      <c r="W35" s="658" t="str">
        <f>IF('各会計、関係団体の財政状況及び健全化判断比率'!B29="","",'各会計、関係団体の財政状況及び健全化判断比率'!B29)</f>
        <v>牟岐町介護保険特別会計</v>
      </c>
      <c r="X35" s="658"/>
      <c r="Y35" s="658"/>
      <c r="Z35" s="658"/>
      <c r="AA35" s="658"/>
      <c r="AB35" s="658"/>
      <c r="AC35" s="658"/>
      <c r="AD35" s="658"/>
      <c r="AE35" s="658"/>
      <c r="AF35" s="658"/>
      <c r="AG35" s="658"/>
      <c r="AH35" s="658"/>
      <c r="AI35" s="658"/>
      <c r="AJ35" s="658"/>
      <c r="AK35" s="658"/>
      <c r="AL35" s="212"/>
      <c r="AM35" s="657" t="str">
        <f t="shared" ref="AM35:AM43" si="0">IF(AO35="","",AM34+1)</f>
        <v/>
      </c>
      <c r="AN35" s="657"/>
      <c r="AO35" s="658"/>
      <c r="AP35" s="658"/>
      <c r="AQ35" s="658"/>
      <c r="AR35" s="658"/>
      <c r="AS35" s="658"/>
      <c r="AT35" s="658"/>
      <c r="AU35" s="658"/>
      <c r="AV35" s="658"/>
      <c r="AW35" s="658"/>
      <c r="AX35" s="658"/>
      <c r="AY35" s="658"/>
      <c r="AZ35" s="658"/>
      <c r="BA35" s="658"/>
      <c r="BB35" s="658"/>
      <c r="BC35" s="658"/>
      <c r="BD35" s="212"/>
      <c r="BE35" s="657" t="str">
        <f t="shared" ref="BE35:BE43" si="1">IF(BG35="","",BE34+1)</f>
        <v/>
      </c>
      <c r="BF35" s="657"/>
      <c r="BG35" s="658"/>
      <c r="BH35" s="658"/>
      <c r="BI35" s="658"/>
      <c r="BJ35" s="658"/>
      <c r="BK35" s="658"/>
      <c r="BL35" s="658"/>
      <c r="BM35" s="658"/>
      <c r="BN35" s="658"/>
      <c r="BO35" s="658"/>
      <c r="BP35" s="658"/>
      <c r="BQ35" s="658"/>
      <c r="BR35" s="658"/>
      <c r="BS35" s="658"/>
      <c r="BT35" s="658"/>
      <c r="BU35" s="658"/>
      <c r="BV35" s="212"/>
      <c r="BW35" s="657">
        <f t="shared" ref="BW35:BW43" si="2">IF(BY35="","",BW34+1)</f>
        <v>8</v>
      </c>
      <c r="BX35" s="657"/>
      <c r="BY35" s="658" t="str">
        <f>IF('各会計、関係団体の財政状況及び健全化判断比率'!B69="","",'各会計、関係団体の財政状況及び健全化判断比率'!B69)</f>
        <v>徳島県市町村総合事務組合　徳島滞納整理機構特別会計</v>
      </c>
      <c r="BZ35" s="658"/>
      <c r="CA35" s="658"/>
      <c r="CB35" s="658"/>
      <c r="CC35" s="658"/>
      <c r="CD35" s="658"/>
      <c r="CE35" s="658"/>
      <c r="CF35" s="658"/>
      <c r="CG35" s="658"/>
      <c r="CH35" s="658"/>
      <c r="CI35" s="658"/>
      <c r="CJ35" s="658"/>
      <c r="CK35" s="658"/>
      <c r="CL35" s="658"/>
      <c r="CM35" s="658"/>
      <c r="CN35" s="212"/>
      <c r="CO35" s="657" t="str">
        <f t="shared" ref="CO35:CO43" si="3">IF(CQ35="","",CO34+1)</f>
        <v/>
      </c>
      <c r="CP35" s="657"/>
      <c r="CQ35" s="658" t="str">
        <f>IF('各会計、関係団体の財政状況及び健全化判断比率'!BS8="","",'各会計、関係団体の財政状況及び健全化判断比率'!BS8)</f>
        <v/>
      </c>
      <c r="CR35" s="658"/>
      <c r="CS35" s="658"/>
      <c r="CT35" s="658"/>
      <c r="CU35" s="658"/>
      <c r="CV35" s="658"/>
      <c r="CW35" s="658"/>
      <c r="CX35" s="658"/>
      <c r="CY35" s="658"/>
      <c r="CZ35" s="658"/>
      <c r="DA35" s="658"/>
      <c r="DB35" s="658"/>
      <c r="DC35" s="658"/>
      <c r="DD35" s="658"/>
      <c r="DE35" s="658"/>
      <c r="DF35" s="209"/>
      <c r="DG35" s="659" t="str">
        <f>IF('各会計、関係団体の財政状況及び健全化判断比率'!BR8="","",'各会計、関係団体の財政状況及び健全化判断比率'!BR8)</f>
        <v/>
      </c>
      <c r="DH35" s="659"/>
      <c r="DI35" s="216"/>
      <c r="DJ35" s="184"/>
      <c r="DK35" s="184"/>
      <c r="DL35" s="184"/>
      <c r="DM35" s="184"/>
      <c r="DN35" s="184"/>
      <c r="DO35" s="184"/>
    </row>
    <row r="36" spans="1:119" ht="32.25" customHeight="1" x14ac:dyDescent="0.15">
      <c r="A36" s="185"/>
      <c r="B36" s="211"/>
      <c r="C36" s="657" t="str">
        <f>IF(E36="","",C35+1)</f>
        <v/>
      </c>
      <c r="D36" s="657"/>
      <c r="E36" s="658" t="str">
        <f>IF('各会計、関係団体の財政状況及び健全化判断比率'!B9="","",'各会計、関係団体の財政状況及び健全化判断比率'!B9)</f>
        <v/>
      </c>
      <c r="F36" s="658"/>
      <c r="G36" s="658"/>
      <c r="H36" s="658"/>
      <c r="I36" s="658"/>
      <c r="J36" s="658"/>
      <c r="K36" s="658"/>
      <c r="L36" s="658"/>
      <c r="M36" s="658"/>
      <c r="N36" s="658"/>
      <c r="O36" s="658"/>
      <c r="P36" s="658"/>
      <c r="Q36" s="658"/>
      <c r="R36" s="658"/>
      <c r="S36" s="658"/>
      <c r="T36" s="212"/>
      <c r="U36" s="657">
        <f t="shared" ref="U36:U43" si="4">IF(W36="","",U35+1)</f>
        <v>5</v>
      </c>
      <c r="V36" s="657"/>
      <c r="W36" s="658" t="str">
        <f>IF('各会計、関係団体の財政状況及び健全化判断比率'!B30="","",'各会計、関係団体の財政状況及び健全化判断比率'!B30)</f>
        <v>牟岐町後期高齢者医療特別会計</v>
      </c>
      <c r="X36" s="658"/>
      <c r="Y36" s="658"/>
      <c r="Z36" s="658"/>
      <c r="AA36" s="658"/>
      <c r="AB36" s="658"/>
      <c r="AC36" s="658"/>
      <c r="AD36" s="658"/>
      <c r="AE36" s="658"/>
      <c r="AF36" s="658"/>
      <c r="AG36" s="658"/>
      <c r="AH36" s="658"/>
      <c r="AI36" s="658"/>
      <c r="AJ36" s="658"/>
      <c r="AK36" s="658"/>
      <c r="AL36" s="212"/>
      <c r="AM36" s="657" t="str">
        <f t="shared" si="0"/>
        <v/>
      </c>
      <c r="AN36" s="657"/>
      <c r="AO36" s="658"/>
      <c r="AP36" s="658"/>
      <c r="AQ36" s="658"/>
      <c r="AR36" s="658"/>
      <c r="AS36" s="658"/>
      <c r="AT36" s="658"/>
      <c r="AU36" s="658"/>
      <c r="AV36" s="658"/>
      <c r="AW36" s="658"/>
      <c r="AX36" s="658"/>
      <c r="AY36" s="658"/>
      <c r="AZ36" s="658"/>
      <c r="BA36" s="658"/>
      <c r="BB36" s="658"/>
      <c r="BC36" s="658"/>
      <c r="BD36" s="212"/>
      <c r="BE36" s="657" t="str">
        <f t="shared" si="1"/>
        <v/>
      </c>
      <c r="BF36" s="657"/>
      <c r="BG36" s="658"/>
      <c r="BH36" s="658"/>
      <c r="BI36" s="658"/>
      <c r="BJ36" s="658"/>
      <c r="BK36" s="658"/>
      <c r="BL36" s="658"/>
      <c r="BM36" s="658"/>
      <c r="BN36" s="658"/>
      <c r="BO36" s="658"/>
      <c r="BP36" s="658"/>
      <c r="BQ36" s="658"/>
      <c r="BR36" s="658"/>
      <c r="BS36" s="658"/>
      <c r="BT36" s="658"/>
      <c r="BU36" s="658"/>
      <c r="BV36" s="212"/>
      <c r="BW36" s="657">
        <f t="shared" si="2"/>
        <v>9</v>
      </c>
      <c r="BX36" s="657"/>
      <c r="BY36" s="658" t="str">
        <f>IF('各会計、関係団体の財政状況及び健全化判断比率'!B70="","",'各会計、関係団体の財政状況及び健全化判断比率'!B70)</f>
        <v>徳島県市町村議会議員公務災害補償等組合</v>
      </c>
      <c r="BZ36" s="658"/>
      <c r="CA36" s="658"/>
      <c r="CB36" s="658"/>
      <c r="CC36" s="658"/>
      <c r="CD36" s="658"/>
      <c r="CE36" s="658"/>
      <c r="CF36" s="658"/>
      <c r="CG36" s="658"/>
      <c r="CH36" s="658"/>
      <c r="CI36" s="658"/>
      <c r="CJ36" s="658"/>
      <c r="CK36" s="658"/>
      <c r="CL36" s="658"/>
      <c r="CM36" s="658"/>
      <c r="CN36" s="212"/>
      <c r="CO36" s="657" t="str">
        <f t="shared" si="3"/>
        <v/>
      </c>
      <c r="CP36" s="657"/>
      <c r="CQ36" s="658" t="str">
        <f>IF('各会計、関係団体の財政状況及び健全化判断比率'!BS9="","",'各会計、関係団体の財政状況及び健全化判断比率'!BS9)</f>
        <v/>
      </c>
      <c r="CR36" s="658"/>
      <c r="CS36" s="658"/>
      <c r="CT36" s="658"/>
      <c r="CU36" s="658"/>
      <c r="CV36" s="658"/>
      <c r="CW36" s="658"/>
      <c r="CX36" s="658"/>
      <c r="CY36" s="658"/>
      <c r="CZ36" s="658"/>
      <c r="DA36" s="658"/>
      <c r="DB36" s="658"/>
      <c r="DC36" s="658"/>
      <c r="DD36" s="658"/>
      <c r="DE36" s="658"/>
      <c r="DF36" s="209"/>
      <c r="DG36" s="659" t="str">
        <f>IF('各会計、関係団体の財政状況及び健全化判断比率'!BR9="","",'各会計、関係団体の財政状況及び健全化判断比率'!BR9)</f>
        <v/>
      </c>
      <c r="DH36" s="659"/>
      <c r="DI36" s="216"/>
      <c r="DJ36" s="184"/>
      <c r="DK36" s="184"/>
      <c r="DL36" s="184"/>
      <c r="DM36" s="184"/>
      <c r="DN36" s="184"/>
      <c r="DO36" s="184"/>
    </row>
    <row r="37" spans="1:119" ht="32.25" customHeight="1" x14ac:dyDescent="0.15">
      <c r="A37" s="185"/>
      <c r="B37" s="211"/>
      <c r="C37" s="657" t="str">
        <f>IF(E37="","",C36+1)</f>
        <v/>
      </c>
      <c r="D37" s="657"/>
      <c r="E37" s="658" t="str">
        <f>IF('各会計、関係団体の財政状況及び健全化判断比率'!B10="","",'各会計、関係団体の財政状況及び健全化判断比率'!B10)</f>
        <v/>
      </c>
      <c r="F37" s="658"/>
      <c r="G37" s="658"/>
      <c r="H37" s="658"/>
      <c r="I37" s="658"/>
      <c r="J37" s="658"/>
      <c r="K37" s="658"/>
      <c r="L37" s="658"/>
      <c r="M37" s="658"/>
      <c r="N37" s="658"/>
      <c r="O37" s="658"/>
      <c r="P37" s="658"/>
      <c r="Q37" s="658"/>
      <c r="R37" s="658"/>
      <c r="S37" s="658"/>
      <c r="T37" s="212"/>
      <c r="U37" s="657" t="str">
        <f t="shared" si="4"/>
        <v/>
      </c>
      <c r="V37" s="657"/>
      <c r="W37" s="658"/>
      <c r="X37" s="658"/>
      <c r="Y37" s="658"/>
      <c r="Z37" s="658"/>
      <c r="AA37" s="658"/>
      <c r="AB37" s="658"/>
      <c r="AC37" s="658"/>
      <c r="AD37" s="658"/>
      <c r="AE37" s="658"/>
      <c r="AF37" s="658"/>
      <c r="AG37" s="658"/>
      <c r="AH37" s="658"/>
      <c r="AI37" s="658"/>
      <c r="AJ37" s="658"/>
      <c r="AK37" s="658"/>
      <c r="AL37" s="212"/>
      <c r="AM37" s="657" t="str">
        <f t="shared" si="0"/>
        <v/>
      </c>
      <c r="AN37" s="657"/>
      <c r="AO37" s="658"/>
      <c r="AP37" s="658"/>
      <c r="AQ37" s="658"/>
      <c r="AR37" s="658"/>
      <c r="AS37" s="658"/>
      <c r="AT37" s="658"/>
      <c r="AU37" s="658"/>
      <c r="AV37" s="658"/>
      <c r="AW37" s="658"/>
      <c r="AX37" s="658"/>
      <c r="AY37" s="658"/>
      <c r="AZ37" s="658"/>
      <c r="BA37" s="658"/>
      <c r="BB37" s="658"/>
      <c r="BC37" s="658"/>
      <c r="BD37" s="212"/>
      <c r="BE37" s="657" t="str">
        <f t="shared" si="1"/>
        <v/>
      </c>
      <c r="BF37" s="657"/>
      <c r="BG37" s="658"/>
      <c r="BH37" s="658"/>
      <c r="BI37" s="658"/>
      <c r="BJ37" s="658"/>
      <c r="BK37" s="658"/>
      <c r="BL37" s="658"/>
      <c r="BM37" s="658"/>
      <c r="BN37" s="658"/>
      <c r="BO37" s="658"/>
      <c r="BP37" s="658"/>
      <c r="BQ37" s="658"/>
      <c r="BR37" s="658"/>
      <c r="BS37" s="658"/>
      <c r="BT37" s="658"/>
      <c r="BU37" s="658"/>
      <c r="BV37" s="212"/>
      <c r="BW37" s="657">
        <f t="shared" si="2"/>
        <v>10</v>
      </c>
      <c r="BX37" s="657"/>
      <c r="BY37" s="658" t="str">
        <f>IF('各会計、関係団体の財政状況及び健全化判断比率'!B71="","",'各会計、関係団体の財政状況及び健全化判断比率'!B71)</f>
        <v>徳島県後期高齢者医療広域連合　一般会計</v>
      </c>
      <c r="BZ37" s="658"/>
      <c r="CA37" s="658"/>
      <c r="CB37" s="658"/>
      <c r="CC37" s="658"/>
      <c r="CD37" s="658"/>
      <c r="CE37" s="658"/>
      <c r="CF37" s="658"/>
      <c r="CG37" s="658"/>
      <c r="CH37" s="658"/>
      <c r="CI37" s="658"/>
      <c r="CJ37" s="658"/>
      <c r="CK37" s="658"/>
      <c r="CL37" s="658"/>
      <c r="CM37" s="658"/>
      <c r="CN37" s="212"/>
      <c r="CO37" s="657" t="str">
        <f t="shared" si="3"/>
        <v/>
      </c>
      <c r="CP37" s="657"/>
      <c r="CQ37" s="658" t="str">
        <f>IF('各会計、関係団体の財政状況及び健全化判断比率'!BS10="","",'各会計、関係団体の財政状況及び健全化判断比率'!BS10)</f>
        <v/>
      </c>
      <c r="CR37" s="658"/>
      <c r="CS37" s="658"/>
      <c r="CT37" s="658"/>
      <c r="CU37" s="658"/>
      <c r="CV37" s="658"/>
      <c r="CW37" s="658"/>
      <c r="CX37" s="658"/>
      <c r="CY37" s="658"/>
      <c r="CZ37" s="658"/>
      <c r="DA37" s="658"/>
      <c r="DB37" s="658"/>
      <c r="DC37" s="658"/>
      <c r="DD37" s="658"/>
      <c r="DE37" s="658"/>
      <c r="DF37" s="209"/>
      <c r="DG37" s="659" t="str">
        <f>IF('各会計、関係団体の財政状況及び健全化判断比率'!BR10="","",'各会計、関係団体の財政状況及び健全化判断比率'!BR10)</f>
        <v/>
      </c>
      <c r="DH37" s="659"/>
      <c r="DI37" s="216"/>
      <c r="DJ37" s="184"/>
      <c r="DK37" s="184"/>
      <c r="DL37" s="184"/>
      <c r="DM37" s="184"/>
      <c r="DN37" s="184"/>
      <c r="DO37" s="184"/>
    </row>
    <row r="38" spans="1:119" ht="32.25" customHeight="1" x14ac:dyDescent="0.15">
      <c r="A38" s="185"/>
      <c r="B38" s="211"/>
      <c r="C38" s="657" t="str">
        <f t="shared" ref="C38:C43" si="5">IF(E38="","",C37+1)</f>
        <v/>
      </c>
      <c r="D38" s="657"/>
      <c r="E38" s="658" t="str">
        <f>IF('各会計、関係団体の財政状況及び健全化判断比率'!B11="","",'各会計、関係団体の財政状況及び健全化判断比率'!B11)</f>
        <v/>
      </c>
      <c r="F38" s="658"/>
      <c r="G38" s="658"/>
      <c r="H38" s="658"/>
      <c r="I38" s="658"/>
      <c r="J38" s="658"/>
      <c r="K38" s="658"/>
      <c r="L38" s="658"/>
      <c r="M38" s="658"/>
      <c r="N38" s="658"/>
      <c r="O38" s="658"/>
      <c r="P38" s="658"/>
      <c r="Q38" s="658"/>
      <c r="R38" s="658"/>
      <c r="S38" s="658"/>
      <c r="T38" s="212"/>
      <c r="U38" s="657" t="str">
        <f t="shared" si="4"/>
        <v/>
      </c>
      <c r="V38" s="657"/>
      <c r="W38" s="658"/>
      <c r="X38" s="658"/>
      <c r="Y38" s="658"/>
      <c r="Z38" s="658"/>
      <c r="AA38" s="658"/>
      <c r="AB38" s="658"/>
      <c r="AC38" s="658"/>
      <c r="AD38" s="658"/>
      <c r="AE38" s="658"/>
      <c r="AF38" s="658"/>
      <c r="AG38" s="658"/>
      <c r="AH38" s="658"/>
      <c r="AI38" s="658"/>
      <c r="AJ38" s="658"/>
      <c r="AK38" s="658"/>
      <c r="AL38" s="212"/>
      <c r="AM38" s="657" t="str">
        <f t="shared" si="0"/>
        <v/>
      </c>
      <c r="AN38" s="657"/>
      <c r="AO38" s="658"/>
      <c r="AP38" s="658"/>
      <c r="AQ38" s="658"/>
      <c r="AR38" s="658"/>
      <c r="AS38" s="658"/>
      <c r="AT38" s="658"/>
      <c r="AU38" s="658"/>
      <c r="AV38" s="658"/>
      <c r="AW38" s="658"/>
      <c r="AX38" s="658"/>
      <c r="AY38" s="658"/>
      <c r="AZ38" s="658"/>
      <c r="BA38" s="658"/>
      <c r="BB38" s="658"/>
      <c r="BC38" s="658"/>
      <c r="BD38" s="212"/>
      <c r="BE38" s="657" t="str">
        <f t="shared" si="1"/>
        <v/>
      </c>
      <c r="BF38" s="657"/>
      <c r="BG38" s="658"/>
      <c r="BH38" s="658"/>
      <c r="BI38" s="658"/>
      <c r="BJ38" s="658"/>
      <c r="BK38" s="658"/>
      <c r="BL38" s="658"/>
      <c r="BM38" s="658"/>
      <c r="BN38" s="658"/>
      <c r="BO38" s="658"/>
      <c r="BP38" s="658"/>
      <c r="BQ38" s="658"/>
      <c r="BR38" s="658"/>
      <c r="BS38" s="658"/>
      <c r="BT38" s="658"/>
      <c r="BU38" s="658"/>
      <c r="BV38" s="212"/>
      <c r="BW38" s="657">
        <f t="shared" si="2"/>
        <v>11</v>
      </c>
      <c r="BX38" s="657"/>
      <c r="BY38" s="658" t="str">
        <f>IF('各会計、関係団体の財政状況及び健全化判断比率'!B72="","",'各会計、関係団体の財政状況及び健全化判断比率'!B72)</f>
        <v>徳島県後期高齢者医療広域連合　特別会計</v>
      </c>
      <c r="BZ38" s="658"/>
      <c r="CA38" s="658"/>
      <c r="CB38" s="658"/>
      <c r="CC38" s="658"/>
      <c r="CD38" s="658"/>
      <c r="CE38" s="658"/>
      <c r="CF38" s="658"/>
      <c r="CG38" s="658"/>
      <c r="CH38" s="658"/>
      <c r="CI38" s="658"/>
      <c r="CJ38" s="658"/>
      <c r="CK38" s="658"/>
      <c r="CL38" s="658"/>
      <c r="CM38" s="658"/>
      <c r="CN38" s="212"/>
      <c r="CO38" s="657" t="str">
        <f t="shared" si="3"/>
        <v/>
      </c>
      <c r="CP38" s="657"/>
      <c r="CQ38" s="658" t="str">
        <f>IF('各会計、関係団体の財政状況及び健全化判断比率'!BS11="","",'各会計、関係団体の財政状況及び健全化判断比率'!BS11)</f>
        <v/>
      </c>
      <c r="CR38" s="658"/>
      <c r="CS38" s="658"/>
      <c r="CT38" s="658"/>
      <c r="CU38" s="658"/>
      <c r="CV38" s="658"/>
      <c r="CW38" s="658"/>
      <c r="CX38" s="658"/>
      <c r="CY38" s="658"/>
      <c r="CZ38" s="658"/>
      <c r="DA38" s="658"/>
      <c r="DB38" s="658"/>
      <c r="DC38" s="658"/>
      <c r="DD38" s="658"/>
      <c r="DE38" s="658"/>
      <c r="DF38" s="209"/>
      <c r="DG38" s="659" t="str">
        <f>IF('各会計、関係団体の財政状況及び健全化判断比率'!BR11="","",'各会計、関係団体の財政状況及び健全化判断比率'!BR11)</f>
        <v/>
      </c>
      <c r="DH38" s="659"/>
      <c r="DI38" s="216"/>
      <c r="DJ38" s="184"/>
      <c r="DK38" s="184"/>
      <c r="DL38" s="184"/>
      <c r="DM38" s="184"/>
      <c r="DN38" s="184"/>
      <c r="DO38" s="184"/>
    </row>
    <row r="39" spans="1:119" ht="32.25" customHeight="1" x14ac:dyDescent="0.15">
      <c r="A39" s="185"/>
      <c r="B39" s="211"/>
      <c r="C39" s="657" t="str">
        <f t="shared" si="5"/>
        <v/>
      </c>
      <c r="D39" s="657"/>
      <c r="E39" s="658" t="str">
        <f>IF('各会計、関係団体の財政状況及び健全化判断比率'!B12="","",'各会計、関係団体の財政状況及び健全化判断比率'!B12)</f>
        <v/>
      </c>
      <c r="F39" s="658"/>
      <c r="G39" s="658"/>
      <c r="H39" s="658"/>
      <c r="I39" s="658"/>
      <c r="J39" s="658"/>
      <c r="K39" s="658"/>
      <c r="L39" s="658"/>
      <c r="M39" s="658"/>
      <c r="N39" s="658"/>
      <c r="O39" s="658"/>
      <c r="P39" s="658"/>
      <c r="Q39" s="658"/>
      <c r="R39" s="658"/>
      <c r="S39" s="658"/>
      <c r="T39" s="212"/>
      <c r="U39" s="657" t="str">
        <f t="shared" si="4"/>
        <v/>
      </c>
      <c r="V39" s="657"/>
      <c r="W39" s="658"/>
      <c r="X39" s="658"/>
      <c r="Y39" s="658"/>
      <c r="Z39" s="658"/>
      <c r="AA39" s="658"/>
      <c r="AB39" s="658"/>
      <c r="AC39" s="658"/>
      <c r="AD39" s="658"/>
      <c r="AE39" s="658"/>
      <c r="AF39" s="658"/>
      <c r="AG39" s="658"/>
      <c r="AH39" s="658"/>
      <c r="AI39" s="658"/>
      <c r="AJ39" s="658"/>
      <c r="AK39" s="658"/>
      <c r="AL39" s="212"/>
      <c r="AM39" s="657" t="str">
        <f t="shared" si="0"/>
        <v/>
      </c>
      <c r="AN39" s="657"/>
      <c r="AO39" s="658"/>
      <c r="AP39" s="658"/>
      <c r="AQ39" s="658"/>
      <c r="AR39" s="658"/>
      <c r="AS39" s="658"/>
      <c r="AT39" s="658"/>
      <c r="AU39" s="658"/>
      <c r="AV39" s="658"/>
      <c r="AW39" s="658"/>
      <c r="AX39" s="658"/>
      <c r="AY39" s="658"/>
      <c r="AZ39" s="658"/>
      <c r="BA39" s="658"/>
      <c r="BB39" s="658"/>
      <c r="BC39" s="658"/>
      <c r="BD39" s="212"/>
      <c r="BE39" s="657" t="str">
        <f t="shared" si="1"/>
        <v/>
      </c>
      <c r="BF39" s="657"/>
      <c r="BG39" s="658"/>
      <c r="BH39" s="658"/>
      <c r="BI39" s="658"/>
      <c r="BJ39" s="658"/>
      <c r="BK39" s="658"/>
      <c r="BL39" s="658"/>
      <c r="BM39" s="658"/>
      <c r="BN39" s="658"/>
      <c r="BO39" s="658"/>
      <c r="BP39" s="658"/>
      <c r="BQ39" s="658"/>
      <c r="BR39" s="658"/>
      <c r="BS39" s="658"/>
      <c r="BT39" s="658"/>
      <c r="BU39" s="658"/>
      <c r="BV39" s="212"/>
      <c r="BW39" s="657">
        <f t="shared" si="2"/>
        <v>12</v>
      </c>
      <c r="BX39" s="657"/>
      <c r="BY39" s="658" t="str">
        <f>IF('各会計、関係団体の財政状況及び健全化判断比率'!B73="","",'各会計、関係団体の財政状況及び健全化判断比率'!B73)</f>
        <v>海部老人ホーム町村組合</v>
      </c>
      <c r="BZ39" s="658"/>
      <c r="CA39" s="658"/>
      <c r="CB39" s="658"/>
      <c r="CC39" s="658"/>
      <c r="CD39" s="658"/>
      <c r="CE39" s="658"/>
      <c r="CF39" s="658"/>
      <c r="CG39" s="658"/>
      <c r="CH39" s="658"/>
      <c r="CI39" s="658"/>
      <c r="CJ39" s="658"/>
      <c r="CK39" s="658"/>
      <c r="CL39" s="658"/>
      <c r="CM39" s="658"/>
      <c r="CN39" s="212"/>
      <c r="CO39" s="657" t="str">
        <f t="shared" si="3"/>
        <v/>
      </c>
      <c r="CP39" s="657"/>
      <c r="CQ39" s="658" t="str">
        <f>IF('各会計、関係団体の財政状況及び健全化判断比率'!BS12="","",'各会計、関係団体の財政状況及び健全化判断比率'!BS12)</f>
        <v/>
      </c>
      <c r="CR39" s="658"/>
      <c r="CS39" s="658"/>
      <c r="CT39" s="658"/>
      <c r="CU39" s="658"/>
      <c r="CV39" s="658"/>
      <c r="CW39" s="658"/>
      <c r="CX39" s="658"/>
      <c r="CY39" s="658"/>
      <c r="CZ39" s="658"/>
      <c r="DA39" s="658"/>
      <c r="DB39" s="658"/>
      <c r="DC39" s="658"/>
      <c r="DD39" s="658"/>
      <c r="DE39" s="658"/>
      <c r="DF39" s="209"/>
      <c r="DG39" s="659" t="str">
        <f>IF('各会計、関係団体の財政状況及び健全化判断比率'!BR12="","",'各会計、関係団体の財政状況及び健全化判断比率'!BR12)</f>
        <v/>
      </c>
      <c r="DH39" s="659"/>
      <c r="DI39" s="216"/>
      <c r="DJ39" s="184"/>
      <c r="DK39" s="184"/>
      <c r="DL39" s="184"/>
      <c r="DM39" s="184"/>
      <c r="DN39" s="184"/>
      <c r="DO39" s="184"/>
    </row>
    <row r="40" spans="1:119" ht="32.25" customHeight="1" x14ac:dyDescent="0.15">
      <c r="A40" s="185"/>
      <c r="B40" s="211"/>
      <c r="C40" s="657" t="str">
        <f t="shared" si="5"/>
        <v/>
      </c>
      <c r="D40" s="657"/>
      <c r="E40" s="658" t="str">
        <f>IF('各会計、関係団体の財政状況及び健全化判断比率'!B13="","",'各会計、関係団体の財政状況及び健全化判断比率'!B13)</f>
        <v/>
      </c>
      <c r="F40" s="658"/>
      <c r="G40" s="658"/>
      <c r="H40" s="658"/>
      <c r="I40" s="658"/>
      <c r="J40" s="658"/>
      <c r="K40" s="658"/>
      <c r="L40" s="658"/>
      <c r="M40" s="658"/>
      <c r="N40" s="658"/>
      <c r="O40" s="658"/>
      <c r="P40" s="658"/>
      <c r="Q40" s="658"/>
      <c r="R40" s="658"/>
      <c r="S40" s="658"/>
      <c r="T40" s="212"/>
      <c r="U40" s="657" t="str">
        <f t="shared" si="4"/>
        <v/>
      </c>
      <c r="V40" s="657"/>
      <c r="W40" s="658"/>
      <c r="X40" s="658"/>
      <c r="Y40" s="658"/>
      <c r="Z40" s="658"/>
      <c r="AA40" s="658"/>
      <c r="AB40" s="658"/>
      <c r="AC40" s="658"/>
      <c r="AD40" s="658"/>
      <c r="AE40" s="658"/>
      <c r="AF40" s="658"/>
      <c r="AG40" s="658"/>
      <c r="AH40" s="658"/>
      <c r="AI40" s="658"/>
      <c r="AJ40" s="658"/>
      <c r="AK40" s="658"/>
      <c r="AL40" s="212"/>
      <c r="AM40" s="657" t="str">
        <f t="shared" si="0"/>
        <v/>
      </c>
      <c r="AN40" s="657"/>
      <c r="AO40" s="658"/>
      <c r="AP40" s="658"/>
      <c r="AQ40" s="658"/>
      <c r="AR40" s="658"/>
      <c r="AS40" s="658"/>
      <c r="AT40" s="658"/>
      <c r="AU40" s="658"/>
      <c r="AV40" s="658"/>
      <c r="AW40" s="658"/>
      <c r="AX40" s="658"/>
      <c r="AY40" s="658"/>
      <c r="AZ40" s="658"/>
      <c r="BA40" s="658"/>
      <c r="BB40" s="658"/>
      <c r="BC40" s="658"/>
      <c r="BD40" s="212"/>
      <c r="BE40" s="657" t="str">
        <f t="shared" si="1"/>
        <v/>
      </c>
      <c r="BF40" s="657"/>
      <c r="BG40" s="658"/>
      <c r="BH40" s="658"/>
      <c r="BI40" s="658"/>
      <c r="BJ40" s="658"/>
      <c r="BK40" s="658"/>
      <c r="BL40" s="658"/>
      <c r="BM40" s="658"/>
      <c r="BN40" s="658"/>
      <c r="BO40" s="658"/>
      <c r="BP40" s="658"/>
      <c r="BQ40" s="658"/>
      <c r="BR40" s="658"/>
      <c r="BS40" s="658"/>
      <c r="BT40" s="658"/>
      <c r="BU40" s="658"/>
      <c r="BV40" s="212"/>
      <c r="BW40" s="657">
        <f t="shared" si="2"/>
        <v>13</v>
      </c>
      <c r="BX40" s="657"/>
      <c r="BY40" s="658" t="str">
        <f>IF('各会計、関係団体の財政状況及び健全化判断比率'!B74="","",'各会計、関係団体の財政状況及び健全化判断比率'!B74)</f>
        <v>海部消防組合</v>
      </c>
      <c r="BZ40" s="658"/>
      <c r="CA40" s="658"/>
      <c r="CB40" s="658"/>
      <c r="CC40" s="658"/>
      <c r="CD40" s="658"/>
      <c r="CE40" s="658"/>
      <c r="CF40" s="658"/>
      <c r="CG40" s="658"/>
      <c r="CH40" s="658"/>
      <c r="CI40" s="658"/>
      <c r="CJ40" s="658"/>
      <c r="CK40" s="658"/>
      <c r="CL40" s="658"/>
      <c r="CM40" s="658"/>
      <c r="CN40" s="212"/>
      <c r="CO40" s="657" t="str">
        <f t="shared" si="3"/>
        <v/>
      </c>
      <c r="CP40" s="657"/>
      <c r="CQ40" s="658" t="str">
        <f>IF('各会計、関係団体の財政状況及び健全化判断比率'!BS13="","",'各会計、関係団体の財政状況及び健全化判断比率'!BS13)</f>
        <v/>
      </c>
      <c r="CR40" s="658"/>
      <c r="CS40" s="658"/>
      <c r="CT40" s="658"/>
      <c r="CU40" s="658"/>
      <c r="CV40" s="658"/>
      <c r="CW40" s="658"/>
      <c r="CX40" s="658"/>
      <c r="CY40" s="658"/>
      <c r="CZ40" s="658"/>
      <c r="DA40" s="658"/>
      <c r="DB40" s="658"/>
      <c r="DC40" s="658"/>
      <c r="DD40" s="658"/>
      <c r="DE40" s="658"/>
      <c r="DF40" s="209"/>
      <c r="DG40" s="659" t="str">
        <f>IF('各会計、関係団体の財政状況及び健全化判断比率'!BR13="","",'各会計、関係団体の財政状況及び健全化判断比率'!BR13)</f>
        <v/>
      </c>
      <c r="DH40" s="659"/>
      <c r="DI40" s="216"/>
      <c r="DJ40" s="184"/>
      <c r="DK40" s="184"/>
      <c r="DL40" s="184"/>
      <c r="DM40" s="184"/>
      <c r="DN40" s="184"/>
      <c r="DO40" s="184"/>
    </row>
    <row r="41" spans="1:119" ht="32.25" customHeight="1" x14ac:dyDescent="0.15">
      <c r="A41" s="185"/>
      <c r="B41" s="211"/>
      <c r="C41" s="657" t="str">
        <f t="shared" si="5"/>
        <v/>
      </c>
      <c r="D41" s="657"/>
      <c r="E41" s="658" t="str">
        <f>IF('各会計、関係団体の財政状況及び健全化判断比率'!B14="","",'各会計、関係団体の財政状況及び健全化判断比率'!B14)</f>
        <v/>
      </c>
      <c r="F41" s="658"/>
      <c r="G41" s="658"/>
      <c r="H41" s="658"/>
      <c r="I41" s="658"/>
      <c r="J41" s="658"/>
      <c r="K41" s="658"/>
      <c r="L41" s="658"/>
      <c r="M41" s="658"/>
      <c r="N41" s="658"/>
      <c r="O41" s="658"/>
      <c r="P41" s="658"/>
      <c r="Q41" s="658"/>
      <c r="R41" s="658"/>
      <c r="S41" s="658"/>
      <c r="T41" s="212"/>
      <c r="U41" s="657" t="str">
        <f t="shared" si="4"/>
        <v/>
      </c>
      <c r="V41" s="657"/>
      <c r="W41" s="658"/>
      <c r="X41" s="658"/>
      <c r="Y41" s="658"/>
      <c r="Z41" s="658"/>
      <c r="AA41" s="658"/>
      <c r="AB41" s="658"/>
      <c r="AC41" s="658"/>
      <c r="AD41" s="658"/>
      <c r="AE41" s="658"/>
      <c r="AF41" s="658"/>
      <c r="AG41" s="658"/>
      <c r="AH41" s="658"/>
      <c r="AI41" s="658"/>
      <c r="AJ41" s="658"/>
      <c r="AK41" s="658"/>
      <c r="AL41" s="212"/>
      <c r="AM41" s="657" t="str">
        <f t="shared" si="0"/>
        <v/>
      </c>
      <c r="AN41" s="657"/>
      <c r="AO41" s="658"/>
      <c r="AP41" s="658"/>
      <c r="AQ41" s="658"/>
      <c r="AR41" s="658"/>
      <c r="AS41" s="658"/>
      <c r="AT41" s="658"/>
      <c r="AU41" s="658"/>
      <c r="AV41" s="658"/>
      <c r="AW41" s="658"/>
      <c r="AX41" s="658"/>
      <c r="AY41" s="658"/>
      <c r="AZ41" s="658"/>
      <c r="BA41" s="658"/>
      <c r="BB41" s="658"/>
      <c r="BC41" s="658"/>
      <c r="BD41" s="212"/>
      <c r="BE41" s="657" t="str">
        <f t="shared" si="1"/>
        <v/>
      </c>
      <c r="BF41" s="657"/>
      <c r="BG41" s="658"/>
      <c r="BH41" s="658"/>
      <c r="BI41" s="658"/>
      <c r="BJ41" s="658"/>
      <c r="BK41" s="658"/>
      <c r="BL41" s="658"/>
      <c r="BM41" s="658"/>
      <c r="BN41" s="658"/>
      <c r="BO41" s="658"/>
      <c r="BP41" s="658"/>
      <c r="BQ41" s="658"/>
      <c r="BR41" s="658"/>
      <c r="BS41" s="658"/>
      <c r="BT41" s="658"/>
      <c r="BU41" s="658"/>
      <c r="BV41" s="212"/>
      <c r="BW41" s="657">
        <f t="shared" si="2"/>
        <v>14</v>
      </c>
      <c r="BX41" s="657"/>
      <c r="BY41" s="658" t="str">
        <f>IF('各会計、関係団体の財政状況及び健全化判断比率'!B75="","",'各会計、関係団体の財政状況及び健全化判断比率'!B75)</f>
        <v>海部郡衛生処理事務組合</v>
      </c>
      <c r="BZ41" s="658"/>
      <c r="CA41" s="658"/>
      <c r="CB41" s="658"/>
      <c r="CC41" s="658"/>
      <c r="CD41" s="658"/>
      <c r="CE41" s="658"/>
      <c r="CF41" s="658"/>
      <c r="CG41" s="658"/>
      <c r="CH41" s="658"/>
      <c r="CI41" s="658"/>
      <c r="CJ41" s="658"/>
      <c r="CK41" s="658"/>
      <c r="CL41" s="658"/>
      <c r="CM41" s="658"/>
      <c r="CN41" s="212"/>
      <c r="CO41" s="657" t="str">
        <f t="shared" si="3"/>
        <v/>
      </c>
      <c r="CP41" s="657"/>
      <c r="CQ41" s="658" t="str">
        <f>IF('各会計、関係団体の財政状況及び健全化判断比率'!BS14="","",'各会計、関係団体の財政状況及び健全化判断比率'!BS14)</f>
        <v/>
      </c>
      <c r="CR41" s="658"/>
      <c r="CS41" s="658"/>
      <c r="CT41" s="658"/>
      <c r="CU41" s="658"/>
      <c r="CV41" s="658"/>
      <c r="CW41" s="658"/>
      <c r="CX41" s="658"/>
      <c r="CY41" s="658"/>
      <c r="CZ41" s="658"/>
      <c r="DA41" s="658"/>
      <c r="DB41" s="658"/>
      <c r="DC41" s="658"/>
      <c r="DD41" s="658"/>
      <c r="DE41" s="658"/>
      <c r="DF41" s="209"/>
      <c r="DG41" s="659" t="str">
        <f>IF('各会計、関係団体の財政状況及び健全化判断比率'!BR14="","",'各会計、関係団体の財政状況及び健全化判断比率'!BR14)</f>
        <v/>
      </c>
      <c r="DH41" s="659"/>
      <c r="DI41" s="216"/>
      <c r="DJ41" s="184"/>
      <c r="DK41" s="184"/>
      <c r="DL41" s="184"/>
      <c r="DM41" s="184"/>
      <c r="DN41" s="184"/>
      <c r="DO41" s="184"/>
    </row>
    <row r="42" spans="1:119" ht="32.25" customHeight="1" x14ac:dyDescent="0.15">
      <c r="A42" s="184"/>
      <c r="B42" s="211"/>
      <c r="C42" s="657" t="str">
        <f t="shared" si="5"/>
        <v/>
      </c>
      <c r="D42" s="657"/>
      <c r="E42" s="658" t="str">
        <f>IF('各会計、関係団体の財政状況及び健全化判断比率'!B15="","",'各会計、関係団体の財政状況及び健全化判断比率'!B15)</f>
        <v/>
      </c>
      <c r="F42" s="658"/>
      <c r="G42" s="658"/>
      <c r="H42" s="658"/>
      <c r="I42" s="658"/>
      <c r="J42" s="658"/>
      <c r="K42" s="658"/>
      <c r="L42" s="658"/>
      <c r="M42" s="658"/>
      <c r="N42" s="658"/>
      <c r="O42" s="658"/>
      <c r="P42" s="658"/>
      <c r="Q42" s="658"/>
      <c r="R42" s="658"/>
      <c r="S42" s="658"/>
      <c r="T42" s="212"/>
      <c r="U42" s="657" t="str">
        <f t="shared" si="4"/>
        <v/>
      </c>
      <c r="V42" s="657"/>
      <c r="W42" s="658"/>
      <c r="X42" s="658"/>
      <c r="Y42" s="658"/>
      <c r="Z42" s="658"/>
      <c r="AA42" s="658"/>
      <c r="AB42" s="658"/>
      <c r="AC42" s="658"/>
      <c r="AD42" s="658"/>
      <c r="AE42" s="658"/>
      <c r="AF42" s="658"/>
      <c r="AG42" s="658"/>
      <c r="AH42" s="658"/>
      <c r="AI42" s="658"/>
      <c r="AJ42" s="658"/>
      <c r="AK42" s="658"/>
      <c r="AL42" s="212"/>
      <c r="AM42" s="657" t="str">
        <f t="shared" si="0"/>
        <v/>
      </c>
      <c r="AN42" s="657"/>
      <c r="AO42" s="658"/>
      <c r="AP42" s="658"/>
      <c r="AQ42" s="658"/>
      <c r="AR42" s="658"/>
      <c r="AS42" s="658"/>
      <c r="AT42" s="658"/>
      <c r="AU42" s="658"/>
      <c r="AV42" s="658"/>
      <c r="AW42" s="658"/>
      <c r="AX42" s="658"/>
      <c r="AY42" s="658"/>
      <c r="AZ42" s="658"/>
      <c r="BA42" s="658"/>
      <c r="BB42" s="658"/>
      <c r="BC42" s="658"/>
      <c r="BD42" s="212"/>
      <c r="BE42" s="657" t="str">
        <f t="shared" si="1"/>
        <v/>
      </c>
      <c r="BF42" s="657"/>
      <c r="BG42" s="658"/>
      <c r="BH42" s="658"/>
      <c r="BI42" s="658"/>
      <c r="BJ42" s="658"/>
      <c r="BK42" s="658"/>
      <c r="BL42" s="658"/>
      <c r="BM42" s="658"/>
      <c r="BN42" s="658"/>
      <c r="BO42" s="658"/>
      <c r="BP42" s="658"/>
      <c r="BQ42" s="658"/>
      <c r="BR42" s="658"/>
      <c r="BS42" s="658"/>
      <c r="BT42" s="658"/>
      <c r="BU42" s="658"/>
      <c r="BV42" s="212"/>
      <c r="BW42" s="657">
        <f t="shared" si="2"/>
        <v>15</v>
      </c>
      <c r="BX42" s="657"/>
      <c r="BY42" s="658" t="str">
        <f>IF('各会計、関係団体の財政状況及び健全化判断比率'!B76="","",'各会計、関係団体の財政状況及び健全化判断比率'!B76)</f>
        <v>海部郡特別養護老人ホーム事務組合</v>
      </c>
      <c r="BZ42" s="658"/>
      <c r="CA42" s="658"/>
      <c r="CB42" s="658"/>
      <c r="CC42" s="658"/>
      <c r="CD42" s="658"/>
      <c r="CE42" s="658"/>
      <c r="CF42" s="658"/>
      <c r="CG42" s="658"/>
      <c r="CH42" s="658"/>
      <c r="CI42" s="658"/>
      <c r="CJ42" s="658"/>
      <c r="CK42" s="658"/>
      <c r="CL42" s="658"/>
      <c r="CM42" s="658"/>
      <c r="CN42" s="212"/>
      <c r="CO42" s="657" t="str">
        <f t="shared" si="3"/>
        <v/>
      </c>
      <c r="CP42" s="657"/>
      <c r="CQ42" s="658" t="str">
        <f>IF('各会計、関係団体の財政状況及び健全化判断比率'!BS15="","",'各会計、関係団体の財政状況及び健全化判断比率'!BS15)</f>
        <v/>
      </c>
      <c r="CR42" s="658"/>
      <c r="CS42" s="658"/>
      <c r="CT42" s="658"/>
      <c r="CU42" s="658"/>
      <c r="CV42" s="658"/>
      <c r="CW42" s="658"/>
      <c r="CX42" s="658"/>
      <c r="CY42" s="658"/>
      <c r="CZ42" s="658"/>
      <c r="DA42" s="658"/>
      <c r="DB42" s="658"/>
      <c r="DC42" s="658"/>
      <c r="DD42" s="658"/>
      <c r="DE42" s="658"/>
      <c r="DF42" s="209"/>
      <c r="DG42" s="659" t="str">
        <f>IF('各会計、関係団体の財政状況及び健全化判断比率'!BR15="","",'各会計、関係団体の財政状況及び健全化判断比率'!BR15)</f>
        <v/>
      </c>
      <c r="DH42" s="659"/>
      <c r="DI42" s="216"/>
      <c r="DJ42" s="184"/>
      <c r="DK42" s="184"/>
      <c r="DL42" s="184"/>
      <c r="DM42" s="184"/>
      <c r="DN42" s="184"/>
      <c r="DO42" s="184"/>
    </row>
    <row r="43" spans="1:119" ht="32.25" customHeight="1" x14ac:dyDescent="0.15">
      <c r="A43" s="184"/>
      <c r="B43" s="211"/>
      <c r="C43" s="657" t="str">
        <f t="shared" si="5"/>
        <v/>
      </c>
      <c r="D43" s="657"/>
      <c r="E43" s="658" t="str">
        <f>IF('各会計、関係団体の財政状況及び健全化判断比率'!B16="","",'各会計、関係団体の財政状況及び健全化判断比率'!B16)</f>
        <v/>
      </c>
      <c r="F43" s="658"/>
      <c r="G43" s="658"/>
      <c r="H43" s="658"/>
      <c r="I43" s="658"/>
      <c r="J43" s="658"/>
      <c r="K43" s="658"/>
      <c r="L43" s="658"/>
      <c r="M43" s="658"/>
      <c r="N43" s="658"/>
      <c r="O43" s="658"/>
      <c r="P43" s="658"/>
      <c r="Q43" s="658"/>
      <c r="R43" s="658"/>
      <c r="S43" s="658"/>
      <c r="T43" s="212"/>
      <c r="U43" s="657" t="str">
        <f t="shared" si="4"/>
        <v/>
      </c>
      <c r="V43" s="657"/>
      <c r="W43" s="658"/>
      <c r="X43" s="658"/>
      <c r="Y43" s="658"/>
      <c r="Z43" s="658"/>
      <c r="AA43" s="658"/>
      <c r="AB43" s="658"/>
      <c r="AC43" s="658"/>
      <c r="AD43" s="658"/>
      <c r="AE43" s="658"/>
      <c r="AF43" s="658"/>
      <c r="AG43" s="658"/>
      <c r="AH43" s="658"/>
      <c r="AI43" s="658"/>
      <c r="AJ43" s="658"/>
      <c r="AK43" s="658"/>
      <c r="AL43" s="212"/>
      <c r="AM43" s="657" t="str">
        <f t="shared" si="0"/>
        <v/>
      </c>
      <c r="AN43" s="657"/>
      <c r="AO43" s="658"/>
      <c r="AP43" s="658"/>
      <c r="AQ43" s="658"/>
      <c r="AR43" s="658"/>
      <c r="AS43" s="658"/>
      <c r="AT43" s="658"/>
      <c r="AU43" s="658"/>
      <c r="AV43" s="658"/>
      <c r="AW43" s="658"/>
      <c r="AX43" s="658"/>
      <c r="AY43" s="658"/>
      <c r="AZ43" s="658"/>
      <c r="BA43" s="658"/>
      <c r="BB43" s="658"/>
      <c r="BC43" s="658"/>
      <c r="BD43" s="212"/>
      <c r="BE43" s="657" t="str">
        <f t="shared" si="1"/>
        <v/>
      </c>
      <c r="BF43" s="657"/>
      <c r="BG43" s="658"/>
      <c r="BH43" s="658"/>
      <c r="BI43" s="658"/>
      <c r="BJ43" s="658"/>
      <c r="BK43" s="658"/>
      <c r="BL43" s="658"/>
      <c r="BM43" s="658"/>
      <c r="BN43" s="658"/>
      <c r="BO43" s="658"/>
      <c r="BP43" s="658"/>
      <c r="BQ43" s="658"/>
      <c r="BR43" s="658"/>
      <c r="BS43" s="658"/>
      <c r="BT43" s="658"/>
      <c r="BU43" s="658"/>
      <c r="BV43" s="212"/>
      <c r="BW43" s="657" t="str">
        <f t="shared" si="2"/>
        <v/>
      </c>
      <c r="BX43" s="657"/>
      <c r="BY43" s="658" t="str">
        <f>IF('各会計、関係団体の財政状況及び健全化判断比率'!B77="","",'各会計、関係団体の財政状況及び健全化判断比率'!B77)</f>
        <v/>
      </c>
      <c r="BZ43" s="658"/>
      <c r="CA43" s="658"/>
      <c r="CB43" s="658"/>
      <c r="CC43" s="658"/>
      <c r="CD43" s="658"/>
      <c r="CE43" s="658"/>
      <c r="CF43" s="658"/>
      <c r="CG43" s="658"/>
      <c r="CH43" s="658"/>
      <c r="CI43" s="658"/>
      <c r="CJ43" s="658"/>
      <c r="CK43" s="658"/>
      <c r="CL43" s="658"/>
      <c r="CM43" s="658"/>
      <c r="CN43" s="212"/>
      <c r="CO43" s="657" t="str">
        <f t="shared" si="3"/>
        <v/>
      </c>
      <c r="CP43" s="657"/>
      <c r="CQ43" s="658" t="str">
        <f>IF('各会計、関係団体の財政状況及び健全化判断比率'!BS16="","",'各会計、関係団体の財政状況及び健全化判断比率'!BS16)</f>
        <v/>
      </c>
      <c r="CR43" s="658"/>
      <c r="CS43" s="658"/>
      <c r="CT43" s="658"/>
      <c r="CU43" s="658"/>
      <c r="CV43" s="658"/>
      <c r="CW43" s="658"/>
      <c r="CX43" s="658"/>
      <c r="CY43" s="658"/>
      <c r="CZ43" s="658"/>
      <c r="DA43" s="658"/>
      <c r="DB43" s="658"/>
      <c r="DC43" s="658"/>
      <c r="DD43" s="658"/>
      <c r="DE43" s="658"/>
      <c r="DF43" s="209"/>
      <c r="DG43" s="659" t="str">
        <f>IF('各会計、関係団体の財政状況及び健全化判断比率'!BR16="","",'各会計、関係団体の財政状況及び健全化判断比率'!BR16)</f>
        <v/>
      </c>
      <c r="DH43" s="659"/>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209</v>
      </c>
      <c r="C46" s="184"/>
      <c r="D46" s="184"/>
      <c r="E46" s="184" t="s">
        <v>210</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211</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212</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213</v>
      </c>
    </row>
    <row r="50" spans="5:5" x14ac:dyDescent="0.15">
      <c r="E50" s="186" t="s">
        <v>214</v>
      </c>
    </row>
    <row r="51" spans="5:5" x14ac:dyDescent="0.15">
      <c r="E51" s="186" t="s">
        <v>215</v>
      </c>
    </row>
    <row r="52" spans="5:5" x14ac:dyDescent="0.15">
      <c r="E52" s="186" t="s">
        <v>216</v>
      </c>
    </row>
    <row r="53" spans="5:5" x14ac:dyDescent="0.15"/>
    <row r="54" spans="5:5" x14ac:dyDescent="0.15"/>
    <row r="55" spans="5:5" x14ac:dyDescent="0.15"/>
    <row r="56" spans="5:5" x14ac:dyDescent="0.15"/>
  </sheetData>
  <sheetProtection algorithmName="SHA-512" hashValue="rdMsRk/2BOgTvvS3wlWndllI2U96/m9hyJnXp4UDqHKJ4r3FqlGbCB5ckHGSjJ3ClF1+fBa4XvNdH2dPfXKO/Q==" saltValue="eB71PVv2vioYlpIKwK/6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60" t="s">
        <v>217</v>
      </c>
      <c r="DI1" s="661"/>
      <c r="DJ1" s="661"/>
      <c r="DK1" s="661"/>
      <c r="DL1" s="661"/>
      <c r="DM1" s="661"/>
      <c r="DN1" s="662"/>
      <c r="DO1" s="224"/>
      <c r="DP1" s="660" t="s">
        <v>218</v>
      </c>
      <c r="DQ1" s="661"/>
      <c r="DR1" s="661"/>
      <c r="DS1" s="661"/>
      <c r="DT1" s="661"/>
      <c r="DU1" s="661"/>
      <c r="DV1" s="661"/>
      <c r="DW1" s="661"/>
      <c r="DX1" s="661"/>
      <c r="DY1" s="661"/>
      <c r="DZ1" s="661"/>
      <c r="EA1" s="661"/>
      <c r="EB1" s="661"/>
      <c r="EC1" s="662"/>
      <c r="ED1" s="222"/>
      <c r="EE1" s="222"/>
      <c r="EF1" s="222"/>
      <c r="EG1" s="222"/>
      <c r="EH1" s="222"/>
      <c r="EI1" s="222"/>
      <c r="EJ1" s="222"/>
      <c r="EK1" s="222"/>
      <c r="EL1" s="222"/>
      <c r="EM1" s="222"/>
    </row>
    <row r="2" spans="2:143" ht="22.5" customHeight="1" x14ac:dyDescent="0.15">
      <c r="B2" s="225" t="s">
        <v>219</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3" t="s">
        <v>220</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221</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6" t="s">
        <v>222</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3" t="s">
        <v>1</v>
      </c>
      <c r="C4" s="664"/>
      <c r="D4" s="664"/>
      <c r="E4" s="664"/>
      <c r="F4" s="664"/>
      <c r="G4" s="664"/>
      <c r="H4" s="664"/>
      <c r="I4" s="664"/>
      <c r="J4" s="664"/>
      <c r="K4" s="664"/>
      <c r="L4" s="664"/>
      <c r="M4" s="664"/>
      <c r="N4" s="664"/>
      <c r="O4" s="664"/>
      <c r="P4" s="664"/>
      <c r="Q4" s="665"/>
      <c r="R4" s="663" t="s">
        <v>223</v>
      </c>
      <c r="S4" s="664"/>
      <c r="T4" s="664"/>
      <c r="U4" s="664"/>
      <c r="V4" s="664"/>
      <c r="W4" s="664"/>
      <c r="X4" s="664"/>
      <c r="Y4" s="665"/>
      <c r="Z4" s="663" t="s">
        <v>224</v>
      </c>
      <c r="AA4" s="664"/>
      <c r="AB4" s="664"/>
      <c r="AC4" s="665"/>
      <c r="AD4" s="663" t="s">
        <v>225</v>
      </c>
      <c r="AE4" s="664"/>
      <c r="AF4" s="664"/>
      <c r="AG4" s="664"/>
      <c r="AH4" s="664"/>
      <c r="AI4" s="664"/>
      <c r="AJ4" s="664"/>
      <c r="AK4" s="665"/>
      <c r="AL4" s="663" t="s">
        <v>224</v>
      </c>
      <c r="AM4" s="664"/>
      <c r="AN4" s="664"/>
      <c r="AO4" s="665"/>
      <c r="AP4" s="669" t="s">
        <v>226</v>
      </c>
      <c r="AQ4" s="669"/>
      <c r="AR4" s="669"/>
      <c r="AS4" s="669"/>
      <c r="AT4" s="669"/>
      <c r="AU4" s="669"/>
      <c r="AV4" s="669"/>
      <c r="AW4" s="669"/>
      <c r="AX4" s="669"/>
      <c r="AY4" s="669"/>
      <c r="AZ4" s="669"/>
      <c r="BA4" s="669"/>
      <c r="BB4" s="669"/>
      <c r="BC4" s="669"/>
      <c r="BD4" s="669"/>
      <c r="BE4" s="669"/>
      <c r="BF4" s="669"/>
      <c r="BG4" s="669" t="s">
        <v>227</v>
      </c>
      <c r="BH4" s="669"/>
      <c r="BI4" s="669"/>
      <c r="BJ4" s="669"/>
      <c r="BK4" s="669"/>
      <c r="BL4" s="669"/>
      <c r="BM4" s="669"/>
      <c r="BN4" s="669"/>
      <c r="BO4" s="669" t="s">
        <v>224</v>
      </c>
      <c r="BP4" s="669"/>
      <c r="BQ4" s="669"/>
      <c r="BR4" s="669"/>
      <c r="BS4" s="669" t="s">
        <v>228</v>
      </c>
      <c r="BT4" s="669"/>
      <c r="BU4" s="669"/>
      <c r="BV4" s="669"/>
      <c r="BW4" s="669"/>
      <c r="BX4" s="669"/>
      <c r="BY4" s="669"/>
      <c r="BZ4" s="669"/>
      <c r="CA4" s="669"/>
      <c r="CB4" s="669"/>
      <c r="CD4" s="666" t="s">
        <v>229</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s="228" customFormat="1" ht="11.25" customHeight="1" x14ac:dyDescent="0.15">
      <c r="B5" s="670" t="s">
        <v>230</v>
      </c>
      <c r="C5" s="671"/>
      <c r="D5" s="671"/>
      <c r="E5" s="671"/>
      <c r="F5" s="671"/>
      <c r="G5" s="671"/>
      <c r="H5" s="671"/>
      <c r="I5" s="671"/>
      <c r="J5" s="671"/>
      <c r="K5" s="671"/>
      <c r="L5" s="671"/>
      <c r="M5" s="671"/>
      <c r="N5" s="671"/>
      <c r="O5" s="671"/>
      <c r="P5" s="671"/>
      <c r="Q5" s="672"/>
      <c r="R5" s="673">
        <v>302102</v>
      </c>
      <c r="S5" s="674"/>
      <c r="T5" s="674"/>
      <c r="U5" s="674"/>
      <c r="V5" s="674"/>
      <c r="W5" s="674"/>
      <c r="X5" s="674"/>
      <c r="Y5" s="675"/>
      <c r="Z5" s="676">
        <v>9.4</v>
      </c>
      <c r="AA5" s="676"/>
      <c r="AB5" s="676"/>
      <c r="AC5" s="676"/>
      <c r="AD5" s="677">
        <v>302102</v>
      </c>
      <c r="AE5" s="677"/>
      <c r="AF5" s="677"/>
      <c r="AG5" s="677"/>
      <c r="AH5" s="677"/>
      <c r="AI5" s="677"/>
      <c r="AJ5" s="677"/>
      <c r="AK5" s="677"/>
      <c r="AL5" s="678">
        <v>15.2</v>
      </c>
      <c r="AM5" s="679"/>
      <c r="AN5" s="679"/>
      <c r="AO5" s="680"/>
      <c r="AP5" s="670" t="s">
        <v>231</v>
      </c>
      <c r="AQ5" s="671"/>
      <c r="AR5" s="671"/>
      <c r="AS5" s="671"/>
      <c r="AT5" s="671"/>
      <c r="AU5" s="671"/>
      <c r="AV5" s="671"/>
      <c r="AW5" s="671"/>
      <c r="AX5" s="671"/>
      <c r="AY5" s="671"/>
      <c r="AZ5" s="671"/>
      <c r="BA5" s="671"/>
      <c r="BB5" s="671"/>
      <c r="BC5" s="671"/>
      <c r="BD5" s="671"/>
      <c r="BE5" s="671"/>
      <c r="BF5" s="672"/>
      <c r="BG5" s="684">
        <v>302102</v>
      </c>
      <c r="BH5" s="685"/>
      <c r="BI5" s="685"/>
      <c r="BJ5" s="685"/>
      <c r="BK5" s="685"/>
      <c r="BL5" s="685"/>
      <c r="BM5" s="685"/>
      <c r="BN5" s="686"/>
      <c r="BO5" s="687">
        <v>100</v>
      </c>
      <c r="BP5" s="687"/>
      <c r="BQ5" s="687"/>
      <c r="BR5" s="687"/>
      <c r="BS5" s="688" t="s">
        <v>128</v>
      </c>
      <c r="BT5" s="688"/>
      <c r="BU5" s="688"/>
      <c r="BV5" s="688"/>
      <c r="BW5" s="688"/>
      <c r="BX5" s="688"/>
      <c r="BY5" s="688"/>
      <c r="BZ5" s="688"/>
      <c r="CA5" s="688"/>
      <c r="CB5" s="692"/>
      <c r="CD5" s="666" t="s">
        <v>226</v>
      </c>
      <c r="CE5" s="667"/>
      <c r="CF5" s="667"/>
      <c r="CG5" s="667"/>
      <c r="CH5" s="667"/>
      <c r="CI5" s="667"/>
      <c r="CJ5" s="667"/>
      <c r="CK5" s="667"/>
      <c r="CL5" s="667"/>
      <c r="CM5" s="667"/>
      <c r="CN5" s="667"/>
      <c r="CO5" s="667"/>
      <c r="CP5" s="667"/>
      <c r="CQ5" s="668"/>
      <c r="CR5" s="666" t="s">
        <v>232</v>
      </c>
      <c r="CS5" s="667"/>
      <c r="CT5" s="667"/>
      <c r="CU5" s="667"/>
      <c r="CV5" s="667"/>
      <c r="CW5" s="667"/>
      <c r="CX5" s="667"/>
      <c r="CY5" s="668"/>
      <c r="CZ5" s="666" t="s">
        <v>224</v>
      </c>
      <c r="DA5" s="667"/>
      <c r="DB5" s="667"/>
      <c r="DC5" s="668"/>
      <c r="DD5" s="666" t="s">
        <v>233</v>
      </c>
      <c r="DE5" s="667"/>
      <c r="DF5" s="667"/>
      <c r="DG5" s="667"/>
      <c r="DH5" s="667"/>
      <c r="DI5" s="667"/>
      <c r="DJ5" s="667"/>
      <c r="DK5" s="667"/>
      <c r="DL5" s="667"/>
      <c r="DM5" s="667"/>
      <c r="DN5" s="667"/>
      <c r="DO5" s="667"/>
      <c r="DP5" s="668"/>
      <c r="DQ5" s="666" t="s">
        <v>234</v>
      </c>
      <c r="DR5" s="667"/>
      <c r="DS5" s="667"/>
      <c r="DT5" s="667"/>
      <c r="DU5" s="667"/>
      <c r="DV5" s="667"/>
      <c r="DW5" s="667"/>
      <c r="DX5" s="667"/>
      <c r="DY5" s="667"/>
      <c r="DZ5" s="667"/>
      <c r="EA5" s="667"/>
      <c r="EB5" s="667"/>
      <c r="EC5" s="668"/>
    </row>
    <row r="6" spans="2:143" ht="11.25" customHeight="1" x14ac:dyDescent="0.15">
      <c r="B6" s="681" t="s">
        <v>235</v>
      </c>
      <c r="C6" s="682"/>
      <c r="D6" s="682"/>
      <c r="E6" s="682"/>
      <c r="F6" s="682"/>
      <c r="G6" s="682"/>
      <c r="H6" s="682"/>
      <c r="I6" s="682"/>
      <c r="J6" s="682"/>
      <c r="K6" s="682"/>
      <c r="L6" s="682"/>
      <c r="M6" s="682"/>
      <c r="N6" s="682"/>
      <c r="O6" s="682"/>
      <c r="P6" s="682"/>
      <c r="Q6" s="683"/>
      <c r="R6" s="684">
        <v>28591</v>
      </c>
      <c r="S6" s="685"/>
      <c r="T6" s="685"/>
      <c r="U6" s="685"/>
      <c r="V6" s="685"/>
      <c r="W6" s="685"/>
      <c r="X6" s="685"/>
      <c r="Y6" s="686"/>
      <c r="Z6" s="687">
        <v>0.9</v>
      </c>
      <c r="AA6" s="687"/>
      <c r="AB6" s="687"/>
      <c r="AC6" s="687"/>
      <c r="AD6" s="688">
        <v>28591</v>
      </c>
      <c r="AE6" s="688"/>
      <c r="AF6" s="688"/>
      <c r="AG6" s="688"/>
      <c r="AH6" s="688"/>
      <c r="AI6" s="688"/>
      <c r="AJ6" s="688"/>
      <c r="AK6" s="688"/>
      <c r="AL6" s="689">
        <v>1.4</v>
      </c>
      <c r="AM6" s="690"/>
      <c r="AN6" s="690"/>
      <c r="AO6" s="691"/>
      <c r="AP6" s="681" t="s">
        <v>236</v>
      </c>
      <c r="AQ6" s="682"/>
      <c r="AR6" s="682"/>
      <c r="AS6" s="682"/>
      <c r="AT6" s="682"/>
      <c r="AU6" s="682"/>
      <c r="AV6" s="682"/>
      <c r="AW6" s="682"/>
      <c r="AX6" s="682"/>
      <c r="AY6" s="682"/>
      <c r="AZ6" s="682"/>
      <c r="BA6" s="682"/>
      <c r="BB6" s="682"/>
      <c r="BC6" s="682"/>
      <c r="BD6" s="682"/>
      <c r="BE6" s="682"/>
      <c r="BF6" s="683"/>
      <c r="BG6" s="684">
        <v>302102</v>
      </c>
      <c r="BH6" s="685"/>
      <c r="BI6" s="685"/>
      <c r="BJ6" s="685"/>
      <c r="BK6" s="685"/>
      <c r="BL6" s="685"/>
      <c r="BM6" s="685"/>
      <c r="BN6" s="686"/>
      <c r="BO6" s="687">
        <v>100</v>
      </c>
      <c r="BP6" s="687"/>
      <c r="BQ6" s="687"/>
      <c r="BR6" s="687"/>
      <c r="BS6" s="688" t="s">
        <v>237</v>
      </c>
      <c r="BT6" s="688"/>
      <c r="BU6" s="688"/>
      <c r="BV6" s="688"/>
      <c r="BW6" s="688"/>
      <c r="BX6" s="688"/>
      <c r="BY6" s="688"/>
      <c r="BZ6" s="688"/>
      <c r="CA6" s="688"/>
      <c r="CB6" s="692"/>
      <c r="CD6" s="695" t="s">
        <v>238</v>
      </c>
      <c r="CE6" s="696"/>
      <c r="CF6" s="696"/>
      <c r="CG6" s="696"/>
      <c r="CH6" s="696"/>
      <c r="CI6" s="696"/>
      <c r="CJ6" s="696"/>
      <c r="CK6" s="696"/>
      <c r="CL6" s="696"/>
      <c r="CM6" s="696"/>
      <c r="CN6" s="696"/>
      <c r="CO6" s="696"/>
      <c r="CP6" s="696"/>
      <c r="CQ6" s="697"/>
      <c r="CR6" s="684">
        <v>43877</v>
      </c>
      <c r="CS6" s="685"/>
      <c r="CT6" s="685"/>
      <c r="CU6" s="685"/>
      <c r="CV6" s="685"/>
      <c r="CW6" s="685"/>
      <c r="CX6" s="685"/>
      <c r="CY6" s="686"/>
      <c r="CZ6" s="678">
        <v>1.5</v>
      </c>
      <c r="DA6" s="679"/>
      <c r="DB6" s="679"/>
      <c r="DC6" s="698"/>
      <c r="DD6" s="693" t="s">
        <v>128</v>
      </c>
      <c r="DE6" s="685"/>
      <c r="DF6" s="685"/>
      <c r="DG6" s="685"/>
      <c r="DH6" s="685"/>
      <c r="DI6" s="685"/>
      <c r="DJ6" s="685"/>
      <c r="DK6" s="685"/>
      <c r="DL6" s="685"/>
      <c r="DM6" s="685"/>
      <c r="DN6" s="685"/>
      <c r="DO6" s="685"/>
      <c r="DP6" s="686"/>
      <c r="DQ6" s="693">
        <v>43830</v>
      </c>
      <c r="DR6" s="685"/>
      <c r="DS6" s="685"/>
      <c r="DT6" s="685"/>
      <c r="DU6" s="685"/>
      <c r="DV6" s="685"/>
      <c r="DW6" s="685"/>
      <c r="DX6" s="685"/>
      <c r="DY6" s="685"/>
      <c r="DZ6" s="685"/>
      <c r="EA6" s="685"/>
      <c r="EB6" s="685"/>
      <c r="EC6" s="694"/>
    </row>
    <row r="7" spans="2:143" ht="11.25" customHeight="1" x14ac:dyDescent="0.15">
      <c r="B7" s="681" t="s">
        <v>239</v>
      </c>
      <c r="C7" s="682"/>
      <c r="D7" s="682"/>
      <c r="E7" s="682"/>
      <c r="F7" s="682"/>
      <c r="G7" s="682"/>
      <c r="H7" s="682"/>
      <c r="I7" s="682"/>
      <c r="J7" s="682"/>
      <c r="K7" s="682"/>
      <c r="L7" s="682"/>
      <c r="M7" s="682"/>
      <c r="N7" s="682"/>
      <c r="O7" s="682"/>
      <c r="P7" s="682"/>
      <c r="Q7" s="683"/>
      <c r="R7" s="684">
        <v>382</v>
      </c>
      <c r="S7" s="685"/>
      <c r="T7" s="685"/>
      <c r="U7" s="685"/>
      <c r="V7" s="685"/>
      <c r="W7" s="685"/>
      <c r="X7" s="685"/>
      <c r="Y7" s="686"/>
      <c r="Z7" s="687">
        <v>0</v>
      </c>
      <c r="AA7" s="687"/>
      <c r="AB7" s="687"/>
      <c r="AC7" s="687"/>
      <c r="AD7" s="688">
        <v>382</v>
      </c>
      <c r="AE7" s="688"/>
      <c r="AF7" s="688"/>
      <c r="AG7" s="688"/>
      <c r="AH7" s="688"/>
      <c r="AI7" s="688"/>
      <c r="AJ7" s="688"/>
      <c r="AK7" s="688"/>
      <c r="AL7" s="689">
        <v>0</v>
      </c>
      <c r="AM7" s="690"/>
      <c r="AN7" s="690"/>
      <c r="AO7" s="691"/>
      <c r="AP7" s="681" t="s">
        <v>240</v>
      </c>
      <c r="AQ7" s="682"/>
      <c r="AR7" s="682"/>
      <c r="AS7" s="682"/>
      <c r="AT7" s="682"/>
      <c r="AU7" s="682"/>
      <c r="AV7" s="682"/>
      <c r="AW7" s="682"/>
      <c r="AX7" s="682"/>
      <c r="AY7" s="682"/>
      <c r="AZ7" s="682"/>
      <c r="BA7" s="682"/>
      <c r="BB7" s="682"/>
      <c r="BC7" s="682"/>
      <c r="BD7" s="682"/>
      <c r="BE7" s="682"/>
      <c r="BF7" s="683"/>
      <c r="BG7" s="684">
        <v>131865</v>
      </c>
      <c r="BH7" s="685"/>
      <c r="BI7" s="685"/>
      <c r="BJ7" s="685"/>
      <c r="BK7" s="685"/>
      <c r="BL7" s="685"/>
      <c r="BM7" s="685"/>
      <c r="BN7" s="686"/>
      <c r="BO7" s="687">
        <v>43.6</v>
      </c>
      <c r="BP7" s="687"/>
      <c r="BQ7" s="687"/>
      <c r="BR7" s="687"/>
      <c r="BS7" s="688" t="s">
        <v>128</v>
      </c>
      <c r="BT7" s="688"/>
      <c r="BU7" s="688"/>
      <c r="BV7" s="688"/>
      <c r="BW7" s="688"/>
      <c r="BX7" s="688"/>
      <c r="BY7" s="688"/>
      <c r="BZ7" s="688"/>
      <c r="CA7" s="688"/>
      <c r="CB7" s="692"/>
      <c r="CD7" s="699" t="s">
        <v>241</v>
      </c>
      <c r="CE7" s="700"/>
      <c r="CF7" s="700"/>
      <c r="CG7" s="700"/>
      <c r="CH7" s="700"/>
      <c r="CI7" s="700"/>
      <c r="CJ7" s="700"/>
      <c r="CK7" s="700"/>
      <c r="CL7" s="700"/>
      <c r="CM7" s="700"/>
      <c r="CN7" s="700"/>
      <c r="CO7" s="700"/>
      <c r="CP7" s="700"/>
      <c r="CQ7" s="701"/>
      <c r="CR7" s="684">
        <v>524089</v>
      </c>
      <c r="CS7" s="685"/>
      <c r="CT7" s="685"/>
      <c r="CU7" s="685"/>
      <c r="CV7" s="685"/>
      <c r="CW7" s="685"/>
      <c r="CX7" s="685"/>
      <c r="CY7" s="686"/>
      <c r="CZ7" s="687">
        <v>18</v>
      </c>
      <c r="DA7" s="687"/>
      <c r="DB7" s="687"/>
      <c r="DC7" s="687"/>
      <c r="DD7" s="693">
        <v>3756</v>
      </c>
      <c r="DE7" s="685"/>
      <c r="DF7" s="685"/>
      <c r="DG7" s="685"/>
      <c r="DH7" s="685"/>
      <c r="DI7" s="685"/>
      <c r="DJ7" s="685"/>
      <c r="DK7" s="685"/>
      <c r="DL7" s="685"/>
      <c r="DM7" s="685"/>
      <c r="DN7" s="685"/>
      <c r="DO7" s="685"/>
      <c r="DP7" s="686"/>
      <c r="DQ7" s="693">
        <v>412382</v>
      </c>
      <c r="DR7" s="685"/>
      <c r="DS7" s="685"/>
      <c r="DT7" s="685"/>
      <c r="DU7" s="685"/>
      <c r="DV7" s="685"/>
      <c r="DW7" s="685"/>
      <c r="DX7" s="685"/>
      <c r="DY7" s="685"/>
      <c r="DZ7" s="685"/>
      <c r="EA7" s="685"/>
      <c r="EB7" s="685"/>
      <c r="EC7" s="694"/>
    </row>
    <row r="8" spans="2:143" ht="11.25" customHeight="1" x14ac:dyDescent="0.15">
      <c r="B8" s="681" t="s">
        <v>242</v>
      </c>
      <c r="C8" s="682"/>
      <c r="D8" s="682"/>
      <c r="E8" s="682"/>
      <c r="F8" s="682"/>
      <c r="G8" s="682"/>
      <c r="H8" s="682"/>
      <c r="I8" s="682"/>
      <c r="J8" s="682"/>
      <c r="K8" s="682"/>
      <c r="L8" s="682"/>
      <c r="M8" s="682"/>
      <c r="N8" s="682"/>
      <c r="O8" s="682"/>
      <c r="P8" s="682"/>
      <c r="Q8" s="683"/>
      <c r="R8" s="684">
        <v>2625</v>
      </c>
      <c r="S8" s="685"/>
      <c r="T8" s="685"/>
      <c r="U8" s="685"/>
      <c r="V8" s="685"/>
      <c r="W8" s="685"/>
      <c r="X8" s="685"/>
      <c r="Y8" s="686"/>
      <c r="Z8" s="687">
        <v>0.1</v>
      </c>
      <c r="AA8" s="687"/>
      <c r="AB8" s="687"/>
      <c r="AC8" s="687"/>
      <c r="AD8" s="688">
        <v>2625</v>
      </c>
      <c r="AE8" s="688"/>
      <c r="AF8" s="688"/>
      <c r="AG8" s="688"/>
      <c r="AH8" s="688"/>
      <c r="AI8" s="688"/>
      <c r="AJ8" s="688"/>
      <c r="AK8" s="688"/>
      <c r="AL8" s="689">
        <v>0.1</v>
      </c>
      <c r="AM8" s="690"/>
      <c r="AN8" s="690"/>
      <c r="AO8" s="691"/>
      <c r="AP8" s="681" t="s">
        <v>243</v>
      </c>
      <c r="AQ8" s="682"/>
      <c r="AR8" s="682"/>
      <c r="AS8" s="682"/>
      <c r="AT8" s="682"/>
      <c r="AU8" s="682"/>
      <c r="AV8" s="682"/>
      <c r="AW8" s="682"/>
      <c r="AX8" s="682"/>
      <c r="AY8" s="682"/>
      <c r="AZ8" s="682"/>
      <c r="BA8" s="682"/>
      <c r="BB8" s="682"/>
      <c r="BC8" s="682"/>
      <c r="BD8" s="682"/>
      <c r="BE8" s="682"/>
      <c r="BF8" s="683"/>
      <c r="BG8" s="684">
        <v>6171</v>
      </c>
      <c r="BH8" s="685"/>
      <c r="BI8" s="685"/>
      <c r="BJ8" s="685"/>
      <c r="BK8" s="685"/>
      <c r="BL8" s="685"/>
      <c r="BM8" s="685"/>
      <c r="BN8" s="686"/>
      <c r="BO8" s="687">
        <v>2</v>
      </c>
      <c r="BP8" s="687"/>
      <c r="BQ8" s="687"/>
      <c r="BR8" s="687"/>
      <c r="BS8" s="693" t="s">
        <v>237</v>
      </c>
      <c r="BT8" s="685"/>
      <c r="BU8" s="685"/>
      <c r="BV8" s="685"/>
      <c r="BW8" s="685"/>
      <c r="BX8" s="685"/>
      <c r="BY8" s="685"/>
      <c r="BZ8" s="685"/>
      <c r="CA8" s="685"/>
      <c r="CB8" s="694"/>
      <c r="CD8" s="699" t="s">
        <v>244</v>
      </c>
      <c r="CE8" s="700"/>
      <c r="CF8" s="700"/>
      <c r="CG8" s="700"/>
      <c r="CH8" s="700"/>
      <c r="CI8" s="700"/>
      <c r="CJ8" s="700"/>
      <c r="CK8" s="700"/>
      <c r="CL8" s="700"/>
      <c r="CM8" s="700"/>
      <c r="CN8" s="700"/>
      <c r="CO8" s="700"/>
      <c r="CP8" s="700"/>
      <c r="CQ8" s="701"/>
      <c r="CR8" s="684">
        <v>826907</v>
      </c>
      <c r="CS8" s="685"/>
      <c r="CT8" s="685"/>
      <c r="CU8" s="685"/>
      <c r="CV8" s="685"/>
      <c r="CW8" s="685"/>
      <c r="CX8" s="685"/>
      <c r="CY8" s="686"/>
      <c r="CZ8" s="687">
        <v>28.5</v>
      </c>
      <c r="DA8" s="687"/>
      <c r="DB8" s="687"/>
      <c r="DC8" s="687"/>
      <c r="DD8" s="693" t="s">
        <v>128</v>
      </c>
      <c r="DE8" s="685"/>
      <c r="DF8" s="685"/>
      <c r="DG8" s="685"/>
      <c r="DH8" s="685"/>
      <c r="DI8" s="685"/>
      <c r="DJ8" s="685"/>
      <c r="DK8" s="685"/>
      <c r="DL8" s="685"/>
      <c r="DM8" s="685"/>
      <c r="DN8" s="685"/>
      <c r="DO8" s="685"/>
      <c r="DP8" s="686"/>
      <c r="DQ8" s="693">
        <v>587139</v>
      </c>
      <c r="DR8" s="685"/>
      <c r="DS8" s="685"/>
      <c r="DT8" s="685"/>
      <c r="DU8" s="685"/>
      <c r="DV8" s="685"/>
      <c r="DW8" s="685"/>
      <c r="DX8" s="685"/>
      <c r="DY8" s="685"/>
      <c r="DZ8" s="685"/>
      <c r="EA8" s="685"/>
      <c r="EB8" s="685"/>
      <c r="EC8" s="694"/>
    </row>
    <row r="9" spans="2:143" ht="11.25" customHeight="1" x14ac:dyDescent="0.15">
      <c r="B9" s="681" t="s">
        <v>245</v>
      </c>
      <c r="C9" s="682"/>
      <c r="D9" s="682"/>
      <c r="E9" s="682"/>
      <c r="F9" s="682"/>
      <c r="G9" s="682"/>
      <c r="H9" s="682"/>
      <c r="I9" s="682"/>
      <c r="J9" s="682"/>
      <c r="K9" s="682"/>
      <c r="L9" s="682"/>
      <c r="M9" s="682"/>
      <c r="N9" s="682"/>
      <c r="O9" s="682"/>
      <c r="P9" s="682"/>
      <c r="Q9" s="683"/>
      <c r="R9" s="684">
        <v>1348</v>
      </c>
      <c r="S9" s="685"/>
      <c r="T9" s="685"/>
      <c r="U9" s="685"/>
      <c r="V9" s="685"/>
      <c r="W9" s="685"/>
      <c r="X9" s="685"/>
      <c r="Y9" s="686"/>
      <c r="Z9" s="687">
        <v>0</v>
      </c>
      <c r="AA9" s="687"/>
      <c r="AB9" s="687"/>
      <c r="AC9" s="687"/>
      <c r="AD9" s="688">
        <v>1348</v>
      </c>
      <c r="AE9" s="688"/>
      <c r="AF9" s="688"/>
      <c r="AG9" s="688"/>
      <c r="AH9" s="688"/>
      <c r="AI9" s="688"/>
      <c r="AJ9" s="688"/>
      <c r="AK9" s="688"/>
      <c r="AL9" s="689">
        <v>0.1</v>
      </c>
      <c r="AM9" s="690"/>
      <c r="AN9" s="690"/>
      <c r="AO9" s="691"/>
      <c r="AP9" s="681" t="s">
        <v>246</v>
      </c>
      <c r="AQ9" s="682"/>
      <c r="AR9" s="682"/>
      <c r="AS9" s="682"/>
      <c r="AT9" s="682"/>
      <c r="AU9" s="682"/>
      <c r="AV9" s="682"/>
      <c r="AW9" s="682"/>
      <c r="AX9" s="682"/>
      <c r="AY9" s="682"/>
      <c r="AZ9" s="682"/>
      <c r="BA9" s="682"/>
      <c r="BB9" s="682"/>
      <c r="BC9" s="682"/>
      <c r="BD9" s="682"/>
      <c r="BE9" s="682"/>
      <c r="BF9" s="683"/>
      <c r="BG9" s="684">
        <v>111312</v>
      </c>
      <c r="BH9" s="685"/>
      <c r="BI9" s="685"/>
      <c r="BJ9" s="685"/>
      <c r="BK9" s="685"/>
      <c r="BL9" s="685"/>
      <c r="BM9" s="685"/>
      <c r="BN9" s="686"/>
      <c r="BO9" s="687">
        <v>36.799999999999997</v>
      </c>
      <c r="BP9" s="687"/>
      <c r="BQ9" s="687"/>
      <c r="BR9" s="687"/>
      <c r="BS9" s="693" t="s">
        <v>128</v>
      </c>
      <c r="BT9" s="685"/>
      <c r="BU9" s="685"/>
      <c r="BV9" s="685"/>
      <c r="BW9" s="685"/>
      <c r="BX9" s="685"/>
      <c r="BY9" s="685"/>
      <c r="BZ9" s="685"/>
      <c r="CA9" s="685"/>
      <c r="CB9" s="694"/>
      <c r="CD9" s="699" t="s">
        <v>247</v>
      </c>
      <c r="CE9" s="700"/>
      <c r="CF9" s="700"/>
      <c r="CG9" s="700"/>
      <c r="CH9" s="700"/>
      <c r="CI9" s="700"/>
      <c r="CJ9" s="700"/>
      <c r="CK9" s="700"/>
      <c r="CL9" s="700"/>
      <c r="CM9" s="700"/>
      <c r="CN9" s="700"/>
      <c r="CO9" s="700"/>
      <c r="CP9" s="700"/>
      <c r="CQ9" s="701"/>
      <c r="CR9" s="684">
        <v>211288</v>
      </c>
      <c r="CS9" s="685"/>
      <c r="CT9" s="685"/>
      <c r="CU9" s="685"/>
      <c r="CV9" s="685"/>
      <c r="CW9" s="685"/>
      <c r="CX9" s="685"/>
      <c r="CY9" s="686"/>
      <c r="CZ9" s="687">
        <v>7.3</v>
      </c>
      <c r="DA9" s="687"/>
      <c r="DB9" s="687"/>
      <c r="DC9" s="687"/>
      <c r="DD9" s="693">
        <v>4450</v>
      </c>
      <c r="DE9" s="685"/>
      <c r="DF9" s="685"/>
      <c r="DG9" s="685"/>
      <c r="DH9" s="685"/>
      <c r="DI9" s="685"/>
      <c r="DJ9" s="685"/>
      <c r="DK9" s="685"/>
      <c r="DL9" s="685"/>
      <c r="DM9" s="685"/>
      <c r="DN9" s="685"/>
      <c r="DO9" s="685"/>
      <c r="DP9" s="686"/>
      <c r="DQ9" s="693">
        <v>189560</v>
      </c>
      <c r="DR9" s="685"/>
      <c r="DS9" s="685"/>
      <c r="DT9" s="685"/>
      <c r="DU9" s="685"/>
      <c r="DV9" s="685"/>
      <c r="DW9" s="685"/>
      <c r="DX9" s="685"/>
      <c r="DY9" s="685"/>
      <c r="DZ9" s="685"/>
      <c r="EA9" s="685"/>
      <c r="EB9" s="685"/>
      <c r="EC9" s="694"/>
    </row>
    <row r="10" spans="2:143" ht="11.25" customHeight="1" x14ac:dyDescent="0.15">
      <c r="B10" s="681" t="s">
        <v>248</v>
      </c>
      <c r="C10" s="682"/>
      <c r="D10" s="682"/>
      <c r="E10" s="682"/>
      <c r="F10" s="682"/>
      <c r="G10" s="682"/>
      <c r="H10" s="682"/>
      <c r="I10" s="682"/>
      <c r="J10" s="682"/>
      <c r="K10" s="682"/>
      <c r="L10" s="682"/>
      <c r="M10" s="682"/>
      <c r="N10" s="682"/>
      <c r="O10" s="682"/>
      <c r="P10" s="682"/>
      <c r="Q10" s="683"/>
      <c r="R10" s="684" t="s">
        <v>128</v>
      </c>
      <c r="S10" s="685"/>
      <c r="T10" s="685"/>
      <c r="U10" s="685"/>
      <c r="V10" s="685"/>
      <c r="W10" s="685"/>
      <c r="X10" s="685"/>
      <c r="Y10" s="686"/>
      <c r="Z10" s="687" t="s">
        <v>128</v>
      </c>
      <c r="AA10" s="687"/>
      <c r="AB10" s="687"/>
      <c r="AC10" s="687"/>
      <c r="AD10" s="688" t="s">
        <v>237</v>
      </c>
      <c r="AE10" s="688"/>
      <c r="AF10" s="688"/>
      <c r="AG10" s="688"/>
      <c r="AH10" s="688"/>
      <c r="AI10" s="688"/>
      <c r="AJ10" s="688"/>
      <c r="AK10" s="688"/>
      <c r="AL10" s="689" t="s">
        <v>237</v>
      </c>
      <c r="AM10" s="690"/>
      <c r="AN10" s="690"/>
      <c r="AO10" s="691"/>
      <c r="AP10" s="681" t="s">
        <v>249</v>
      </c>
      <c r="AQ10" s="682"/>
      <c r="AR10" s="682"/>
      <c r="AS10" s="682"/>
      <c r="AT10" s="682"/>
      <c r="AU10" s="682"/>
      <c r="AV10" s="682"/>
      <c r="AW10" s="682"/>
      <c r="AX10" s="682"/>
      <c r="AY10" s="682"/>
      <c r="AZ10" s="682"/>
      <c r="BA10" s="682"/>
      <c r="BB10" s="682"/>
      <c r="BC10" s="682"/>
      <c r="BD10" s="682"/>
      <c r="BE10" s="682"/>
      <c r="BF10" s="683"/>
      <c r="BG10" s="684">
        <v>9125</v>
      </c>
      <c r="BH10" s="685"/>
      <c r="BI10" s="685"/>
      <c r="BJ10" s="685"/>
      <c r="BK10" s="685"/>
      <c r="BL10" s="685"/>
      <c r="BM10" s="685"/>
      <c r="BN10" s="686"/>
      <c r="BO10" s="687">
        <v>3</v>
      </c>
      <c r="BP10" s="687"/>
      <c r="BQ10" s="687"/>
      <c r="BR10" s="687"/>
      <c r="BS10" s="693" t="s">
        <v>237</v>
      </c>
      <c r="BT10" s="685"/>
      <c r="BU10" s="685"/>
      <c r="BV10" s="685"/>
      <c r="BW10" s="685"/>
      <c r="BX10" s="685"/>
      <c r="BY10" s="685"/>
      <c r="BZ10" s="685"/>
      <c r="CA10" s="685"/>
      <c r="CB10" s="694"/>
      <c r="CD10" s="699" t="s">
        <v>250</v>
      </c>
      <c r="CE10" s="700"/>
      <c r="CF10" s="700"/>
      <c r="CG10" s="700"/>
      <c r="CH10" s="700"/>
      <c r="CI10" s="700"/>
      <c r="CJ10" s="700"/>
      <c r="CK10" s="700"/>
      <c r="CL10" s="700"/>
      <c r="CM10" s="700"/>
      <c r="CN10" s="700"/>
      <c r="CO10" s="700"/>
      <c r="CP10" s="700"/>
      <c r="CQ10" s="701"/>
      <c r="CR10" s="684">
        <v>2900</v>
      </c>
      <c r="CS10" s="685"/>
      <c r="CT10" s="685"/>
      <c r="CU10" s="685"/>
      <c r="CV10" s="685"/>
      <c r="CW10" s="685"/>
      <c r="CX10" s="685"/>
      <c r="CY10" s="686"/>
      <c r="CZ10" s="687">
        <v>0.1</v>
      </c>
      <c r="DA10" s="687"/>
      <c r="DB10" s="687"/>
      <c r="DC10" s="687"/>
      <c r="DD10" s="693" t="s">
        <v>237</v>
      </c>
      <c r="DE10" s="685"/>
      <c r="DF10" s="685"/>
      <c r="DG10" s="685"/>
      <c r="DH10" s="685"/>
      <c r="DI10" s="685"/>
      <c r="DJ10" s="685"/>
      <c r="DK10" s="685"/>
      <c r="DL10" s="685"/>
      <c r="DM10" s="685"/>
      <c r="DN10" s="685"/>
      <c r="DO10" s="685"/>
      <c r="DP10" s="686"/>
      <c r="DQ10" s="693">
        <v>1450</v>
      </c>
      <c r="DR10" s="685"/>
      <c r="DS10" s="685"/>
      <c r="DT10" s="685"/>
      <c r="DU10" s="685"/>
      <c r="DV10" s="685"/>
      <c r="DW10" s="685"/>
      <c r="DX10" s="685"/>
      <c r="DY10" s="685"/>
      <c r="DZ10" s="685"/>
      <c r="EA10" s="685"/>
      <c r="EB10" s="685"/>
      <c r="EC10" s="694"/>
    </row>
    <row r="11" spans="2:143" ht="11.25" customHeight="1" x14ac:dyDescent="0.15">
      <c r="B11" s="681" t="s">
        <v>251</v>
      </c>
      <c r="C11" s="682"/>
      <c r="D11" s="682"/>
      <c r="E11" s="682"/>
      <c r="F11" s="682"/>
      <c r="G11" s="682"/>
      <c r="H11" s="682"/>
      <c r="I11" s="682"/>
      <c r="J11" s="682"/>
      <c r="K11" s="682"/>
      <c r="L11" s="682"/>
      <c r="M11" s="682"/>
      <c r="N11" s="682"/>
      <c r="O11" s="682"/>
      <c r="P11" s="682"/>
      <c r="Q11" s="683"/>
      <c r="R11" s="684">
        <v>68326</v>
      </c>
      <c r="S11" s="685"/>
      <c r="T11" s="685"/>
      <c r="U11" s="685"/>
      <c r="V11" s="685"/>
      <c r="W11" s="685"/>
      <c r="X11" s="685"/>
      <c r="Y11" s="686"/>
      <c r="Z11" s="689">
        <v>2.1</v>
      </c>
      <c r="AA11" s="690"/>
      <c r="AB11" s="690"/>
      <c r="AC11" s="702"/>
      <c r="AD11" s="693">
        <v>68326</v>
      </c>
      <c r="AE11" s="685"/>
      <c r="AF11" s="685"/>
      <c r="AG11" s="685"/>
      <c r="AH11" s="685"/>
      <c r="AI11" s="685"/>
      <c r="AJ11" s="685"/>
      <c r="AK11" s="686"/>
      <c r="AL11" s="689">
        <v>3.4</v>
      </c>
      <c r="AM11" s="690"/>
      <c r="AN11" s="690"/>
      <c r="AO11" s="691"/>
      <c r="AP11" s="681" t="s">
        <v>252</v>
      </c>
      <c r="AQ11" s="682"/>
      <c r="AR11" s="682"/>
      <c r="AS11" s="682"/>
      <c r="AT11" s="682"/>
      <c r="AU11" s="682"/>
      <c r="AV11" s="682"/>
      <c r="AW11" s="682"/>
      <c r="AX11" s="682"/>
      <c r="AY11" s="682"/>
      <c r="AZ11" s="682"/>
      <c r="BA11" s="682"/>
      <c r="BB11" s="682"/>
      <c r="BC11" s="682"/>
      <c r="BD11" s="682"/>
      <c r="BE11" s="682"/>
      <c r="BF11" s="683"/>
      <c r="BG11" s="684">
        <v>5257</v>
      </c>
      <c r="BH11" s="685"/>
      <c r="BI11" s="685"/>
      <c r="BJ11" s="685"/>
      <c r="BK11" s="685"/>
      <c r="BL11" s="685"/>
      <c r="BM11" s="685"/>
      <c r="BN11" s="686"/>
      <c r="BO11" s="687">
        <v>1.7</v>
      </c>
      <c r="BP11" s="687"/>
      <c r="BQ11" s="687"/>
      <c r="BR11" s="687"/>
      <c r="BS11" s="693" t="s">
        <v>128</v>
      </c>
      <c r="BT11" s="685"/>
      <c r="BU11" s="685"/>
      <c r="BV11" s="685"/>
      <c r="BW11" s="685"/>
      <c r="BX11" s="685"/>
      <c r="BY11" s="685"/>
      <c r="BZ11" s="685"/>
      <c r="CA11" s="685"/>
      <c r="CB11" s="694"/>
      <c r="CD11" s="699" t="s">
        <v>253</v>
      </c>
      <c r="CE11" s="700"/>
      <c r="CF11" s="700"/>
      <c r="CG11" s="700"/>
      <c r="CH11" s="700"/>
      <c r="CI11" s="700"/>
      <c r="CJ11" s="700"/>
      <c r="CK11" s="700"/>
      <c r="CL11" s="700"/>
      <c r="CM11" s="700"/>
      <c r="CN11" s="700"/>
      <c r="CO11" s="700"/>
      <c r="CP11" s="700"/>
      <c r="CQ11" s="701"/>
      <c r="CR11" s="684">
        <v>160899</v>
      </c>
      <c r="CS11" s="685"/>
      <c r="CT11" s="685"/>
      <c r="CU11" s="685"/>
      <c r="CV11" s="685"/>
      <c r="CW11" s="685"/>
      <c r="CX11" s="685"/>
      <c r="CY11" s="686"/>
      <c r="CZ11" s="687">
        <v>5.5</v>
      </c>
      <c r="DA11" s="687"/>
      <c r="DB11" s="687"/>
      <c r="DC11" s="687"/>
      <c r="DD11" s="693">
        <v>15940</v>
      </c>
      <c r="DE11" s="685"/>
      <c r="DF11" s="685"/>
      <c r="DG11" s="685"/>
      <c r="DH11" s="685"/>
      <c r="DI11" s="685"/>
      <c r="DJ11" s="685"/>
      <c r="DK11" s="685"/>
      <c r="DL11" s="685"/>
      <c r="DM11" s="685"/>
      <c r="DN11" s="685"/>
      <c r="DO11" s="685"/>
      <c r="DP11" s="686"/>
      <c r="DQ11" s="693">
        <v>81560</v>
      </c>
      <c r="DR11" s="685"/>
      <c r="DS11" s="685"/>
      <c r="DT11" s="685"/>
      <c r="DU11" s="685"/>
      <c r="DV11" s="685"/>
      <c r="DW11" s="685"/>
      <c r="DX11" s="685"/>
      <c r="DY11" s="685"/>
      <c r="DZ11" s="685"/>
      <c r="EA11" s="685"/>
      <c r="EB11" s="685"/>
      <c r="EC11" s="694"/>
    </row>
    <row r="12" spans="2:143" ht="11.25" customHeight="1" x14ac:dyDescent="0.15">
      <c r="B12" s="681" t="s">
        <v>254</v>
      </c>
      <c r="C12" s="682"/>
      <c r="D12" s="682"/>
      <c r="E12" s="682"/>
      <c r="F12" s="682"/>
      <c r="G12" s="682"/>
      <c r="H12" s="682"/>
      <c r="I12" s="682"/>
      <c r="J12" s="682"/>
      <c r="K12" s="682"/>
      <c r="L12" s="682"/>
      <c r="M12" s="682"/>
      <c r="N12" s="682"/>
      <c r="O12" s="682"/>
      <c r="P12" s="682"/>
      <c r="Q12" s="683"/>
      <c r="R12" s="684" t="s">
        <v>128</v>
      </c>
      <c r="S12" s="685"/>
      <c r="T12" s="685"/>
      <c r="U12" s="685"/>
      <c r="V12" s="685"/>
      <c r="W12" s="685"/>
      <c r="X12" s="685"/>
      <c r="Y12" s="686"/>
      <c r="Z12" s="687" t="s">
        <v>237</v>
      </c>
      <c r="AA12" s="687"/>
      <c r="AB12" s="687"/>
      <c r="AC12" s="687"/>
      <c r="AD12" s="688" t="s">
        <v>128</v>
      </c>
      <c r="AE12" s="688"/>
      <c r="AF12" s="688"/>
      <c r="AG12" s="688"/>
      <c r="AH12" s="688"/>
      <c r="AI12" s="688"/>
      <c r="AJ12" s="688"/>
      <c r="AK12" s="688"/>
      <c r="AL12" s="689" t="s">
        <v>237</v>
      </c>
      <c r="AM12" s="690"/>
      <c r="AN12" s="690"/>
      <c r="AO12" s="691"/>
      <c r="AP12" s="681" t="s">
        <v>255</v>
      </c>
      <c r="AQ12" s="682"/>
      <c r="AR12" s="682"/>
      <c r="AS12" s="682"/>
      <c r="AT12" s="682"/>
      <c r="AU12" s="682"/>
      <c r="AV12" s="682"/>
      <c r="AW12" s="682"/>
      <c r="AX12" s="682"/>
      <c r="AY12" s="682"/>
      <c r="AZ12" s="682"/>
      <c r="BA12" s="682"/>
      <c r="BB12" s="682"/>
      <c r="BC12" s="682"/>
      <c r="BD12" s="682"/>
      <c r="BE12" s="682"/>
      <c r="BF12" s="683"/>
      <c r="BG12" s="684">
        <v>132564</v>
      </c>
      <c r="BH12" s="685"/>
      <c r="BI12" s="685"/>
      <c r="BJ12" s="685"/>
      <c r="BK12" s="685"/>
      <c r="BL12" s="685"/>
      <c r="BM12" s="685"/>
      <c r="BN12" s="686"/>
      <c r="BO12" s="687">
        <v>43.9</v>
      </c>
      <c r="BP12" s="687"/>
      <c r="BQ12" s="687"/>
      <c r="BR12" s="687"/>
      <c r="BS12" s="693" t="s">
        <v>128</v>
      </c>
      <c r="BT12" s="685"/>
      <c r="BU12" s="685"/>
      <c r="BV12" s="685"/>
      <c r="BW12" s="685"/>
      <c r="BX12" s="685"/>
      <c r="BY12" s="685"/>
      <c r="BZ12" s="685"/>
      <c r="CA12" s="685"/>
      <c r="CB12" s="694"/>
      <c r="CD12" s="699" t="s">
        <v>256</v>
      </c>
      <c r="CE12" s="700"/>
      <c r="CF12" s="700"/>
      <c r="CG12" s="700"/>
      <c r="CH12" s="700"/>
      <c r="CI12" s="700"/>
      <c r="CJ12" s="700"/>
      <c r="CK12" s="700"/>
      <c r="CL12" s="700"/>
      <c r="CM12" s="700"/>
      <c r="CN12" s="700"/>
      <c r="CO12" s="700"/>
      <c r="CP12" s="700"/>
      <c r="CQ12" s="701"/>
      <c r="CR12" s="684">
        <v>62189</v>
      </c>
      <c r="CS12" s="685"/>
      <c r="CT12" s="685"/>
      <c r="CU12" s="685"/>
      <c r="CV12" s="685"/>
      <c r="CW12" s="685"/>
      <c r="CX12" s="685"/>
      <c r="CY12" s="686"/>
      <c r="CZ12" s="687">
        <v>2.1</v>
      </c>
      <c r="DA12" s="687"/>
      <c r="DB12" s="687"/>
      <c r="DC12" s="687"/>
      <c r="DD12" s="693" t="s">
        <v>128</v>
      </c>
      <c r="DE12" s="685"/>
      <c r="DF12" s="685"/>
      <c r="DG12" s="685"/>
      <c r="DH12" s="685"/>
      <c r="DI12" s="685"/>
      <c r="DJ12" s="685"/>
      <c r="DK12" s="685"/>
      <c r="DL12" s="685"/>
      <c r="DM12" s="685"/>
      <c r="DN12" s="685"/>
      <c r="DO12" s="685"/>
      <c r="DP12" s="686"/>
      <c r="DQ12" s="693">
        <v>48555</v>
      </c>
      <c r="DR12" s="685"/>
      <c r="DS12" s="685"/>
      <c r="DT12" s="685"/>
      <c r="DU12" s="685"/>
      <c r="DV12" s="685"/>
      <c r="DW12" s="685"/>
      <c r="DX12" s="685"/>
      <c r="DY12" s="685"/>
      <c r="DZ12" s="685"/>
      <c r="EA12" s="685"/>
      <c r="EB12" s="685"/>
      <c r="EC12" s="694"/>
    </row>
    <row r="13" spans="2:143" ht="11.25" customHeight="1" x14ac:dyDescent="0.15">
      <c r="B13" s="681" t="s">
        <v>257</v>
      </c>
      <c r="C13" s="682"/>
      <c r="D13" s="682"/>
      <c r="E13" s="682"/>
      <c r="F13" s="682"/>
      <c r="G13" s="682"/>
      <c r="H13" s="682"/>
      <c r="I13" s="682"/>
      <c r="J13" s="682"/>
      <c r="K13" s="682"/>
      <c r="L13" s="682"/>
      <c r="M13" s="682"/>
      <c r="N13" s="682"/>
      <c r="O13" s="682"/>
      <c r="P13" s="682"/>
      <c r="Q13" s="683"/>
      <c r="R13" s="684" t="s">
        <v>128</v>
      </c>
      <c r="S13" s="685"/>
      <c r="T13" s="685"/>
      <c r="U13" s="685"/>
      <c r="V13" s="685"/>
      <c r="W13" s="685"/>
      <c r="X13" s="685"/>
      <c r="Y13" s="686"/>
      <c r="Z13" s="687" t="s">
        <v>128</v>
      </c>
      <c r="AA13" s="687"/>
      <c r="AB13" s="687"/>
      <c r="AC13" s="687"/>
      <c r="AD13" s="688" t="s">
        <v>237</v>
      </c>
      <c r="AE13" s="688"/>
      <c r="AF13" s="688"/>
      <c r="AG13" s="688"/>
      <c r="AH13" s="688"/>
      <c r="AI13" s="688"/>
      <c r="AJ13" s="688"/>
      <c r="AK13" s="688"/>
      <c r="AL13" s="689" t="s">
        <v>128</v>
      </c>
      <c r="AM13" s="690"/>
      <c r="AN13" s="690"/>
      <c r="AO13" s="691"/>
      <c r="AP13" s="681" t="s">
        <v>258</v>
      </c>
      <c r="AQ13" s="682"/>
      <c r="AR13" s="682"/>
      <c r="AS13" s="682"/>
      <c r="AT13" s="682"/>
      <c r="AU13" s="682"/>
      <c r="AV13" s="682"/>
      <c r="AW13" s="682"/>
      <c r="AX13" s="682"/>
      <c r="AY13" s="682"/>
      <c r="AZ13" s="682"/>
      <c r="BA13" s="682"/>
      <c r="BB13" s="682"/>
      <c r="BC13" s="682"/>
      <c r="BD13" s="682"/>
      <c r="BE13" s="682"/>
      <c r="BF13" s="683"/>
      <c r="BG13" s="684">
        <v>130749</v>
      </c>
      <c r="BH13" s="685"/>
      <c r="BI13" s="685"/>
      <c r="BJ13" s="685"/>
      <c r="BK13" s="685"/>
      <c r="BL13" s="685"/>
      <c r="BM13" s="685"/>
      <c r="BN13" s="686"/>
      <c r="BO13" s="687">
        <v>43.3</v>
      </c>
      <c r="BP13" s="687"/>
      <c r="BQ13" s="687"/>
      <c r="BR13" s="687"/>
      <c r="BS13" s="693" t="s">
        <v>128</v>
      </c>
      <c r="BT13" s="685"/>
      <c r="BU13" s="685"/>
      <c r="BV13" s="685"/>
      <c r="BW13" s="685"/>
      <c r="BX13" s="685"/>
      <c r="BY13" s="685"/>
      <c r="BZ13" s="685"/>
      <c r="CA13" s="685"/>
      <c r="CB13" s="694"/>
      <c r="CD13" s="699" t="s">
        <v>259</v>
      </c>
      <c r="CE13" s="700"/>
      <c r="CF13" s="700"/>
      <c r="CG13" s="700"/>
      <c r="CH13" s="700"/>
      <c r="CI13" s="700"/>
      <c r="CJ13" s="700"/>
      <c r="CK13" s="700"/>
      <c r="CL13" s="700"/>
      <c r="CM13" s="700"/>
      <c r="CN13" s="700"/>
      <c r="CO13" s="700"/>
      <c r="CP13" s="700"/>
      <c r="CQ13" s="701"/>
      <c r="CR13" s="684">
        <v>152466</v>
      </c>
      <c r="CS13" s="685"/>
      <c r="CT13" s="685"/>
      <c r="CU13" s="685"/>
      <c r="CV13" s="685"/>
      <c r="CW13" s="685"/>
      <c r="CX13" s="685"/>
      <c r="CY13" s="686"/>
      <c r="CZ13" s="687">
        <v>5.2</v>
      </c>
      <c r="DA13" s="687"/>
      <c r="DB13" s="687"/>
      <c r="DC13" s="687"/>
      <c r="DD13" s="693">
        <v>58045</v>
      </c>
      <c r="DE13" s="685"/>
      <c r="DF13" s="685"/>
      <c r="DG13" s="685"/>
      <c r="DH13" s="685"/>
      <c r="DI13" s="685"/>
      <c r="DJ13" s="685"/>
      <c r="DK13" s="685"/>
      <c r="DL13" s="685"/>
      <c r="DM13" s="685"/>
      <c r="DN13" s="685"/>
      <c r="DO13" s="685"/>
      <c r="DP13" s="686"/>
      <c r="DQ13" s="693">
        <v>79634</v>
      </c>
      <c r="DR13" s="685"/>
      <c r="DS13" s="685"/>
      <c r="DT13" s="685"/>
      <c r="DU13" s="685"/>
      <c r="DV13" s="685"/>
      <c r="DW13" s="685"/>
      <c r="DX13" s="685"/>
      <c r="DY13" s="685"/>
      <c r="DZ13" s="685"/>
      <c r="EA13" s="685"/>
      <c r="EB13" s="685"/>
      <c r="EC13" s="694"/>
    </row>
    <row r="14" spans="2:143" ht="11.25" customHeight="1" x14ac:dyDescent="0.15">
      <c r="B14" s="681" t="s">
        <v>260</v>
      </c>
      <c r="C14" s="682"/>
      <c r="D14" s="682"/>
      <c r="E14" s="682"/>
      <c r="F14" s="682"/>
      <c r="G14" s="682"/>
      <c r="H14" s="682"/>
      <c r="I14" s="682"/>
      <c r="J14" s="682"/>
      <c r="K14" s="682"/>
      <c r="L14" s="682"/>
      <c r="M14" s="682"/>
      <c r="N14" s="682"/>
      <c r="O14" s="682"/>
      <c r="P14" s="682"/>
      <c r="Q14" s="683"/>
      <c r="R14" s="684">
        <v>2868</v>
      </c>
      <c r="S14" s="685"/>
      <c r="T14" s="685"/>
      <c r="U14" s="685"/>
      <c r="V14" s="685"/>
      <c r="W14" s="685"/>
      <c r="X14" s="685"/>
      <c r="Y14" s="686"/>
      <c r="Z14" s="687">
        <v>0.1</v>
      </c>
      <c r="AA14" s="687"/>
      <c r="AB14" s="687"/>
      <c r="AC14" s="687"/>
      <c r="AD14" s="688">
        <v>2868</v>
      </c>
      <c r="AE14" s="688"/>
      <c r="AF14" s="688"/>
      <c r="AG14" s="688"/>
      <c r="AH14" s="688"/>
      <c r="AI14" s="688"/>
      <c r="AJ14" s="688"/>
      <c r="AK14" s="688"/>
      <c r="AL14" s="689">
        <v>0.1</v>
      </c>
      <c r="AM14" s="690"/>
      <c r="AN14" s="690"/>
      <c r="AO14" s="691"/>
      <c r="AP14" s="681" t="s">
        <v>261</v>
      </c>
      <c r="AQ14" s="682"/>
      <c r="AR14" s="682"/>
      <c r="AS14" s="682"/>
      <c r="AT14" s="682"/>
      <c r="AU14" s="682"/>
      <c r="AV14" s="682"/>
      <c r="AW14" s="682"/>
      <c r="AX14" s="682"/>
      <c r="AY14" s="682"/>
      <c r="AZ14" s="682"/>
      <c r="BA14" s="682"/>
      <c r="BB14" s="682"/>
      <c r="BC14" s="682"/>
      <c r="BD14" s="682"/>
      <c r="BE14" s="682"/>
      <c r="BF14" s="683"/>
      <c r="BG14" s="684">
        <v>13593</v>
      </c>
      <c r="BH14" s="685"/>
      <c r="BI14" s="685"/>
      <c r="BJ14" s="685"/>
      <c r="BK14" s="685"/>
      <c r="BL14" s="685"/>
      <c r="BM14" s="685"/>
      <c r="BN14" s="686"/>
      <c r="BO14" s="687">
        <v>4.5</v>
      </c>
      <c r="BP14" s="687"/>
      <c r="BQ14" s="687"/>
      <c r="BR14" s="687"/>
      <c r="BS14" s="693" t="s">
        <v>237</v>
      </c>
      <c r="BT14" s="685"/>
      <c r="BU14" s="685"/>
      <c r="BV14" s="685"/>
      <c r="BW14" s="685"/>
      <c r="BX14" s="685"/>
      <c r="BY14" s="685"/>
      <c r="BZ14" s="685"/>
      <c r="CA14" s="685"/>
      <c r="CB14" s="694"/>
      <c r="CD14" s="699" t="s">
        <v>262</v>
      </c>
      <c r="CE14" s="700"/>
      <c r="CF14" s="700"/>
      <c r="CG14" s="700"/>
      <c r="CH14" s="700"/>
      <c r="CI14" s="700"/>
      <c r="CJ14" s="700"/>
      <c r="CK14" s="700"/>
      <c r="CL14" s="700"/>
      <c r="CM14" s="700"/>
      <c r="CN14" s="700"/>
      <c r="CO14" s="700"/>
      <c r="CP14" s="700"/>
      <c r="CQ14" s="701"/>
      <c r="CR14" s="684">
        <v>143631</v>
      </c>
      <c r="CS14" s="685"/>
      <c r="CT14" s="685"/>
      <c r="CU14" s="685"/>
      <c r="CV14" s="685"/>
      <c r="CW14" s="685"/>
      <c r="CX14" s="685"/>
      <c r="CY14" s="686"/>
      <c r="CZ14" s="687">
        <v>4.9000000000000004</v>
      </c>
      <c r="DA14" s="687"/>
      <c r="DB14" s="687"/>
      <c r="DC14" s="687"/>
      <c r="DD14" s="693" t="s">
        <v>128</v>
      </c>
      <c r="DE14" s="685"/>
      <c r="DF14" s="685"/>
      <c r="DG14" s="685"/>
      <c r="DH14" s="685"/>
      <c r="DI14" s="685"/>
      <c r="DJ14" s="685"/>
      <c r="DK14" s="685"/>
      <c r="DL14" s="685"/>
      <c r="DM14" s="685"/>
      <c r="DN14" s="685"/>
      <c r="DO14" s="685"/>
      <c r="DP14" s="686"/>
      <c r="DQ14" s="693">
        <v>140947</v>
      </c>
      <c r="DR14" s="685"/>
      <c r="DS14" s="685"/>
      <c r="DT14" s="685"/>
      <c r="DU14" s="685"/>
      <c r="DV14" s="685"/>
      <c r="DW14" s="685"/>
      <c r="DX14" s="685"/>
      <c r="DY14" s="685"/>
      <c r="DZ14" s="685"/>
      <c r="EA14" s="685"/>
      <c r="EB14" s="685"/>
      <c r="EC14" s="694"/>
    </row>
    <row r="15" spans="2:143" ht="11.25" customHeight="1" x14ac:dyDescent="0.15">
      <c r="B15" s="681" t="s">
        <v>263</v>
      </c>
      <c r="C15" s="682"/>
      <c r="D15" s="682"/>
      <c r="E15" s="682"/>
      <c r="F15" s="682"/>
      <c r="G15" s="682"/>
      <c r="H15" s="682"/>
      <c r="I15" s="682"/>
      <c r="J15" s="682"/>
      <c r="K15" s="682"/>
      <c r="L15" s="682"/>
      <c r="M15" s="682"/>
      <c r="N15" s="682"/>
      <c r="O15" s="682"/>
      <c r="P15" s="682"/>
      <c r="Q15" s="683"/>
      <c r="R15" s="684" t="s">
        <v>128</v>
      </c>
      <c r="S15" s="685"/>
      <c r="T15" s="685"/>
      <c r="U15" s="685"/>
      <c r="V15" s="685"/>
      <c r="W15" s="685"/>
      <c r="X15" s="685"/>
      <c r="Y15" s="686"/>
      <c r="Z15" s="687" t="s">
        <v>128</v>
      </c>
      <c r="AA15" s="687"/>
      <c r="AB15" s="687"/>
      <c r="AC15" s="687"/>
      <c r="AD15" s="688" t="s">
        <v>128</v>
      </c>
      <c r="AE15" s="688"/>
      <c r="AF15" s="688"/>
      <c r="AG15" s="688"/>
      <c r="AH15" s="688"/>
      <c r="AI15" s="688"/>
      <c r="AJ15" s="688"/>
      <c r="AK15" s="688"/>
      <c r="AL15" s="689" t="s">
        <v>237</v>
      </c>
      <c r="AM15" s="690"/>
      <c r="AN15" s="690"/>
      <c r="AO15" s="691"/>
      <c r="AP15" s="681" t="s">
        <v>264</v>
      </c>
      <c r="AQ15" s="682"/>
      <c r="AR15" s="682"/>
      <c r="AS15" s="682"/>
      <c r="AT15" s="682"/>
      <c r="AU15" s="682"/>
      <c r="AV15" s="682"/>
      <c r="AW15" s="682"/>
      <c r="AX15" s="682"/>
      <c r="AY15" s="682"/>
      <c r="AZ15" s="682"/>
      <c r="BA15" s="682"/>
      <c r="BB15" s="682"/>
      <c r="BC15" s="682"/>
      <c r="BD15" s="682"/>
      <c r="BE15" s="682"/>
      <c r="BF15" s="683"/>
      <c r="BG15" s="684">
        <v>24080</v>
      </c>
      <c r="BH15" s="685"/>
      <c r="BI15" s="685"/>
      <c r="BJ15" s="685"/>
      <c r="BK15" s="685"/>
      <c r="BL15" s="685"/>
      <c r="BM15" s="685"/>
      <c r="BN15" s="686"/>
      <c r="BO15" s="687">
        <v>8</v>
      </c>
      <c r="BP15" s="687"/>
      <c r="BQ15" s="687"/>
      <c r="BR15" s="687"/>
      <c r="BS15" s="693" t="s">
        <v>128</v>
      </c>
      <c r="BT15" s="685"/>
      <c r="BU15" s="685"/>
      <c r="BV15" s="685"/>
      <c r="BW15" s="685"/>
      <c r="BX15" s="685"/>
      <c r="BY15" s="685"/>
      <c r="BZ15" s="685"/>
      <c r="CA15" s="685"/>
      <c r="CB15" s="694"/>
      <c r="CD15" s="699" t="s">
        <v>265</v>
      </c>
      <c r="CE15" s="700"/>
      <c r="CF15" s="700"/>
      <c r="CG15" s="700"/>
      <c r="CH15" s="700"/>
      <c r="CI15" s="700"/>
      <c r="CJ15" s="700"/>
      <c r="CK15" s="700"/>
      <c r="CL15" s="700"/>
      <c r="CM15" s="700"/>
      <c r="CN15" s="700"/>
      <c r="CO15" s="700"/>
      <c r="CP15" s="700"/>
      <c r="CQ15" s="701"/>
      <c r="CR15" s="684">
        <v>250698</v>
      </c>
      <c r="CS15" s="685"/>
      <c r="CT15" s="685"/>
      <c r="CU15" s="685"/>
      <c r="CV15" s="685"/>
      <c r="CW15" s="685"/>
      <c r="CX15" s="685"/>
      <c r="CY15" s="686"/>
      <c r="CZ15" s="687">
        <v>8.6</v>
      </c>
      <c r="DA15" s="687"/>
      <c r="DB15" s="687"/>
      <c r="DC15" s="687"/>
      <c r="DD15" s="693" t="s">
        <v>128</v>
      </c>
      <c r="DE15" s="685"/>
      <c r="DF15" s="685"/>
      <c r="DG15" s="685"/>
      <c r="DH15" s="685"/>
      <c r="DI15" s="685"/>
      <c r="DJ15" s="685"/>
      <c r="DK15" s="685"/>
      <c r="DL15" s="685"/>
      <c r="DM15" s="685"/>
      <c r="DN15" s="685"/>
      <c r="DO15" s="685"/>
      <c r="DP15" s="686"/>
      <c r="DQ15" s="693">
        <v>219008</v>
      </c>
      <c r="DR15" s="685"/>
      <c r="DS15" s="685"/>
      <c r="DT15" s="685"/>
      <c r="DU15" s="685"/>
      <c r="DV15" s="685"/>
      <c r="DW15" s="685"/>
      <c r="DX15" s="685"/>
      <c r="DY15" s="685"/>
      <c r="DZ15" s="685"/>
      <c r="EA15" s="685"/>
      <c r="EB15" s="685"/>
      <c r="EC15" s="694"/>
    </row>
    <row r="16" spans="2:143" ht="11.25" customHeight="1" x14ac:dyDescent="0.15">
      <c r="B16" s="681" t="s">
        <v>266</v>
      </c>
      <c r="C16" s="682"/>
      <c r="D16" s="682"/>
      <c r="E16" s="682"/>
      <c r="F16" s="682"/>
      <c r="G16" s="682"/>
      <c r="H16" s="682"/>
      <c r="I16" s="682"/>
      <c r="J16" s="682"/>
      <c r="K16" s="682"/>
      <c r="L16" s="682"/>
      <c r="M16" s="682"/>
      <c r="N16" s="682"/>
      <c r="O16" s="682"/>
      <c r="P16" s="682"/>
      <c r="Q16" s="683"/>
      <c r="R16" s="684">
        <v>743</v>
      </c>
      <c r="S16" s="685"/>
      <c r="T16" s="685"/>
      <c r="U16" s="685"/>
      <c r="V16" s="685"/>
      <c r="W16" s="685"/>
      <c r="X16" s="685"/>
      <c r="Y16" s="686"/>
      <c r="Z16" s="687">
        <v>0</v>
      </c>
      <c r="AA16" s="687"/>
      <c r="AB16" s="687"/>
      <c r="AC16" s="687"/>
      <c r="AD16" s="688">
        <v>743</v>
      </c>
      <c r="AE16" s="688"/>
      <c r="AF16" s="688"/>
      <c r="AG16" s="688"/>
      <c r="AH16" s="688"/>
      <c r="AI16" s="688"/>
      <c r="AJ16" s="688"/>
      <c r="AK16" s="688"/>
      <c r="AL16" s="689">
        <v>0</v>
      </c>
      <c r="AM16" s="690"/>
      <c r="AN16" s="690"/>
      <c r="AO16" s="691"/>
      <c r="AP16" s="681" t="s">
        <v>267</v>
      </c>
      <c r="AQ16" s="682"/>
      <c r="AR16" s="682"/>
      <c r="AS16" s="682"/>
      <c r="AT16" s="682"/>
      <c r="AU16" s="682"/>
      <c r="AV16" s="682"/>
      <c r="AW16" s="682"/>
      <c r="AX16" s="682"/>
      <c r="AY16" s="682"/>
      <c r="AZ16" s="682"/>
      <c r="BA16" s="682"/>
      <c r="BB16" s="682"/>
      <c r="BC16" s="682"/>
      <c r="BD16" s="682"/>
      <c r="BE16" s="682"/>
      <c r="BF16" s="683"/>
      <c r="BG16" s="684" t="s">
        <v>237</v>
      </c>
      <c r="BH16" s="685"/>
      <c r="BI16" s="685"/>
      <c r="BJ16" s="685"/>
      <c r="BK16" s="685"/>
      <c r="BL16" s="685"/>
      <c r="BM16" s="685"/>
      <c r="BN16" s="686"/>
      <c r="BO16" s="687" t="s">
        <v>128</v>
      </c>
      <c r="BP16" s="687"/>
      <c r="BQ16" s="687"/>
      <c r="BR16" s="687"/>
      <c r="BS16" s="693" t="s">
        <v>128</v>
      </c>
      <c r="BT16" s="685"/>
      <c r="BU16" s="685"/>
      <c r="BV16" s="685"/>
      <c r="BW16" s="685"/>
      <c r="BX16" s="685"/>
      <c r="BY16" s="685"/>
      <c r="BZ16" s="685"/>
      <c r="CA16" s="685"/>
      <c r="CB16" s="694"/>
      <c r="CD16" s="699" t="s">
        <v>268</v>
      </c>
      <c r="CE16" s="700"/>
      <c r="CF16" s="700"/>
      <c r="CG16" s="700"/>
      <c r="CH16" s="700"/>
      <c r="CI16" s="700"/>
      <c r="CJ16" s="700"/>
      <c r="CK16" s="700"/>
      <c r="CL16" s="700"/>
      <c r="CM16" s="700"/>
      <c r="CN16" s="700"/>
      <c r="CO16" s="700"/>
      <c r="CP16" s="700"/>
      <c r="CQ16" s="701"/>
      <c r="CR16" s="684">
        <v>51748</v>
      </c>
      <c r="CS16" s="685"/>
      <c r="CT16" s="685"/>
      <c r="CU16" s="685"/>
      <c r="CV16" s="685"/>
      <c r="CW16" s="685"/>
      <c r="CX16" s="685"/>
      <c r="CY16" s="686"/>
      <c r="CZ16" s="687">
        <v>1.8</v>
      </c>
      <c r="DA16" s="687"/>
      <c r="DB16" s="687"/>
      <c r="DC16" s="687"/>
      <c r="DD16" s="693" t="s">
        <v>128</v>
      </c>
      <c r="DE16" s="685"/>
      <c r="DF16" s="685"/>
      <c r="DG16" s="685"/>
      <c r="DH16" s="685"/>
      <c r="DI16" s="685"/>
      <c r="DJ16" s="685"/>
      <c r="DK16" s="685"/>
      <c r="DL16" s="685"/>
      <c r="DM16" s="685"/>
      <c r="DN16" s="685"/>
      <c r="DO16" s="685"/>
      <c r="DP16" s="686"/>
      <c r="DQ16" s="693">
        <v>2986</v>
      </c>
      <c r="DR16" s="685"/>
      <c r="DS16" s="685"/>
      <c r="DT16" s="685"/>
      <c r="DU16" s="685"/>
      <c r="DV16" s="685"/>
      <c r="DW16" s="685"/>
      <c r="DX16" s="685"/>
      <c r="DY16" s="685"/>
      <c r="DZ16" s="685"/>
      <c r="EA16" s="685"/>
      <c r="EB16" s="685"/>
      <c r="EC16" s="694"/>
    </row>
    <row r="17" spans="2:133" ht="11.25" customHeight="1" x14ac:dyDescent="0.15">
      <c r="B17" s="681" t="s">
        <v>269</v>
      </c>
      <c r="C17" s="682"/>
      <c r="D17" s="682"/>
      <c r="E17" s="682"/>
      <c r="F17" s="682"/>
      <c r="G17" s="682"/>
      <c r="H17" s="682"/>
      <c r="I17" s="682"/>
      <c r="J17" s="682"/>
      <c r="K17" s="682"/>
      <c r="L17" s="682"/>
      <c r="M17" s="682"/>
      <c r="N17" s="682"/>
      <c r="O17" s="682"/>
      <c r="P17" s="682"/>
      <c r="Q17" s="683"/>
      <c r="R17" s="684">
        <v>7106</v>
      </c>
      <c r="S17" s="685"/>
      <c r="T17" s="685"/>
      <c r="U17" s="685"/>
      <c r="V17" s="685"/>
      <c r="W17" s="685"/>
      <c r="X17" s="685"/>
      <c r="Y17" s="686"/>
      <c r="Z17" s="687">
        <v>0.2</v>
      </c>
      <c r="AA17" s="687"/>
      <c r="AB17" s="687"/>
      <c r="AC17" s="687"/>
      <c r="AD17" s="688">
        <v>7106</v>
      </c>
      <c r="AE17" s="688"/>
      <c r="AF17" s="688"/>
      <c r="AG17" s="688"/>
      <c r="AH17" s="688"/>
      <c r="AI17" s="688"/>
      <c r="AJ17" s="688"/>
      <c r="AK17" s="688"/>
      <c r="AL17" s="689">
        <v>0.4</v>
      </c>
      <c r="AM17" s="690"/>
      <c r="AN17" s="690"/>
      <c r="AO17" s="691"/>
      <c r="AP17" s="681" t="s">
        <v>270</v>
      </c>
      <c r="AQ17" s="682"/>
      <c r="AR17" s="682"/>
      <c r="AS17" s="682"/>
      <c r="AT17" s="682"/>
      <c r="AU17" s="682"/>
      <c r="AV17" s="682"/>
      <c r="AW17" s="682"/>
      <c r="AX17" s="682"/>
      <c r="AY17" s="682"/>
      <c r="AZ17" s="682"/>
      <c r="BA17" s="682"/>
      <c r="BB17" s="682"/>
      <c r="BC17" s="682"/>
      <c r="BD17" s="682"/>
      <c r="BE17" s="682"/>
      <c r="BF17" s="683"/>
      <c r="BG17" s="684" t="s">
        <v>237</v>
      </c>
      <c r="BH17" s="685"/>
      <c r="BI17" s="685"/>
      <c r="BJ17" s="685"/>
      <c r="BK17" s="685"/>
      <c r="BL17" s="685"/>
      <c r="BM17" s="685"/>
      <c r="BN17" s="686"/>
      <c r="BO17" s="687" t="s">
        <v>237</v>
      </c>
      <c r="BP17" s="687"/>
      <c r="BQ17" s="687"/>
      <c r="BR17" s="687"/>
      <c r="BS17" s="693" t="s">
        <v>237</v>
      </c>
      <c r="BT17" s="685"/>
      <c r="BU17" s="685"/>
      <c r="BV17" s="685"/>
      <c r="BW17" s="685"/>
      <c r="BX17" s="685"/>
      <c r="BY17" s="685"/>
      <c r="BZ17" s="685"/>
      <c r="CA17" s="685"/>
      <c r="CB17" s="694"/>
      <c r="CD17" s="699" t="s">
        <v>271</v>
      </c>
      <c r="CE17" s="700"/>
      <c r="CF17" s="700"/>
      <c r="CG17" s="700"/>
      <c r="CH17" s="700"/>
      <c r="CI17" s="700"/>
      <c r="CJ17" s="700"/>
      <c r="CK17" s="700"/>
      <c r="CL17" s="700"/>
      <c r="CM17" s="700"/>
      <c r="CN17" s="700"/>
      <c r="CO17" s="700"/>
      <c r="CP17" s="700"/>
      <c r="CQ17" s="701"/>
      <c r="CR17" s="684">
        <v>473960</v>
      </c>
      <c r="CS17" s="685"/>
      <c r="CT17" s="685"/>
      <c r="CU17" s="685"/>
      <c r="CV17" s="685"/>
      <c r="CW17" s="685"/>
      <c r="CX17" s="685"/>
      <c r="CY17" s="686"/>
      <c r="CZ17" s="687">
        <v>16.3</v>
      </c>
      <c r="DA17" s="687"/>
      <c r="DB17" s="687"/>
      <c r="DC17" s="687"/>
      <c r="DD17" s="693" t="s">
        <v>237</v>
      </c>
      <c r="DE17" s="685"/>
      <c r="DF17" s="685"/>
      <c r="DG17" s="685"/>
      <c r="DH17" s="685"/>
      <c r="DI17" s="685"/>
      <c r="DJ17" s="685"/>
      <c r="DK17" s="685"/>
      <c r="DL17" s="685"/>
      <c r="DM17" s="685"/>
      <c r="DN17" s="685"/>
      <c r="DO17" s="685"/>
      <c r="DP17" s="686"/>
      <c r="DQ17" s="693">
        <v>464551</v>
      </c>
      <c r="DR17" s="685"/>
      <c r="DS17" s="685"/>
      <c r="DT17" s="685"/>
      <c r="DU17" s="685"/>
      <c r="DV17" s="685"/>
      <c r="DW17" s="685"/>
      <c r="DX17" s="685"/>
      <c r="DY17" s="685"/>
      <c r="DZ17" s="685"/>
      <c r="EA17" s="685"/>
      <c r="EB17" s="685"/>
      <c r="EC17" s="694"/>
    </row>
    <row r="18" spans="2:133" ht="11.25" customHeight="1" x14ac:dyDescent="0.15">
      <c r="B18" s="681" t="s">
        <v>272</v>
      </c>
      <c r="C18" s="682"/>
      <c r="D18" s="682"/>
      <c r="E18" s="682"/>
      <c r="F18" s="682"/>
      <c r="G18" s="682"/>
      <c r="H18" s="682"/>
      <c r="I18" s="682"/>
      <c r="J18" s="682"/>
      <c r="K18" s="682"/>
      <c r="L18" s="682"/>
      <c r="M18" s="682"/>
      <c r="N18" s="682"/>
      <c r="O18" s="682"/>
      <c r="P18" s="682"/>
      <c r="Q18" s="683"/>
      <c r="R18" s="684">
        <v>534</v>
      </c>
      <c r="S18" s="685"/>
      <c r="T18" s="685"/>
      <c r="U18" s="685"/>
      <c r="V18" s="685"/>
      <c r="W18" s="685"/>
      <c r="X18" s="685"/>
      <c r="Y18" s="686"/>
      <c r="Z18" s="687">
        <v>0</v>
      </c>
      <c r="AA18" s="687"/>
      <c r="AB18" s="687"/>
      <c r="AC18" s="687"/>
      <c r="AD18" s="688">
        <v>534</v>
      </c>
      <c r="AE18" s="688"/>
      <c r="AF18" s="688"/>
      <c r="AG18" s="688"/>
      <c r="AH18" s="688"/>
      <c r="AI18" s="688"/>
      <c r="AJ18" s="688"/>
      <c r="AK18" s="688"/>
      <c r="AL18" s="689">
        <v>0</v>
      </c>
      <c r="AM18" s="690"/>
      <c r="AN18" s="690"/>
      <c r="AO18" s="691"/>
      <c r="AP18" s="681" t="s">
        <v>273</v>
      </c>
      <c r="AQ18" s="682"/>
      <c r="AR18" s="682"/>
      <c r="AS18" s="682"/>
      <c r="AT18" s="682"/>
      <c r="AU18" s="682"/>
      <c r="AV18" s="682"/>
      <c r="AW18" s="682"/>
      <c r="AX18" s="682"/>
      <c r="AY18" s="682"/>
      <c r="AZ18" s="682"/>
      <c r="BA18" s="682"/>
      <c r="BB18" s="682"/>
      <c r="BC18" s="682"/>
      <c r="BD18" s="682"/>
      <c r="BE18" s="682"/>
      <c r="BF18" s="683"/>
      <c r="BG18" s="684" t="s">
        <v>237</v>
      </c>
      <c r="BH18" s="685"/>
      <c r="BI18" s="685"/>
      <c r="BJ18" s="685"/>
      <c r="BK18" s="685"/>
      <c r="BL18" s="685"/>
      <c r="BM18" s="685"/>
      <c r="BN18" s="686"/>
      <c r="BO18" s="687" t="s">
        <v>128</v>
      </c>
      <c r="BP18" s="687"/>
      <c r="BQ18" s="687"/>
      <c r="BR18" s="687"/>
      <c r="BS18" s="693" t="s">
        <v>237</v>
      </c>
      <c r="BT18" s="685"/>
      <c r="BU18" s="685"/>
      <c r="BV18" s="685"/>
      <c r="BW18" s="685"/>
      <c r="BX18" s="685"/>
      <c r="BY18" s="685"/>
      <c r="BZ18" s="685"/>
      <c r="CA18" s="685"/>
      <c r="CB18" s="694"/>
      <c r="CD18" s="699" t="s">
        <v>274</v>
      </c>
      <c r="CE18" s="700"/>
      <c r="CF18" s="700"/>
      <c r="CG18" s="700"/>
      <c r="CH18" s="700"/>
      <c r="CI18" s="700"/>
      <c r="CJ18" s="700"/>
      <c r="CK18" s="700"/>
      <c r="CL18" s="700"/>
      <c r="CM18" s="700"/>
      <c r="CN18" s="700"/>
      <c r="CO18" s="700"/>
      <c r="CP18" s="700"/>
      <c r="CQ18" s="701"/>
      <c r="CR18" s="684" t="s">
        <v>128</v>
      </c>
      <c r="CS18" s="685"/>
      <c r="CT18" s="685"/>
      <c r="CU18" s="685"/>
      <c r="CV18" s="685"/>
      <c r="CW18" s="685"/>
      <c r="CX18" s="685"/>
      <c r="CY18" s="686"/>
      <c r="CZ18" s="687" t="s">
        <v>237</v>
      </c>
      <c r="DA18" s="687"/>
      <c r="DB18" s="687"/>
      <c r="DC18" s="687"/>
      <c r="DD18" s="693" t="s">
        <v>237</v>
      </c>
      <c r="DE18" s="685"/>
      <c r="DF18" s="685"/>
      <c r="DG18" s="685"/>
      <c r="DH18" s="685"/>
      <c r="DI18" s="685"/>
      <c r="DJ18" s="685"/>
      <c r="DK18" s="685"/>
      <c r="DL18" s="685"/>
      <c r="DM18" s="685"/>
      <c r="DN18" s="685"/>
      <c r="DO18" s="685"/>
      <c r="DP18" s="686"/>
      <c r="DQ18" s="693" t="s">
        <v>237</v>
      </c>
      <c r="DR18" s="685"/>
      <c r="DS18" s="685"/>
      <c r="DT18" s="685"/>
      <c r="DU18" s="685"/>
      <c r="DV18" s="685"/>
      <c r="DW18" s="685"/>
      <c r="DX18" s="685"/>
      <c r="DY18" s="685"/>
      <c r="DZ18" s="685"/>
      <c r="EA18" s="685"/>
      <c r="EB18" s="685"/>
      <c r="EC18" s="694"/>
    </row>
    <row r="19" spans="2:133" ht="11.25" customHeight="1" x14ac:dyDescent="0.15">
      <c r="B19" s="681" t="s">
        <v>275</v>
      </c>
      <c r="C19" s="682"/>
      <c r="D19" s="682"/>
      <c r="E19" s="682"/>
      <c r="F19" s="682"/>
      <c r="G19" s="682"/>
      <c r="H19" s="682"/>
      <c r="I19" s="682"/>
      <c r="J19" s="682"/>
      <c r="K19" s="682"/>
      <c r="L19" s="682"/>
      <c r="M19" s="682"/>
      <c r="N19" s="682"/>
      <c r="O19" s="682"/>
      <c r="P19" s="682"/>
      <c r="Q19" s="683"/>
      <c r="R19" s="684">
        <v>386</v>
      </c>
      <c r="S19" s="685"/>
      <c r="T19" s="685"/>
      <c r="U19" s="685"/>
      <c r="V19" s="685"/>
      <c r="W19" s="685"/>
      <c r="X19" s="685"/>
      <c r="Y19" s="686"/>
      <c r="Z19" s="687">
        <v>0</v>
      </c>
      <c r="AA19" s="687"/>
      <c r="AB19" s="687"/>
      <c r="AC19" s="687"/>
      <c r="AD19" s="688">
        <v>386</v>
      </c>
      <c r="AE19" s="688"/>
      <c r="AF19" s="688"/>
      <c r="AG19" s="688"/>
      <c r="AH19" s="688"/>
      <c r="AI19" s="688"/>
      <c r="AJ19" s="688"/>
      <c r="AK19" s="688"/>
      <c r="AL19" s="689">
        <v>0</v>
      </c>
      <c r="AM19" s="690"/>
      <c r="AN19" s="690"/>
      <c r="AO19" s="691"/>
      <c r="AP19" s="681" t="s">
        <v>276</v>
      </c>
      <c r="AQ19" s="682"/>
      <c r="AR19" s="682"/>
      <c r="AS19" s="682"/>
      <c r="AT19" s="682"/>
      <c r="AU19" s="682"/>
      <c r="AV19" s="682"/>
      <c r="AW19" s="682"/>
      <c r="AX19" s="682"/>
      <c r="AY19" s="682"/>
      <c r="AZ19" s="682"/>
      <c r="BA19" s="682"/>
      <c r="BB19" s="682"/>
      <c r="BC19" s="682"/>
      <c r="BD19" s="682"/>
      <c r="BE19" s="682"/>
      <c r="BF19" s="683"/>
      <c r="BG19" s="684" t="s">
        <v>128</v>
      </c>
      <c r="BH19" s="685"/>
      <c r="BI19" s="685"/>
      <c r="BJ19" s="685"/>
      <c r="BK19" s="685"/>
      <c r="BL19" s="685"/>
      <c r="BM19" s="685"/>
      <c r="BN19" s="686"/>
      <c r="BO19" s="687" t="s">
        <v>128</v>
      </c>
      <c r="BP19" s="687"/>
      <c r="BQ19" s="687"/>
      <c r="BR19" s="687"/>
      <c r="BS19" s="693" t="s">
        <v>237</v>
      </c>
      <c r="BT19" s="685"/>
      <c r="BU19" s="685"/>
      <c r="BV19" s="685"/>
      <c r="BW19" s="685"/>
      <c r="BX19" s="685"/>
      <c r="BY19" s="685"/>
      <c r="BZ19" s="685"/>
      <c r="CA19" s="685"/>
      <c r="CB19" s="694"/>
      <c r="CD19" s="699" t="s">
        <v>277</v>
      </c>
      <c r="CE19" s="700"/>
      <c r="CF19" s="700"/>
      <c r="CG19" s="700"/>
      <c r="CH19" s="700"/>
      <c r="CI19" s="700"/>
      <c r="CJ19" s="700"/>
      <c r="CK19" s="700"/>
      <c r="CL19" s="700"/>
      <c r="CM19" s="700"/>
      <c r="CN19" s="700"/>
      <c r="CO19" s="700"/>
      <c r="CP19" s="700"/>
      <c r="CQ19" s="701"/>
      <c r="CR19" s="684" t="s">
        <v>237</v>
      </c>
      <c r="CS19" s="685"/>
      <c r="CT19" s="685"/>
      <c r="CU19" s="685"/>
      <c r="CV19" s="685"/>
      <c r="CW19" s="685"/>
      <c r="CX19" s="685"/>
      <c r="CY19" s="686"/>
      <c r="CZ19" s="687" t="s">
        <v>128</v>
      </c>
      <c r="DA19" s="687"/>
      <c r="DB19" s="687"/>
      <c r="DC19" s="687"/>
      <c r="DD19" s="693" t="s">
        <v>128</v>
      </c>
      <c r="DE19" s="685"/>
      <c r="DF19" s="685"/>
      <c r="DG19" s="685"/>
      <c r="DH19" s="685"/>
      <c r="DI19" s="685"/>
      <c r="DJ19" s="685"/>
      <c r="DK19" s="685"/>
      <c r="DL19" s="685"/>
      <c r="DM19" s="685"/>
      <c r="DN19" s="685"/>
      <c r="DO19" s="685"/>
      <c r="DP19" s="686"/>
      <c r="DQ19" s="693" t="s">
        <v>237</v>
      </c>
      <c r="DR19" s="685"/>
      <c r="DS19" s="685"/>
      <c r="DT19" s="685"/>
      <c r="DU19" s="685"/>
      <c r="DV19" s="685"/>
      <c r="DW19" s="685"/>
      <c r="DX19" s="685"/>
      <c r="DY19" s="685"/>
      <c r="DZ19" s="685"/>
      <c r="EA19" s="685"/>
      <c r="EB19" s="685"/>
      <c r="EC19" s="694"/>
    </row>
    <row r="20" spans="2:133" ht="11.25" customHeight="1" x14ac:dyDescent="0.15">
      <c r="B20" s="681" t="s">
        <v>278</v>
      </c>
      <c r="C20" s="682"/>
      <c r="D20" s="682"/>
      <c r="E20" s="682"/>
      <c r="F20" s="682"/>
      <c r="G20" s="682"/>
      <c r="H20" s="682"/>
      <c r="I20" s="682"/>
      <c r="J20" s="682"/>
      <c r="K20" s="682"/>
      <c r="L20" s="682"/>
      <c r="M20" s="682"/>
      <c r="N20" s="682"/>
      <c r="O20" s="682"/>
      <c r="P20" s="682"/>
      <c r="Q20" s="683"/>
      <c r="R20" s="684">
        <v>65</v>
      </c>
      <c r="S20" s="685"/>
      <c r="T20" s="685"/>
      <c r="U20" s="685"/>
      <c r="V20" s="685"/>
      <c r="W20" s="685"/>
      <c r="X20" s="685"/>
      <c r="Y20" s="686"/>
      <c r="Z20" s="687">
        <v>0</v>
      </c>
      <c r="AA20" s="687"/>
      <c r="AB20" s="687"/>
      <c r="AC20" s="687"/>
      <c r="AD20" s="688">
        <v>65</v>
      </c>
      <c r="AE20" s="688"/>
      <c r="AF20" s="688"/>
      <c r="AG20" s="688"/>
      <c r="AH20" s="688"/>
      <c r="AI20" s="688"/>
      <c r="AJ20" s="688"/>
      <c r="AK20" s="688"/>
      <c r="AL20" s="689">
        <v>0</v>
      </c>
      <c r="AM20" s="690"/>
      <c r="AN20" s="690"/>
      <c r="AO20" s="691"/>
      <c r="AP20" s="681" t="s">
        <v>279</v>
      </c>
      <c r="AQ20" s="682"/>
      <c r="AR20" s="682"/>
      <c r="AS20" s="682"/>
      <c r="AT20" s="682"/>
      <c r="AU20" s="682"/>
      <c r="AV20" s="682"/>
      <c r="AW20" s="682"/>
      <c r="AX20" s="682"/>
      <c r="AY20" s="682"/>
      <c r="AZ20" s="682"/>
      <c r="BA20" s="682"/>
      <c r="BB20" s="682"/>
      <c r="BC20" s="682"/>
      <c r="BD20" s="682"/>
      <c r="BE20" s="682"/>
      <c r="BF20" s="683"/>
      <c r="BG20" s="684" t="s">
        <v>128</v>
      </c>
      <c r="BH20" s="685"/>
      <c r="BI20" s="685"/>
      <c r="BJ20" s="685"/>
      <c r="BK20" s="685"/>
      <c r="BL20" s="685"/>
      <c r="BM20" s="685"/>
      <c r="BN20" s="686"/>
      <c r="BO20" s="687" t="s">
        <v>128</v>
      </c>
      <c r="BP20" s="687"/>
      <c r="BQ20" s="687"/>
      <c r="BR20" s="687"/>
      <c r="BS20" s="693" t="s">
        <v>237</v>
      </c>
      <c r="BT20" s="685"/>
      <c r="BU20" s="685"/>
      <c r="BV20" s="685"/>
      <c r="BW20" s="685"/>
      <c r="BX20" s="685"/>
      <c r="BY20" s="685"/>
      <c r="BZ20" s="685"/>
      <c r="CA20" s="685"/>
      <c r="CB20" s="694"/>
      <c r="CD20" s="699" t="s">
        <v>280</v>
      </c>
      <c r="CE20" s="700"/>
      <c r="CF20" s="700"/>
      <c r="CG20" s="700"/>
      <c r="CH20" s="700"/>
      <c r="CI20" s="700"/>
      <c r="CJ20" s="700"/>
      <c r="CK20" s="700"/>
      <c r="CL20" s="700"/>
      <c r="CM20" s="700"/>
      <c r="CN20" s="700"/>
      <c r="CO20" s="700"/>
      <c r="CP20" s="700"/>
      <c r="CQ20" s="701"/>
      <c r="CR20" s="684">
        <v>2904652</v>
      </c>
      <c r="CS20" s="685"/>
      <c r="CT20" s="685"/>
      <c r="CU20" s="685"/>
      <c r="CV20" s="685"/>
      <c r="CW20" s="685"/>
      <c r="CX20" s="685"/>
      <c r="CY20" s="686"/>
      <c r="CZ20" s="687">
        <v>100</v>
      </c>
      <c r="DA20" s="687"/>
      <c r="DB20" s="687"/>
      <c r="DC20" s="687"/>
      <c r="DD20" s="693">
        <v>82191</v>
      </c>
      <c r="DE20" s="685"/>
      <c r="DF20" s="685"/>
      <c r="DG20" s="685"/>
      <c r="DH20" s="685"/>
      <c r="DI20" s="685"/>
      <c r="DJ20" s="685"/>
      <c r="DK20" s="685"/>
      <c r="DL20" s="685"/>
      <c r="DM20" s="685"/>
      <c r="DN20" s="685"/>
      <c r="DO20" s="685"/>
      <c r="DP20" s="686"/>
      <c r="DQ20" s="693">
        <v>2271602</v>
      </c>
      <c r="DR20" s="685"/>
      <c r="DS20" s="685"/>
      <c r="DT20" s="685"/>
      <c r="DU20" s="685"/>
      <c r="DV20" s="685"/>
      <c r="DW20" s="685"/>
      <c r="DX20" s="685"/>
      <c r="DY20" s="685"/>
      <c r="DZ20" s="685"/>
      <c r="EA20" s="685"/>
      <c r="EB20" s="685"/>
      <c r="EC20" s="694"/>
    </row>
    <row r="21" spans="2:133" ht="11.25" customHeight="1" x14ac:dyDescent="0.15">
      <c r="B21" s="681" t="s">
        <v>281</v>
      </c>
      <c r="C21" s="682"/>
      <c r="D21" s="682"/>
      <c r="E21" s="682"/>
      <c r="F21" s="682"/>
      <c r="G21" s="682"/>
      <c r="H21" s="682"/>
      <c r="I21" s="682"/>
      <c r="J21" s="682"/>
      <c r="K21" s="682"/>
      <c r="L21" s="682"/>
      <c r="M21" s="682"/>
      <c r="N21" s="682"/>
      <c r="O21" s="682"/>
      <c r="P21" s="682"/>
      <c r="Q21" s="683"/>
      <c r="R21" s="684">
        <v>6121</v>
      </c>
      <c r="S21" s="685"/>
      <c r="T21" s="685"/>
      <c r="U21" s="685"/>
      <c r="V21" s="685"/>
      <c r="W21" s="685"/>
      <c r="X21" s="685"/>
      <c r="Y21" s="686"/>
      <c r="Z21" s="687">
        <v>0.2</v>
      </c>
      <c r="AA21" s="687"/>
      <c r="AB21" s="687"/>
      <c r="AC21" s="687"/>
      <c r="AD21" s="688">
        <v>6121</v>
      </c>
      <c r="AE21" s="688"/>
      <c r="AF21" s="688"/>
      <c r="AG21" s="688"/>
      <c r="AH21" s="688"/>
      <c r="AI21" s="688"/>
      <c r="AJ21" s="688"/>
      <c r="AK21" s="688"/>
      <c r="AL21" s="689">
        <v>0.3</v>
      </c>
      <c r="AM21" s="690"/>
      <c r="AN21" s="690"/>
      <c r="AO21" s="691"/>
      <c r="AP21" s="703" t="s">
        <v>282</v>
      </c>
      <c r="AQ21" s="704"/>
      <c r="AR21" s="704"/>
      <c r="AS21" s="704"/>
      <c r="AT21" s="704"/>
      <c r="AU21" s="704"/>
      <c r="AV21" s="704"/>
      <c r="AW21" s="704"/>
      <c r="AX21" s="704"/>
      <c r="AY21" s="704"/>
      <c r="AZ21" s="704"/>
      <c r="BA21" s="704"/>
      <c r="BB21" s="704"/>
      <c r="BC21" s="704"/>
      <c r="BD21" s="704"/>
      <c r="BE21" s="704"/>
      <c r="BF21" s="705"/>
      <c r="BG21" s="684" t="s">
        <v>237</v>
      </c>
      <c r="BH21" s="685"/>
      <c r="BI21" s="685"/>
      <c r="BJ21" s="685"/>
      <c r="BK21" s="685"/>
      <c r="BL21" s="685"/>
      <c r="BM21" s="685"/>
      <c r="BN21" s="686"/>
      <c r="BO21" s="687" t="s">
        <v>128</v>
      </c>
      <c r="BP21" s="687"/>
      <c r="BQ21" s="687"/>
      <c r="BR21" s="687"/>
      <c r="BS21" s="693" t="s">
        <v>128</v>
      </c>
      <c r="BT21" s="685"/>
      <c r="BU21" s="685"/>
      <c r="BV21" s="685"/>
      <c r="BW21" s="685"/>
      <c r="BX21" s="685"/>
      <c r="BY21" s="685"/>
      <c r="BZ21" s="685"/>
      <c r="CA21" s="685"/>
      <c r="CB21" s="694"/>
      <c r="CD21" s="711"/>
      <c r="CE21" s="712"/>
      <c r="CF21" s="712"/>
      <c r="CG21" s="712"/>
      <c r="CH21" s="712"/>
      <c r="CI21" s="712"/>
      <c r="CJ21" s="712"/>
      <c r="CK21" s="712"/>
      <c r="CL21" s="712"/>
      <c r="CM21" s="712"/>
      <c r="CN21" s="712"/>
      <c r="CO21" s="712"/>
      <c r="CP21" s="712"/>
      <c r="CQ21" s="713"/>
      <c r="CR21" s="714"/>
      <c r="CS21" s="707"/>
      <c r="CT21" s="707"/>
      <c r="CU21" s="707"/>
      <c r="CV21" s="707"/>
      <c r="CW21" s="707"/>
      <c r="CX21" s="707"/>
      <c r="CY21" s="715"/>
      <c r="CZ21" s="716"/>
      <c r="DA21" s="716"/>
      <c r="DB21" s="716"/>
      <c r="DC21" s="716"/>
      <c r="DD21" s="706"/>
      <c r="DE21" s="707"/>
      <c r="DF21" s="707"/>
      <c r="DG21" s="707"/>
      <c r="DH21" s="707"/>
      <c r="DI21" s="707"/>
      <c r="DJ21" s="707"/>
      <c r="DK21" s="707"/>
      <c r="DL21" s="707"/>
      <c r="DM21" s="707"/>
      <c r="DN21" s="707"/>
      <c r="DO21" s="707"/>
      <c r="DP21" s="715"/>
      <c r="DQ21" s="706"/>
      <c r="DR21" s="707"/>
      <c r="DS21" s="707"/>
      <c r="DT21" s="707"/>
      <c r="DU21" s="707"/>
      <c r="DV21" s="707"/>
      <c r="DW21" s="707"/>
      <c r="DX21" s="707"/>
      <c r="DY21" s="707"/>
      <c r="DZ21" s="707"/>
      <c r="EA21" s="707"/>
      <c r="EB21" s="707"/>
      <c r="EC21" s="708"/>
    </row>
    <row r="22" spans="2:133" ht="11.25" customHeight="1" x14ac:dyDescent="0.15">
      <c r="B22" s="681" t="s">
        <v>283</v>
      </c>
      <c r="C22" s="682"/>
      <c r="D22" s="682"/>
      <c r="E22" s="682"/>
      <c r="F22" s="682"/>
      <c r="G22" s="682"/>
      <c r="H22" s="682"/>
      <c r="I22" s="682"/>
      <c r="J22" s="682"/>
      <c r="K22" s="682"/>
      <c r="L22" s="682"/>
      <c r="M22" s="682"/>
      <c r="N22" s="682"/>
      <c r="O22" s="682"/>
      <c r="P22" s="682"/>
      <c r="Q22" s="683"/>
      <c r="R22" s="684">
        <v>1718748</v>
      </c>
      <c r="S22" s="685"/>
      <c r="T22" s="685"/>
      <c r="U22" s="685"/>
      <c r="V22" s="685"/>
      <c r="W22" s="685"/>
      <c r="X22" s="685"/>
      <c r="Y22" s="686"/>
      <c r="Z22" s="687">
        <v>53.7</v>
      </c>
      <c r="AA22" s="687"/>
      <c r="AB22" s="687"/>
      <c r="AC22" s="687"/>
      <c r="AD22" s="688">
        <v>1568951</v>
      </c>
      <c r="AE22" s="688"/>
      <c r="AF22" s="688"/>
      <c r="AG22" s="688"/>
      <c r="AH22" s="688"/>
      <c r="AI22" s="688"/>
      <c r="AJ22" s="688"/>
      <c r="AK22" s="688"/>
      <c r="AL22" s="689">
        <v>79.099999999999994</v>
      </c>
      <c r="AM22" s="690"/>
      <c r="AN22" s="690"/>
      <c r="AO22" s="691"/>
      <c r="AP22" s="703" t="s">
        <v>284</v>
      </c>
      <c r="AQ22" s="704"/>
      <c r="AR22" s="704"/>
      <c r="AS22" s="704"/>
      <c r="AT22" s="704"/>
      <c r="AU22" s="704"/>
      <c r="AV22" s="704"/>
      <c r="AW22" s="704"/>
      <c r="AX22" s="704"/>
      <c r="AY22" s="704"/>
      <c r="AZ22" s="704"/>
      <c r="BA22" s="704"/>
      <c r="BB22" s="704"/>
      <c r="BC22" s="704"/>
      <c r="BD22" s="704"/>
      <c r="BE22" s="704"/>
      <c r="BF22" s="705"/>
      <c r="BG22" s="684" t="s">
        <v>128</v>
      </c>
      <c r="BH22" s="685"/>
      <c r="BI22" s="685"/>
      <c r="BJ22" s="685"/>
      <c r="BK22" s="685"/>
      <c r="BL22" s="685"/>
      <c r="BM22" s="685"/>
      <c r="BN22" s="686"/>
      <c r="BO22" s="687" t="s">
        <v>237</v>
      </c>
      <c r="BP22" s="687"/>
      <c r="BQ22" s="687"/>
      <c r="BR22" s="687"/>
      <c r="BS22" s="693" t="s">
        <v>237</v>
      </c>
      <c r="BT22" s="685"/>
      <c r="BU22" s="685"/>
      <c r="BV22" s="685"/>
      <c r="BW22" s="685"/>
      <c r="BX22" s="685"/>
      <c r="BY22" s="685"/>
      <c r="BZ22" s="685"/>
      <c r="CA22" s="685"/>
      <c r="CB22" s="694"/>
      <c r="CD22" s="666" t="s">
        <v>285</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81" t="s">
        <v>286</v>
      </c>
      <c r="C23" s="682"/>
      <c r="D23" s="682"/>
      <c r="E23" s="682"/>
      <c r="F23" s="682"/>
      <c r="G23" s="682"/>
      <c r="H23" s="682"/>
      <c r="I23" s="682"/>
      <c r="J23" s="682"/>
      <c r="K23" s="682"/>
      <c r="L23" s="682"/>
      <c r="M23" s="682"/>
      <c r="N23" s="682"/>
      <c r="O23" s="682"/>
      <c r="P23" s="682"/>
      <c r="Q23" s="683"/>
      <c r="R23" s="684">
        <v>1568951</v>
      </c>
      <c r="S23" s="685"/>
      <c r="T23" s="685"/>
      <c r="U23" s="685"/>
      <c r="V23" s="685"/>
      <c r="W23" s="685"/>
      <c r="X23" s="685"/>
      <c r="Y23" s="686"/>
      <c r="Z23" s="687">
        <v>49</v>
      </c>
      <c r="AA23" s="687"/>
      <c r="AB23" s="687"/>
      <c r="AC23" s="687"/>
      <c r="AD23" s="688">
        <v>1568951</v>
      </c>
      <c r="AE23" s="688"/>
      <c r="AF23" s="688"/>
      <c r="AG23" s="688"/>
      <c r="AH23" s="688"/>
      <c r="AI23" s="688"/>
      <c r="AJ23" s="688"/>
      <c r="AK23" s="688"/>
      <c r="AL23" s="689">
        <v>79.099999999999994</v>
      </c>
      <c r="AM23" s="690"/>
      <c r="AN23" s="690"/>
      <c r="AO23" s="691"/>
      <c r="AP23" s="703" t="s">
        <v>287</v>
      </c>
      <c r="AQ23" s="704"/>
      <c r="AR23" s="704"/>
      <c r="AS23" s="704"/>
      <c r="AT23" s="704"/>
      <c r="AU23" s="704"/>
      <c r="AV23" s="704"/>
      <c r="AW23" s="704"/>
      <c r="AX23" s="704"/>
      <c r="AY23" s="704"/>
      <c r="AZ23" s="704"/>
      <c r="BA23" s="704"/>
      <c r="BB23" s="704"/>
      <c r="BC23" s="704"/>
      <c r="BD23" s="704"/>
      <c r="BE23" s="704"/>
      <c r="BF23" s="705"/>
      <c r="BG23" s="684" t="s">
        <v>237</v>
      </c>
      <c r="BH23" s="685"/>
      <c r="BI23" s="685"/>
      <c r="BJ23" s="685"/>
      <c r="BK23" s="685"/>
      <c r="BL23" s="685"/>
      <c r="BM23" s="685"/>
      <c r="BN23" s="686"/>
      <c r="BO23" s="687" t="s">
        <v>237</v>
      </c>
      <c r="BP23" s="687"/>
      <c r="BQ23" s="687"/>
      <c r="BR23" s="687"/>
      <c r="BS23" s="693" t="s">
        <v>128</v>
      </c>
      <c r="BT23" s="685"/>
      <c r="BU23" s="685"/>
      <c r="BV23" s="685"/>
      <c r="BW23" s="685"/>
      <c r="BX23" s="685"/>
      <c r="BY23" s="685"/>
      <c r="BZ23" s="685"/>
      <c r="CA23" s="685"/>
      <c r="CB23" s="694"/>
      <c r="CD23" s="666" t="s">
        <v>226</v>
      </c>
      <c r="CE23" s="667"/>
      <c r="CF23" s="667"/>
      <c r="CG23" s="667"/>
      <c r="CH23" s="667"/>
      <c r="CI23" s="667"/>
      <c r="CJ23" s="667"/>
      <c r="CK23" s="667"/>
      <c r="CL23" s="667"/>
      <c r="CM23" s="667"/>
      <c r="CN23" s="667"/>
      <c r="CO23" s="667"/>
      <c r="CP23" s="667"/>
      <c r="CQ23" s="668"/>
      <c r="CR23" s="666" t="s">
        <v>288</v>
      </c>
      <c r="CS23" s="667"/>
      <c r="CT23" s="667"/>
      <c r="CU23" s="667"/>
      <c r="CV23" s="667"/>
      <c r="CW23" s="667"/>
      <c r="CX23" s="667"/>
      <c r="CY23" s="668"/>
      <c r="CZ23" s="666" t="s">
        <v>289</v>
      </c>
      <c r="DA23" s="667"/>
      <c r="DB23" s="667"/>
      <c r="DC23" s="668"/>
      <c r="DD23" s="666" t="s">
        <v>290</v>
      </c>
      <c r="DE23" s="667"/>
      <c r="DF23" s="667"/>
      <c r="DG23" s="667"/>
      <c r="DH23" s="667"/>
      <c r="DI23" s="667"/>
      <c r="DJ23" s="667"/>
      <c r="DK23" s="668"/>
      <c r="DL23" s="717" t="s">
        <v>291</v>
      </c>
      <c r="DM23" s="718"/>
      <c r="DN23" s="718"/>
      <c r="DO23" s="718"/>
      <c r="DP23" s="718"/>
      <c r="DQ23" s="718"/>
      <c r="DR23" s="718"/>
      <c r="DS23" s="718"/>
      <c r="DT23" s="718"/>
      <c r="DU23" s="718"/>
      <c r="DV23" s="719"/>
      <c r="DW23" s="666" t="s">
        <v>292</v>
      </c>
      <c r="DX23" s="667"/>
      <c r="DY23" s="667"/>
      <c r="DZ23" s="667"/>
      <c r="EA23" s="667"/>
      <c r="EB23" s="667"/>
      <c r="EC23" s="668"/>
    </row>
    <row r="24" spans="2:133" ht="11.25" customHeight="1" x14ac:dyDescent="0.15">
      <c r="B24" s="681" t="s">
        <v>293</v>
      </c>
      <c r="C24" s="682"/>
      <c r="D24" s="682"/>
      <c r="E24" s="682"/>
      <c r="F24" s="682"/>
      <c r="G24" s="682"/>
      <c r="H24" s="682"/>
      <c r="I24" s="682"/>
      <c r="J24" s="682"/>
      <c r="K24" s="682"/>
      <c r="L24" s="682"/>
      <c r="M24" s="682"/>
      <c r="N24" s="682"/>
      <c r="O24" s="682"/>
      <c r="P24" s="682"/>
      <c r="Q24" s="683"/>
      <c r="R24" s="684">
        <v>149797</v>
      </c>
      <c r="S24" s="685"/>
      <c r="T24" s="685"/>
      <c r="U24" s="685"/>
      <c r="V24" s="685"/>
      <c r="W24" s="685"/>
      <c r="X24" s="685"/>
      <c r="Y24" s="686"/>
      <c r="Z24" s="687">
        <v>4.7</v>
      </c>
      <c r="AA24" s="687"/>
      <c r="AB24" s="687"/>
      <c r="AC24" s="687"/>
      <c r="AD24" s="688" t="s">
        <v>128</v>
      </c>
      <c r="AE24" s="688"/>
      <c r="AF24" s="688"/>
      <c r="AG24" s="688"/>
      <c r="AH24" s="688"/>
      <c r="AI24" s="688"/>
      <c r="AJ24" s="688"/>
      <c r="AK24" s="688"/>
      <c r="AL24" s="689" t="s">
        <v>237</v>
      </c>
      <c r="AM24" s="690"/>
      <c r="AN24" s="690"/>
      <c r="AO24" s="691"/>
      <c r="AP24" s="703" t="s">
        <v>294</v>
      </c>
      <c r="AQ24" s="704"/>
      <c r="AR24" s="704"/>
      <c r="AS24" s="704"/>
      <c r="AT24" s="704"/>
      <c r="AU24" s="704"/>
      <c r="AV24" s="704"/>
      <c r="AW24" s="704"/>
      <c r="AX24" s="704"/>
      <c r="AY24" s="704"/>
      <c r="AZ24" s="704"/>
      <c r="BA24" s="704"/>
      <c r="BB24" s="704"/>
      <c r="BC24" s="704"/>
      <c r="BD24" s="704"/>
      <c r="BE24" s="704"/>
      <c r="BF24" s="705"/>
      <c r="BG24" s="684" t="s">
        <v>237</v>
      </c>
      <c r="BH24" s="685"/>
      <c r="BI24" s="685"/>
      <c r="BJ24" s="685"/>
      <c r="BK24" s="685"/>
      <c r="BL24" s="685"/>
      <c r="BM24" s="685"/>
      <c r="BN24" s="686"/>
      <c r="BO24" s="687" t="s">
        <v>128</v>
      </c>
      <c r="BP24" s="687"/>
      <c r="BQ24" s="687"/>
      <c r="BR24" s="687"/>
      <c r="BS24" s="693" t="s">
        <v>128</v>
      </c>
      <c r="BT24" s="685"/>
      <c r="BU24" s="685"/>
      <c r="BV24" s="685"/>
      <c r="BW24" s="685"/>
      <c r="BX24" s="685"/>
      <c r="BY24" s="685"/>
      <c r="BZ24" s="685"/>
      <c r="CA24" s="685"/>
      <c r="CB24" s="694"/>
      <c r="CD24" s="695" t="s">
        <v>295</v>
      </c>
      <c r="CE24" s="696"/>
      <c r="CF24" s="696"/>
      <c r="CG24" s="696"/>
      <c r="CH24" s="696"/>
      <c r="CI24" s="696"/>
      <c r="CJ24" s="696"/>
      <c r="CK24" s="696"/>
      <c r="CL24" s="696"/>
      <c r="CM24" s="696"/>
      <c r="CN24" s="696"/>
      <c r="CO24" s="696"/>
      <c r="CP24" s="696"/>
      <c r="CQ24" s="697"/>
      <c r="CR24" s="673">
        <v>1288006</v>
      </c>
      <c r="CS24" s="674"/>
      <c r="CT24" s="674"/>
      <c r="CU24" s="674"/>
      <c r="CV24" s="674"/>
      <c r="CW24" s="674"/>
      <c r="CX24" s="674"/>
      <c r="CY24" s="675"/>
      <c r="CZ24" s="678">
        <v>44.3</v>
      </c>
      <c r="DA24" s="679"/>
      <c r="DB24" s="679"/>
      <c r="DC24" s="698"/>
      <c r="DD24" s="720">
        <v>1128314</v>
      </c>
      <c r="DE24" s="674"/>
      <c r="DF24" s="674"/>
      <c r="DG24" s="674"/>
      <c r="DH24" s="674"/>
      <c r="DI24" s="674"/>
      <c r="DJ24" s="674"/>
      <c r="DK24" s="675"/>
      <c r="DL24" s="720">
        <v>1114431</v>
      </c>
      <c r="DM24" s="674"/>
      <c r="DN24" s="674"/>
      <c r="DO24" s="674"/>
      <c r="DP24" s="674"/>
      <c r="DQ24" s="674"/>
      <c r="DR24" s="674"/>
      <c r="DS24" s="674"/>
      <c r="DT24" s="674"/>
      <c r="DU24" s="674"/>
      <c r="DV24" s="675"/>
      <c r="DW24" s="678">
        <v>54.5</v>
      </c>
      <c r="DX24" s="679"/>
      <c r="DY24" s="679"/>
      <c r="DZ24" s="679"/>
      <c r="EA24" s="679"/>
      <c r="EB24" s="679"/>
      <c r="EC24" s="680"/>
    </row>
    <row r="25" spans="2:133" ht="11.25" customHeight="1" x14ac:dyDescent="0.15">
      <c r="B25" s="681" t="s">
        <v>296</v>
      </c>
      <c r="C25" s="682"/>
      <c r="D25" s="682"/>
      <c r="E25" s="682"/>
      <c r="F25" s="682"/>
      <c r="G25" s="682"/>
      <c r="H25" s="682"/>
      <c r="I25" s="682"/>
      <c r="J25" s="682"/>
      <c r="K25" s="682"/>
      <c r="L25" s="682"/>
      <c r="M25" s="682"/>
      <c r="N25" s="682"/>
      <c r="O25" s="682"/>
      <c r="P25" s="682"/>
      <c r="Q25" s="683"/>
      <c r="R25" s="684" t="s">
        <v>128</v>
      </c>
      <c r="S25" s="685"/>
      <c r="T25" s="685"/>
      <c r="U25" s="685"/>
      <c r="V25" s="685"/>
      <c r="W25" s="685"/>
      <c r="X25" s="685"/>
      <c r="Y25" s="686"/>
      <c r="Z25" s="687" t="s">
        <v>237</v>
      </c>
      <c r="AA25" s="687"/>
      <c r="AB25" s="687"/>
      <c r="AC25" s="687"/>
      <c r="AD25" s="688" t="s">
        <v>128</v>
      </c>
      <c r="AE25" s="688"/>
      <c r="AF25" s="688"/>
      <c r="AG25" s="688"/>
      <c r="AH25" s="688"/>
      <c r="AI25" s="688"/>
      <c r="AJ25" s="688"/>
      <c r="AK25" s="688"/>
      <c r="AL25" s="689" t="s">
        <v>128</v>
      </c>
      <c r="AM25" s="690"/>
      <c r="AN25" s="690"/>
      <c r="AO25" s="691"/>
      <c r="AP25" s="703" t="s">
        <v>297</v>
      </c>
      <c r="AQ25" s="704"/>
      <c r="AR25" s="704"/>
      <c r="AS25" s="704"/>
      <c r="AT25" s="704"/>
      <c r="AU25" s="704"/>
      <c r="AV25" s="704"/>
      <c r="AW25" s="704"/>
      <c r="AX25" s="704"/>
      <c r="AY25" s="704"/>
      <c r="AZ25" s="704"/>
      <c r="BA25" s="704"/>
      <c r="BB25" s="704"/>
      <c r="BC25" s="704"/>
      <c r="BD25" s="704"/>
      <c r="BE25" s="704"/>
      <c r="BF25" s="705"/>
      <c r="BG25" s="684" t="s">
        <v>128</v>
      </c>
      <c r="BH25" s="685"/>
      <c r="BI25" s="685"/>
      <c r="BJ25" s="685"/>
      <c r="BK25" s="685"/>
      <c r="BL25" s="685"/>
      <c r="BM25" s="685"/>
      <c r="BN25" s="686"/>
      <c r="BO25" s="687" t="s">
        <v>237</v>
      </c>
      <c r="BP25" s="687"/>
      <c r="BQ25" s="687"/>
      <c r="BR25" s="687"/>
      <c r="BS25" s="693" t="s">
        <v>128</v>
      </c>
      <c r="BT25" s="685"/>
      <c r="BU25" s="685"/>
      <c r="BV25" s="685"/>
      <c r="BW25" s="685"/>
      <c r="BX25" s="685"/>
      <c r="BY25" s="685"/>
      <c r="BZ25" s="685"/>
      <c r="CA25" s="685"/>
      <c r="CB25" s="694"/>
      <c r="CD25" s="699" t="s">
        <v>298</v>
      </c>
      <c r="CE25" s="700"/>
      <c r="CF25" s="700"/>
      <c r="CG25" s="700"/>
      <c r="CH25" s="700"/>
      <c r="CI25" s="700"/>
      <c r="CJ25" s="700"/>
      <c r="CK25" s="700"/>
      <c r="CL25" s="700"/>
      <c r="CM25" s="700"/>
      <c r="CN25" s="700"/>
      <c r="CO25" s="700"/>
      <c r="CP25" s="700"/>
      <c r="CQ25" s="701"/>
      <c r="CR25" s="684">
        <v>604984</v>
      </c>
      <c r="CS25" s="709"/>
      <c r="CT25" s="709"/>
      <c r="CU25" s="709"/>
      <c r="CV25" s="709"/>
      <c r="CW25" s="709"/>
      <c r="CX25" s="709"/>
      <c r="CY25" s="710"/>
      <c r="CZ25" s="689">
        <v>20.8</v>
      </c>
      <c r="DA25" s="721"/>
      <c r="DB25" s="721"/>
      <c r="DC25" s="723"/>
      <c r="DD25" s="693">
        <v>583799</v>
      </c>
      <c r="DE25" s="709"/>
      <c r="DF25" s="709"/>
      <c r="DG25" s="709"/>
      <c r="DH25" s="709"/>
      <c r="DI25" s="709"/>
      <c r="DJ25" s="709"/>
      <c r="DK25" s="710"/>
      <c r="DL25" s="693">
        <v>570253</v>
      </c>
      <c r="DM25" s="709"/>
      <c r="DN25" s="709"/>
      <c r="DO25" s="709"/>
      <c r="DP25" s="709"/>
      <c r="DQ25" s="709"/>
      <c r="DR25" s="709"/>
      <c r="DS25" s="709"/>
      <c r="DT25" s="709"/>
      <c r="DU25" s="709"/>
      <c r="DV25" s="710"/>
      <c r="DW25" s="689">
        <v>27.9</v>
      </c>
      <c r="DX25" s="721"/>
      <c r="DY25" s="721"/>
      <c r="DZ25" s="721"/>
      <c r="EA25" s="721"/>
      <c r="EB25" s="721"/>
      <c r="EC25" s="722"/>
    </row>
    <row r="26" spans="2:133" ht="11.25" customHeight="1" x14ac:dyDescent="0.15">
      <c r="B26" s="681" t="s">
        <v>299</v>
      </c>
      <c r="C26" s="682"/>
      <c r="D26" s="682"/>
      <c r="E26" s="682"/>
      <c r="F26" s="682"/>
      <c r="G26" s="682"/>
      <c r="H26" s="682"/>
      <c r="I26" s="682"/>
      <c r="J26" s="682"/>
      <c r="K26" s="682"/>
      <c r="L26" s="682"/>
      <c r="M26" s="682"/>
      <c r="N26" s="682"/>
      <c r="O26" s="682"/>
      <c r="P26" s="682"/>
      <c r="Q26" s="683"/>
      <c r="R26" s="684">
        <v>2132839</v>
      </c>
      <c r="S26" s="685"/>
      <c r="T26" s="685"/>
      <c r="U26" s="685"/>
      <c r="V26" s="685"/>
      <c r="W26" s="685"/>
      <c r="X26" s="685"/>
      <c r="Y26" s="686"/>
      <c r="Z26" s="687">
        <v>66.599999999999994</v>
      </c>
      <c r="AA26" s="687"/>
      <c r="AB26" s="687"/>
      <c r="AC26" s="687"/>
      <c r="AD26" s="688">
        <v>1983042</v>
      </c>
      <c r="AE26" s="688"/>
      <c r="AF26" s="688"/>
      <c r="AG26" s="688"/>
      <c r="AH26" s="688"/>
      <c r="AI26" s="688"/>
      <c r="AJ26" s="688"/>
      <c r="AK26" s="688"/>
      <c r="AL26" s="689">
        <v>100</v>
      </c>
      <c r="AM26" s="690"/>
      <c r="AN26" s="690"/>
      <c r="AO26" s="691"/>
      <c r="AP26" s="703" t="s">
        <v>300</v>
      </c>
      <c r="AQ26" s="724"/>
      <c r="AR26" s="724"/>
      <c r="AS26" s="724"/>
      <c r="AT26" s="724"/>
      <c r="AU26" s="724"/>
      <c r="AV26" s="724"/>
      <c r="AW26" s="724"/>
      <c r="AX26" s="724"/>
      <c r="AY26" s="724"/>
      <c r="AZ26" s="724"/>
      <c r="BA26" s="724"/>
      <c r="BB26" s="724"/>
      <c r="BC26" s="724"/>
      <c r="BD26" s="724"/>
      <c r="BE26" s="724"/>
      <c r="BF26" s="705"/>
      <c r="BG26" s="684" t="s">
        <v>128</v>
      </c>
      <c r="BH26" s="685"/>
      <c r="BI26" s="685"/>
      <c r="BJ26" s="685"/>
      <c r="BK26" s="685"/>
      <c r="BL26" s="685"/>
      <c r="BM26" s="685"/>
      <c r="BN26" s="686"/>
      <c r="BO26" s="687" t="s">
        <v>128</v>
      </c>
      <c r="BP26" s="687"/>
      <c r="BQ26" s="687"/>
      <c r="BR26" s="687"/>
      <c r="BS26" s="693" t="s">
        <v>128</v>
      </c>
      <c r="BT26" s="685"/>
      <c r="BU26" s="685"/>
      <c r="BV26" s="685"/>
      <c r="BW26" s="685"/>
      <c r="BX26" s="685"/>
      <c r="BY26" s="685"/>
      <c r="BZ26" s="685"/>
      <c r="CA26" s="685"/>
      <c r="CB26" s="694"/>
      <c r="CD26" s="699" t="s">
        <v>301</v>
      </c>
      <c r="CE26" s="700"/>
      <c r="CF26" s="700"/>
      <c r="CG26" s="700"/>
      <c r="CH26" s="700"/>
      <c r="CI26" s="700"/>
      <c r="CJ26" s="700"/>
      <c r="CK26" s="700"/>
      <c r="CL26" s="700"/>
      <c r="CM26" s="700"/>
      <c r="CN26" s="700"/>
      <c r="CO26" s="700"/>
      <c r="CP26" s="700"/>
      <c r="CQ26" s="701"/>
      <c r="CR26" s="684">
        <v>385713</v>
      </c>
      <c r="CS26" s="685"/>
      <c r="CT26" s="685"/>
      <c r="CU26" s="685"/>
      <c r="CV26" s="685"/>
      <c r="CW26" s="685"/>
      <c r="CX26" s="685"/>
      <c r="CY26" s="686"/>
      <c r="CZ26" s="689">
        <v>13.3</v>
      </c>
      <c r="DA26" s="721"/>
      <c r="DB26" s="721"/>
      <c r="DC26" s="723"/>
      <c r="DD26" s="693">
        <v>367180</v>
      </c>
      <c r="DE26" s="685"/>
      <c r="DF26" s="685"/>
      <c r="DG26" s="685"/>
      <c r="DH26" s="685"/>
      <c r="DI26" s="685"/>
      <c r="DJ26" s="685"/>
      <c r="DK26" s="686"/>
      <c r="DL26" s="693" t="s">
        <v>128</v>
      </c>
      <c r="DM26" s="685"/>
      <c r="DN26" s="685"/>
      <c r="DO26" s="685"/>
      <c r="DP26" s="685"/>
      <c r="DQ26" s="685"/>
      <c r="DR26" s="685"/>
      <c r="DS26" s="685"/>
      <c r="DT26" s="685"/>
      <c r="DU26" s="685"/>
      <c r="DV26" s="686"/>
      <c r="DW26" s="689" t="s">
        <v>237</v>
      </c>
      <c r="DX26" s="721"/>
      <c r="DY26" s="721"/>
      <c r="DZ26" s="721"/>
      <c r="EA26" s="721"/>
      <c r="EB26" s="721"/>
      <c r="EC26" s="722"/>
    </row>
    <row r="27" spans="2:133" ht="11.25" customHeight="1" x14ac:dyDescent="0.15">
      <c r="B27" s="681" t="s">
        <v>302</v>
      </c>
      <c r="C27" s="682"/>
      <c r="D27" s="682"/>
      <c r="E27" s="682"/>
      <c r="F27" s="682"/>
      <c r="G27" s="682"/>
      <c r="H27" s="682"/>
      <c r="I27" s="682"/>
      <c r="J27" s="682"/>
      <c r="K27" s="682"/>
      <c r="L27" s="682"/>
      <c r="M27" s="682"/>
      <c r="N27" s="682"/>
      <c r="O27" s="682"/>
      <c r="P27" s="682"/>
      <c r="Q27" s="683"/>
      <c r="R27" s="684" t="s">
        <v>128</v>
      </c>
      <c r="S27" s="685"/>
      <c r="T27" s="685"/>
      <c r="U27" s="685"/>
      <c r="V27" s="685"/>
      <c r="W27" s="685"/>
      <c r="X27" s="685"/>
      <c r="Y27" s="686"/>
      <c r="Z27" s="687" t="s">
        <v>128</v>
      </c>
      <c r="AA27" s="687"/>
      <c r="AB27" s="687"/>
      <c r="AC27" s="687"/>
      <c r="AD27" s="688" t="s">
        <v>237</v>
      </c>
      <c r="AE27" s="688"/>
      <c r="AF27" s="688"/>
      <c r="AG27" s="688"/>
      <c r="AH27" s="688"/>
      <c r="AI27" s="688"/>
      <c r="AJ27" s="688"/>
      <c r="AK27" s="688"/>
      <c r="AL27" s="689" t="s">
        <v>128</v>
      </c>
      <c r="AM27" s="690"/>
      <c r="AN27" s="690"/>
      <c r="AO27" s="691"/>
      <c r="AP27" s="681" t="s">
        <v>303</v>
      </c>
      <c r="AQ27" s="682"/>
      <c r="AR27" s="682"/>
      <c r="AS27" s="682"/>
      <c r="AT27" s="682"/>
      <c r="AU27" s="682"/>
      <c r="AV27" s="682"/>
      <c r="AW27" s="682"/>
      <c r="AX27" s="682"/>
      <c r="AY27" s="682"/>
      <c r="AZ27" s="682"/>
      <c r="BA27" s="682"/>
      <c r="BB27" s="682"/>
      <c r="BC27" s="682"/>
      <c r="BD27" s="682"/>
      <c r="BE27" s="682"/>
      <c r="BF27" s="683"/>
      <c r="BG27" s="684">
        <v>302102</v>
      </c>
      <c r="BH27" s="685"/>
      <c r="BI27" s="685"/>
      <c r="BJ27" s="685"/>
      <c r="BK27" s="685"/>
      <c r="BL27" s="685"/>
      <c r="BM27" s="685"/>
      <c r="BN27" s="686"/>
      <c r="BO27" s="687">
        <v>100</v>
      </c>
      <c r="BP27" s="687"/>
      <c r="BQ27" s="687"/>
      <c r="BR27" s="687"/>
      <c r="BS27" s="693" t="s">
        <v>128</v>
      </c>
      <c r="BT27" s="685"/>
      <c r="BU27" s="685"/>
      <c r="BV27" s="685"/>
      <c r="BW27" s="685"/>
      <c r="BX27" s="685"/>
      <c r="BY27" s="685"/>
      <c r="BZ27" s="685"/>
      <c r="CA27" s="685"/>
      <c r="CB27" s="694"/>
      <c r="CD27" s="699" t="s">
        <v>304</v>
      </c>
      <c r="CE27" s="700"/>
      <c r="CF27" s="700"/>
      <c r="CG27" s="700"/>
      <c r="CH27" s="700"/>
      <c r="CI27" s="700"/>
      <c r="CJ27" s="700"/>
      <c r="CK27" s="700"/>
      <c r="CL27" s="700"/>
      <c r="CM27" s="700"/>
      <c r="CN27" s="700"/>
      <c r="CO27" s="700"/>
      <c r="CP27" s="700"/>
      <c r="CQ27" s="701"/>
      <c r="CR27" s="684">
        <v>209062</v>
      </c>
      <c r="CS27" s="709"/>
      <c r="CT27" s="709"/>
      <c r="CU27" s="709"/>
      <c r="CV27" s="709"/>
      <c r="CW27" s="709"/>
      <c r="CX27" s="709"/>
      <c r="CY27" s="710"/>
      <c r="CZ27" s="689">
        <v>7.2</v>
      </c>
      <c r="DA27" s="721"/>
      <c r="DB27" s="721"/>
      <c r="DC27" s="723"/>
      <c r="DD27" s="693">
        <v>79964</v>
      </c>
      <c r="DE27" s="709"/>
      <c r="DF27" s="709"/>
      <c r="DG27" s="709"/>
      <c r="DH27" s="709"/>
      <c r="DI27" s="709"/>
      <c r="DJ27" s="709"/>
      <c r="DK27" s="710"/>
      <c r="DL27" s="693">
        <v>79627</v>
      </c>
      <c r="DM27" s="709"/>
      <c r="DN27" s="709"/>
      <c r="DO27" s="709"/>
      <c r="DP27" s="709"/>
      <c r="DQ27" s="709"/>
      <c r="DR27" s="709"/>
      <c r="DS27" s="709"/>
      <c r="DT27" s="709"/>
      <c r="DU27" s="709"/>
      <c r="DV27" s="710"/>
      <c r="DW27" s="689">
        <v>3.9</v>
      </c>
      <c r="DX27" s="721"/>
      <c r="DY27" s="721"/>
      <c r="DZ27" s="721"/>
      <c r="EA27" s="721"/>
      <c r="EB27" s="721"/>
      <c r="EC27" s="722"/>
    </row>
    <row r="28" spans="2:133" ht="11.25" customHeight="1" x14ac:dyDescent="0.15">
      <c r="B28" s="681" t="s">
        <v>305</v>
      </c>
      <c r="C28" s="682"/>
      <c r="D28" s="682"/>
      <c r="E28" s="682"/>
      <c r="F28" s="682"/>
      <c r="G28" s="682"/>
      <c r="H28" s="682"/>
      <c r="I28" s="682"/>
      <c r="J28" s="682"/>
      <c r="K28" s="682"/>
      <c r="L28" s="682"/>
      <c r="M28" s="682"/>
      <c r="N28" s="682"/>
      <c r="O28" s="682"/>
      <c r="P28" s="682"/>
      <c r="Q28" s="683"/>
      <c r="R28" s="684">
        <v>31283</v>
      </c>
      <c r="S28" s="685"/>
      <c r="T28" s="685"/>
      <c r="U28" s="685"/>
      <c r="V28" s="685"/>
      <c r="W28" s="685"/>
      <c r="X28" s="685"/>
      <c r="Y28" s="686"/>
      <c r="Z28" s="687">
        <v>1</v>
      </c>
      <c r="AA28" s="687"/>
      <c r="AB28" s="687"/>
      <c r="AC28" s="687"/>
      <c r="AD28" s="688" t="s">
        <v>128</v>
      </c>
      <c r="AE28" s="688"/>
      <c r="AF28" s="688"/>
      <c r="AG28" s="688"/>
      <c r="AH28" s="688"/>
      <c r="AI28" s="688"/>
      <c r="AJ28" s="688"/>
      <c r="AK28" s="688"/>
      <c r="AL28" s="689" t="s">
        <v>128</v>
      </c>
      <c r="AM28" s="690"/>
      <c r="AN28" s="690"/>
      <c r="AO28" s="691"/>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687"/>
      <c r="BP28" s="687"/>
      <c r="BQ28" s="687"/>
      <c r="BR28" s="687"/>
      <c r="BS28" s="693"/>
      <c r="BT28" s="685"/>
      <c r="BU28" s="685"/>
      <c r="BV28" s="685"/>
      <c r="BW28" s="685"/>
      <c r="BX28" s="685"/>
      <c r="BY28" s="685"/>
      <c r="BZ28" s="685"/>
      <c r="CA28" s="685"/>
      <c r="CB28" s="694"/>
      <c r="CD28" s="699" t="s">
        <v>306</v>
      </c>
      <c r="CE28" s="700"/>
      <c r="CF28" s="700"/>
      <c r="CG28" s="700"/>
      <c r="CH28" s="700"/>
      <c r="CI28" s="700"/>
      <c r="CJ28" s="700"/>
      <c r="CK28" s="700"/>
      <c r="CL28" s="700"/>
      <c r="CM28" s="700"/>
      <c r="CN28" s="700"/>
      <c r="CO28" s="700"/>
      <c r="CP28" s="700"/>
      <c r="CQ28" s="701"/>
      <c r="CR28" s="684">
        <v>473960</v>
      </c>
      <c r="CS28" s="685"/>
      <c r="CT28" s="685"/>
      <c r="CU28" s="685"/>
      <c r="CV28" s="685"/>
      <c r="CW28" s="685"/>
      <c r="CX28" s="685"/>
      <c r="CY28" s="686"/>
      <c r="CZ28" s="689">
        <v>16.3</v>
      </c>
      <c r="DA28" s="721"/>
      <c r="DB28" s="721"/>
      <c r="DC28" s="723"/>
      <c r="DD28" s="693">
        <v>464551</v>
      </c>
      <c r="DE28" s="685"/>
      <c r="DF28" s="685"/>
      <c r="DG28" s="685"/>
      <c r="DH28" s="685"/>
      <c r="DI28" s="685"/>
      <c r="DJ28" s="685"/>
      <c r="DK28" s="686"/>
      <c r="DL28" s="693">
        <v>464551</v>
      </c>
      <c r="DM28" s="685"/>
      <c r="DN28" s="685"/>
      <c r="DO28" s="685"/>
      <c r="DP28" s="685"/>
      <c r="DQ28" s="685"/>
      <c r="DR28" s="685"/>
      <c r="DS28" s="685"/>
      <c r="DT28" s="685"/>
      <c r="DU28" s="685"/>
      <c r="DV28" s="686"/>
      <c r="DW28" s="689">
        <v>22.7</v>
      </c>
      <c r="DX28" s="721"/>
      <c r="DY28" s="721"/>
      <c r="DZ28" s="721"/>
      <c r="EA28" s="721"/>
      <c r="EB28" s="721"/>
      <c r="EC28" s="722"/>
    </row>
    <row r="29" spans="2:133" ht="11.25" customHeight="1" x14ac:dyDescent="0.15">
      <c r="B29" s="681" t="s">
        <v>307</v>
      </c>
      <c r="C29" s="682"/>
      <c r="D29" s="682"/>
      <c r="E29" s="682"/>
      <c r="F29" s="682"/>
      <c r="G29" s="682"/>
      <c r="H29" s="682"/>
      <c r="I29" s="682"/>
      <c r="J29" s="682"/>
      <c r="K29" s="682"/>
      <c r="L29" s="682"/>
      <c r="M29" s="682"/>
      <c r="N29" s="682"/>
      <c r="O29" s="682"/>
      <c r="P29" s="682"/>
      <c r="Q29" s="683"/>
      <c r="R29" s="684">
        <v>20161</v>
      </c>
      <c r="S29" s="685"/>
      <c r="T29" s="685"/>
      <c r="U29" s="685"/>
      <c r="V29" s="685"/>
      <c r="W29" s="685"/>
      <c r="X29" s="685"/>
      <c r="Y29" s="686"/>
      <c r="Z29" s="687">
        <v>0.6</v>
      </c>
      <c r="AA29" s="687"/>
      <c r="AB29" s="687"/>
      <c r="AC29" s="687"/>
      <c r="AD29" s="688" t="s">
        <v>128</v>
      </c>
      <c r="AE29" s="688"/>
      <c r="AF29" s="688"/>
      <c r="AG29" s="688"/>
      <c r="AH29" s="688"/>
      <c r="AI29" s="688"/>
      <c r="AJ29" s="688"/>
      <c r="AK29" s="688"/>
      <c r="AL29" s="689" t="s">
        <v>237</v>
      </c>
      <c r="AM29" s="690"/>
      <c r="AN29" s="690"/>
      <c r="AO29" s="691"/>
      <c r="AP29" s="725"/>
      <c r="AQ29" s="726"/>
      <c r="AR29" s="726"/>
      <c r="AS29" s="726"/>
      <c r="AT29" s="726"/>
      <c r="AU29" s="726"/>
      <c r="AV29" s="726"/>
      <c r="AW29" s="726"/>
      <c r="AX29" s="726"/>
      <c r="AY29" s="726"/>
      <c r="AZ29" s="726"/>
      <c r="BA29" s="726"/>
      <c r="BB29" s="726"/>
      <c r="BC29" s="726"/>
      <c r="BD29" s="726"/>
      <c r="BE29" s="726"/>
      <c r="BF29" s="727"/>
      <c r="BG29" s="684"/>
      <c r="BH29" s="685"/>
      <c r="BI29" s="685"/>
      <c r="BJ29" s="685"/>
      <c r="BK29" s="685"/>
      <c r="BL29" s="685"/>
      <c r="BM29" s="685"/>
      <c r="BN29" s="686"/>
      <c r="BO29" s="687"/>
      <c r="BP29" s="687"/>
      <c r="BQ29" s="687"/>
      <c r="BR29" s="687"/>
      <c r="BS29" s="688"/>
      <c r="BT29" s="688"/>
      <c r="BU29" s="688"/>
      <c r="BV29" s="688"/>
      <c r="BW29" s="688"/>
      <c r="BX29" s="688"/>
      <c r="BY29" s="688"/>
      <c r="BZ29" s="688"/>
      <c r="CA29" s="688"/>
      <c r="CB29" s="692"/>
      <c r="CD29" s="730" t="s">
        <v>308</v>
      </c>
      <c r="CE29" s="731"/>
      <c r="CF29" s="699" t="s">
        <v>309</v>
      </c>
      <c r="CG29" s="700"/>
      <c r="CH29" s="700"/>
      <c r="CI29" s="700"/>
      <c r="CJ29" s="700"/>
      <c r="CK29" s="700"/>
      <c r="CL29" s="700"/>
      <c r="CM29" s="700"/>
      <c r="CN29" s="700"/>
      <c r="CO29" s="700"/>
      <c r="CP29" s="700"/>
      <c r="CQ29" s="701"/>
      <c r="CR29" s="684">
        <v>473960</v>
      </c>
      <c r="CS29" s="709"/>
      <c r="CT29" s="709"/>
      <c r="CU29" s="709"/>
      <c r="CV29" s="709"/>
      <c r="CW29" s="709"/>
      <c r="CX29" s="709"/>
      <c r="CY29" s="710"/>
      <c r="CZ29" s="689">
        <v>16.3</v>
      </c>
      <c r="DA29" s="721"/>
      <c r="DB29" s="721"/>
      <c r="DC29" s="723"/>
      <c r="DD29" s="693">
        <v>464551</v>
      </c>
      <c r="DE29" s="709"/>
      <c r="DF29" s="709"/>
      <c r="DG29" s="709"/>
      <c r="DH29" s="709"/>
      <c r="DI29" s="709"/>
      <c r="DJ29" s="709"/>
      <c r="DK29" s="710"/>
      <c r="DL29" s="693">
        <v>464551</v>
      </c>
      <c r="DM29" s="709"/>
      <c r="DN29" s="709"/>
      <c r="DO29" s="709"/>
      <c r="DP29" s="709"/>
      <c r="DQ29" s="709"/>
      <c r="DR29" s="709"/>
      <c r="DS29" s="709"/>
      <c r="DT29" s="709"/>
      <c r="DU29" s="709"/>
      <c r="DV29" s="710"/>
      <c r="DW29" s="689">
        <v>22.7</v>
      </c>
      <c r="DX29" s="721"/>
      <c r="DY29" s="721"/>
      <c r="DZ29" s="721"/>
      <c r="EA29" s="721"/>
      <c r="EB29" s="721"/>
      <c r="EC29" s="722"/>
    </row>
    <row r="30" spans="2:133" ht="11.25" customHeight="1" x14ac:dyDescent="0.15">
      <c r="B30" s="681" t="s">
        <v>310</v>
      </c>
      <c r="C30" s="682"/>
      <c r="D30" s="682"/>
      <c r="E30" s="682"/>
      <c r="F30" s="682"/>
      <c r="G30" s="682"/>
      <c r="H30" s="682"/>
      <c r="I30" s="682"/>
      <c r="J30" s="682"/>
      <c r="K30" s="682"/>
      <c r="L30" s="682"/>
      <c r="M30" s="682"/>
      <c r="N30" s="682"/>
      <c r="O30" s="682"/>
      <c r="P30" s="682"/>
      <c r="Q30" s="683"/>
      <c r="R30" s="684">
        <v>2311</v>
      </c>
      <c r="S30" s="685"/>
      <c r="T30" s="685"/>
      <c r="U30" s="685"/>
      <c r="V30" s="685"/>
      <c r="W30" s="685"/>
      <c r="X30" s="685"/>
      <c r="Y30" s="686"/>
      <c r="Z30" s="687">
        <v>0.1</v>
      </c>
      <c r="AA30" s="687"/>
      <c r="AB30" s="687"/>
      <c r="AC30" s="687"/>
      <c r="AD30" s="688" t="s">
        <v>128</v>
      </c>
      <c r="AE30" s="688"/>
      <c r="AF30" s="688"/>
      <c r="AG30" s="688"/>
      <c r="AH30" s="688"/>
      <c r="AI30" s="688"/>
      <c r="AJ30" s="688"/>
      <c r="AK30" s="688"/>
      <c r="AL30" s="689" t="s">
        <v>128</v>
      </c>
      <c r="AM30" s="690"/>
      <c r="AN30" s="690"/>
      <c r="AO30" s="691"/>
      <c r="AP30" s="663" t="s">
        <v>226</v>
      </c>
      <c r="AQ30" s="664"/>
      <c r="AR30" s="664"/>
      <c r="AS30" s="664"/>
      <c r="AT30" s="664"/>
      <c r="AU30" s="664"/>
      <c r="AV30" s="664"/>
      <c r="AW30" s="664"/>
      <c r="AX30" s="664"/>
      <c r="AY30" s="664"/>
      <c r="AZ30" s="664"/>
      <c r="BA30" s="664"/>
      <c r="BB30" s="664"/>
      <c r="BC30" s="664"/>
      <c r="BD30" s="664"/>
      <c r="BE30" s="664"/>
      <c r="BF30" s="665"/>
      <c r="BG30" s="663" t="s">
        <v>311</v>
      </c>
      <c r="BH30" s="728"/>
      <c r="BI30" s="728"/>
      <c r="BJ30" s="728"/>
      <c r="BK30" s="728"/>
      <c r="BL30" s="728"/>
      <c r="BM30" s="728"/>
      <c r="BN30" s="728"/>
      <c r="BO30" s="728"/>
      <c r="BP30" s="728"/>
      <c r="BQ30" s="729"/>
      <c r="BR30" s="663" t="s">
        <v>312</v>
      </c>
      <c r="BS30" s="728"/>
      <c r="BT30" s="728"/>
      <c r="BU30" s="728"/>
      <c r="BV30" s="728"/>
      <c r="BW30" s="728"/>
      <c r="BX30" s="728"/>
      <c r="BY30" s="728"/>
      <c r="BZ30" s="728"/>
      <c r="CA30" s="728"/>
      <c r="CB30" s="729"/>
      <c r="CD30" s="732"/>
      <c r="CE30" s="733"/>
      <c r="CF30" s="699" t="s">
        <v>313</v>
      </c>
      <c r="CG30" s="700"/>
      <c r="CH30" s="700"/>
      <c r="CI30" s="700"/>
      <c r="CJ30" s="700"/>
      <c r="CK30" s="700"/>
      <c r="CL30" s="700"/>
      <c r="CM30" s="700"/>
      <c r="CN30" s="700"/>
      <c r="CO30" s="700"/>
      <c r="CP30" s="700"/>
      <c r="CQ30" s="701"/>
      <c r="CR30" s="684">
        <v>451236</v>
      </c>
      <c r="CS30" s="685"/>
      <c r="CT30" s="685"/>
      <c r="CU30" s="685"/>
      <c r="CV30" s="685"/>
      <c r="CW30" s="685"/>
      <c r="CX30" s="685"/>
      <c r="CY30" s="686"/>
      <c r="CZ30" s="689">
        <v>15.5</v>
      </c>
      <c r="DA30" s="721"/>
      <c r="DB30" s="721"/>
      <c r="DC30" s="723"/>
      <c r="DD30" s="693">
        <v>441856</v>
      </c>
      <c r="DE30" s="685"/>
      <c r="DF30" s="685"/>
      <c r="DG30" s="685"/>
      <c r="DH30" s="685"/>
      <c r="DI30" s="685"/>
      <c r="DJ30" s="685"/>
      <c r="DK30" s="686"/>
      <c r="DL30" s="693">
        <v>441856</v>
      </c>
      <c r="DM30" s="685"/>
      <c r="DN30" s="685"/>
      <c r="DO30" s="685"/>
      <c r="DP30" s="685"/>
      <c r="DQ30" s="685"/>
      <c r="DR30" s="685"/>
      <c r="DS30" s="685"/>
      <c r="DT30" s="685"/>
      <c r="DU30" s="685"/>
      <c r="DV30" s="686"/>
      <c r="DW30" s="689">
        <v>21.6</v>
      </c>
      <c r="DX30" s="721"/>
      <c r="DY30" s="721"/>
      <c r="DZ30" s="721"/>
      <c r="EA30" s="721"/>
      <c r="EB30" s="721"/>
      <c r="EC30" s="722"/>
    </row>
    <row r="31" spans="2:133" ht="11.25" customHeight="1" x14ac:dyDescent="0.15">
      <c r="B31" s="681" t="s">
        <v>314</v>
      </c>
      <c r="C31" s="682"/>
      <c r="D31" s="682"/>
      <c r="E31" s="682"/>
      <c r="F31" s="682"/>
      <c r="G31" s="682"/>
      <c r="H31" s="682"/>
      <c r="I31" s="682"/>
      <c r="J31" s="682"/>
      <c r="K31" s="682"/>
      <c r="L31" s="682"/>
      <c r="M31" s="682"/>
      <c r="N31" s="682"/>
      <c r="O31" s="682"/>
      <c r="P31" s="682"/>
      <c r="Q31" s="683"/>
      <c r="R31" s="684">
        <v>150963</v>
      </c>
      <c r="S31" s="685"/>
      <c r="T31" s="685"/>
      <c r="U31" s="685"/>
      <c r="V31" s="685"/>
      <c r="W31" s="685"/>
      <c r="X31" s="685"/>
      <c r="Y31" s="686"/>
      <c r="Z31" s="687">
        <v>4.7</v>
      </c>
      <c r="AA31" s="687"/>
      <c r="AB31" s="687"/>
      <c r="AC31" s="687"/>
      <c r="AD31" s="688" t="s">
        <v>128</v>
      </c>
      <c r="AE31" s="688"/>
      <c r="AF31" s="688"/>
      <c r="AG31" s="688"/>
      <c r="AH31" s="688"/>
      <c r="AI31" s="688"/>
      <c r="AJ31" s="688"/>
      <c r="AK31" s="688"/>
      <c r="AL31" s="689" t="s">
        <v>128</v>
      </c>
      <c r="AM31" s="690"/>
      <c r="AN31" s="690"/>
      <c r="AO31" s="691"/>
      <c r="AP31" s="741" t="s">
        <v>315</v>
      </c>
      <c r="AQ31" s="742"/>
      <c r="AR31" s="742"/>
      <c r="AS31" s="742"/>
      <c r="AT31" s="747" t="s">
        <v>316</v>
      </c>
      <c r="AU31" s="229"/>
      <c r="AV31" s="229"/>
      <c r="AW31" s="229"/>
      <c r="AX31" s="670" t="s">
        <v>189</v>
      </c>
      <c r="AY31" s="671"/>
      <c r="AZ31" s="671"/>
      <c r="BA31" s="671"/>
      <c r="BB31" s="671"/>
      <c r="BC31" s="671"/>
      <c r="BD31" s="671"/>
      <c r="BE31" s="671"/>
      <c r="BF31" s="672"/>
      <c r="BG31" s="740">
        <v>98</v>
      </c>
      <c r="BH31" s="736"/>
      <c r="BI31" s="736"/>
      <c r="BJ31" s="736"/>
      <c r="BK31" s="736"/>
      <c r="BL31" s="736"/>
      <c r="BM31" s="679">
        <v>94.2</v>
      </c>
      <c r="BN31" s="736"/>
      <c r="BO31" s="736"/>
      <c r="BP31" s="736"/>
      <c r="BQ31" s="737"/>
      <c r="BR31" s="740">
        <v>98.1</v>
      </c>
      <c r="BS31" s="736"/>
      <c r="BT31" s="736"/>
      <c r="BU31" s="736"/>
      <c r="BV31" s="736"/>
      <c r="BW31" s="736"/>
      <c r="BX31" s="679">
        <v>94.7</v>
      </c>
      <c r="BY31" s="736"/>
      <c r="BZ31" s="736"/>
      <c r="CA31" s="736"/>
      <c r="CB31" s="737"/>
      <c r="CD31" s="732"/>
      <c r="CE31" s="733"/>
      <c r="CF31" s="699" t="s">
        <v>317</v>
      </c>
      <c r="CG31" s="700"/>
      <c r="CH31" s="700"/>
      <c r="CI31" s="700"/>
      <c r="CJ31" s="700"/>
      <c r="CK31" s="700"/>
      <c r="CL31" s="700"/>
      <c r="CM31" s="700"/>
      <c r="CN31" s="700"/>
      <c r="CO31" s="700"/>
      <c r="CP31" s="700"/>
      <c r="CQ31" s="701"/>
      <c r="CR31" s="684">
        <v>22724</v>
      </c>
      <c r="CS31" s="709"/>
      <c r="CT31" s="709"/>
      <c r="CU31" s="709"/>
      <c r="CV31" s="709"/>
      <c r="CW31" s="709"/>
      <c r="CX31" s="709"/>
      <c r="CY31" s="710"/>
      <c r="CZ31" s="689">
        <v>0.8</v>
      </c>
      <c r="DA31" s="721"/>
      <c r="DB31" s="721"/>
      <c r="DC31" s="723"/>
      <c r="DD31" s="693">
        <v>22695</v>
      </c>
      <c r="DE31" s="709"/>
      <c r="DF31" s="709"/>
      <c r="DG31" s="709"/>
      <c r="DH31" s="709"/>
      <c r="DI31" s="709"/>
      <c r="DJ31" s="709"/>
      <c r="DK31" s="710"/>
      <c r="DL31" s="693">
        <v>22695</v>
      </c>
      <c r="DM31" s="709"/>
      <c r="DN31" s="709"/>
      <c r="DO31" s="709"/>
      <c r="DP31" s="709"/>
      <c r="DQ31" s="709"/>
      <c r="DR31" s="709"/>
      <c r="DS31" s="709"/>
      <c r="DT31" s="709"/>
      <c r="DU31" s="709"/>
      <c r="DV31" s="710"/>
      <c r="DW31" s="689">
        <v>1.1000000000000001</v>
      </c>
      <c r="DX31" s="721"/>
      <c r="DY31" s="721"/>
      <c r="DZ31" s="721"/>
      <c r="EA31" s="721"/>
      <c r="EB31" s="721"/>
      <c r="EC31" s="722"/>
    </row>
    <row r="32" spans="2:133" ht="11.25" customHeight="1" x14ac:dyDescent="0.15">
      <c r="B32" s="751" t="s">
        <v>318</v>
      </c>
      <c r="C32" s="752"/>
      <c r="D32" s="752"/>
      <c r="E32" s="752"/>
      <c r="F32" s="752"/>
      <c r="G32" s="752"/>
      <c r="H32" s="752"/>
      <c r="I32" s="752"/>
      <c r="J32" s="752"/>
      <c r="K32" s="752"/>
      <c r="L32" s="752"/>
      <c r="M32" s="752"/>
      <c r="N32" s="752"/>
      <c r="O32" s="752"/>
      <c r="P32" s="752"/>
      <c r="Q32" s="753"/>
      <c r="R32" s="684" t="s">
        <v>128</v>
      </c>
      <c r="S32" s="685"/>
      <c r="T32" s="685"/>
      <c r="U32" s="685"/>
      <c r="V32" s="685"/>
      <c r="W32" s="685"/>
      <c r="X32" s="685"/>
      <c r="Y32" s="686"/>
      <c r="Z32" s="687" t="s">
        <v>128</v>
      </c>
      <c r="AA32" s="687"/>
      <c r="AB32" s="687"/>
      <c r="AC32" s="687"/>
      <c r="AD32" s="688" t="s">
        <v>128</v>
      </c>
      <c r="AE32" s="688"/>
      <c r="AF32" s="688"/>
      <c r="AG32" s="688"/>
      <c r="AH32" s="688"/>
      <c r="AI32" s="688"/>
      <c r="AJ32" s="688"/>
      <c r="AK32" s="688"/>
      <c r="AL32" s="689" t="s">
        <v>128</v>
      </c>
      <c r="AM32" s="690"/>
      <c r="AN32" s="690"/>
      <c r="AO32" s="691"/>
      <c r="AP32" s="743"/>
      <c r="AQ32" s="744"/>
      <c r="AR32" s="744"/>
      <c r="AS32" s="744"/>
      <c r="AT32" s="748"/>
      <c r="AU32" s="228" t="s">
        <v>319</v>
      </c>
      <c r="AV32" s="228"/>
      <c r="AW32" s="228"/>
      <c r="AX32" s="681" t="s">
        <v>320</v>
      </c>
      <c r="AY32" s="682"/>
      <c r="AZ32" s="682"/>
      <c r="BA32" s="682"/>
      <c r="BB32" s="682"/>
      <c r="BC32" s="682"/>
      <c r="BD32" s="682"/>
      <c r="BE32" s="682"/>
      <c r="BF32" s="683"/>
      <c r="BG32" s="750">
        <v>98.7</v>
      </c>
      <c r="BH32" s="709"/>
      <c r="BI32" s="709"/>
      <c r="BJ32" s="709"/>
      <c r="BK32" s="709"/>
      <c r="BL32" s="709"/>
      <c r="BM32" s="690">
        <v>96.3</v>
      </c>
      <c r="BN32" s="738"/>
      <c r="BO32" s="738"/>
      <c r="BP32" s="738"/>
      <c r="BQ32" s="739"/>
      <c r="BR32" s="750">
        <v>98.6</v>
      </c>
      <c r="BS32" s="709"/>
      <c r="BT32" s="709"/>
      <c r="BU32" s="709"/>
      <c r="BV32" s="709"/>
      <c r="BW32" s="709"/>
      <c r="BX32" s="690">
        <v>96.3</v>
      </c>
      <c r="BY32" s="738"/>
      <c r="BZ32" s="738"/>
      <c r="CA32" s="738"/>
      <c r="CB32" s="739"/>
      <c r="CD32" s="734"/>
      <c r="CE32" s="735"/>
      <c r="CF32" s="699" t="s">
        <v>321</v>
      </c>
      <c r="CG32" s="700"/>
      <c r="CH32" s="700"/>
      <c r="CI32" s="700"/>
      <c r="CJ32" s="700"/>
      <c r="CK32" s="700"/>
      <c r="CL32" s="700"/>
      <c r="CM32" s="700"/>
      <c r="CN32" s="700"/>
      <c r="CO32" s="700"/>
      <c r="CP32" s="700"/>
      <c r="CQ32" s="701"/>
      <c r="CR32" s="684" t="s">
        <v>237</v>
      </c>
      <c r="CS32" s="685"/>
      <c r="CT32" s="685"/>
      <c r="CU32" s="685"/>
      <c r="CV32" s="685"/>
      <c r="CW32" s="685"/>
      <c r="CX32" s="685"/>
      <c r="CY32" s="686"/>
      <c r="CZ32" s="689" t="s">
        <v>128</v>
      </c>
      <c r="DA32" s="721"/>
      <c r="DB32" s="721"/>
      <c r="DC32" s="723"/>
      <c r="DD32" s="693" t="s">
        <v>237</v>
      </c>
      <c r="DE32" s="685"/>
      <c r="DF32" s="685"/>
      <c r="DG32" s="685"/>
      <c r="DH32" s="685"/>
      <c r="DI32" s="685"/>
      <c r="DJ32" s="685"/>
      <c r="DK32" s="686"/>
      <c r="DL32" s="693" t="s">
        <v>128</v>
      </c>
      <c r="DM32" s="685"/>
      <c r="DN32" s="685"/>
      <c r="DO32" s="685"/>
      <c r="DP32" s="685"/>
      <c r="DQ32" s="685"/>
      <c r="DR32" s="685"/>
      <c r="DS32" s="685"/>
      <c r="DT32" s="685"/>
      <c r="DU32" s="685"/>
      <c r="DV32" s="686"/>
      <c r="DW32" s="689" t="s">
        <v>237</v>
      </c>
      <c r="DX32" s="721"/>
      <c r="DY32" s="721"/>
      <c r="DZ32" s="721"/>
      <c r="EA32" s="721"/>
      <c r="EB32" s="721"/>
      <c r="EC32" s="722"/>
    </row>
    <row r="33" spans="2:133" ht="11.25" customHeight="1" x14ac:dyDescent="0.15">
      <c r="B33" s="681" t="s">
        <v>322</v>
      </c>
      <c r="C33" s="682"/>
      <c r="D33" s="682"/>
      <c r="E33" s="682"/>
      <c r="F33" s="682"/>
      <c r="G33" s="682"/>
      <c r="H33" s="682"/>
      <c r="I33" s="682"/>
      <c r="J33" s="682"/>
      <c r="K33" s="682"/>
      <c r="L33" s="682"/>
      <c r="M33" s="682"/>
      <c r="N33" s="682"/>
      <c r="O33" s="682"/>
      <c r="P33" s="682"/>
      <c r="Q33" s="683"/>
      <c r="R33" s="684">
        <v>236061</v>
      </c>
      <c r="S33" s="685"/>
      <c r="T33" s="685"/>
      <c r="U33" s="685"/>
      <c r="V33" s="685"/>
      <c r="W33" s="685"/>
      <c r="X33" s="685"/>
      <c r="Y33" s="686"/>
      <c r="Z33" s="687">
        <v>7.4</v>
      </c>
      <c r="AA33" s="687"/>
      <c r="AB33" s="687"/>
      <c r="AC33" s="687"/>
      <c r="AD33" s="688" t="s">
        <v>128</v>
      </c>
      <c r="AE33" s="688"/>
      <c r="AF33" s="688"/>
      <c r="AG33" s="688"/>
      <c r="AH33" s="688"/>
      <c r="AI33" s="688"/>
      <c r="AJ33" s="688"/>
      <c r="AK33" s="688"/>
      <c r="AL33" s="689" t="s">
        <v>128</v>
      </c>
      <c r="AM33" s="690"/>
      <c r="AN33" s="690"/>
      <c r="AO33" s="691"/>
      <c r="AP33" s="745"/>
      <c r="AQ33" s="746"/>
      <c r="AR33" s="746"/>
      <c r="AS33" s="746"/>
      <c r="AT33" s="749"/>
      <c r="AU33" s="230"/>
      <c r="AV33" s="230"/>
      <c r="AW33" s="230"/>
      <c r="AX33" s="725" t="s">
        <v>323</v>
      </c>
      <c r="AY33" s="726"/>
      <c r="AZ33" s="726"/>
      <c r="BA33" s="726"/>
      <c r="BB33" s="726"/>
      <c r="BC33" s="726"/>
      <c r="BD33" s="726"/>
      <c r="BE33" s="726"/>
      <c r="BF33" s="727"/>
      <c r="BG33" s="754">
        <v>97</v>
      </c>
      <c r="BH33" s="755"/>
      <c r="BI33" s="755"/>
      <c r="BJ33" s="755"/>
      <c r="BK33" s="755"/>
      <c r="BL33" s="755"/>
      <c r="BM33" s="756">
        <v>91.4</v>
      </c>
      <c r="BN33" s="755"/>
      <c r="BO33" s="755"/>
      <c r="BP33" s="755"/>
      <c r="BQ33" s="757"/>
      <c r="BR33" s="754">
        <v>97.4</v>
      </c>
      <c r="BS33" s="755"/>
      <c r="BT33" s="755"/>
      <c r="BU33" s="755"/>
      <c r="BV33" s="755"/>
      <c r="BW33" s="755"/>
      <c r="BX33" s="756">
        <v>92.5</v>
      </c>
      <c r="BY33" s="755"/>
      <c r="BZ33" s="755"/>
      <c r="CA33" s="755"/>
      <c r="CB33" s="757"/>
      <c r="CD33" s="699" t="s">
        <v>324</v>
      </c>
      <c r="CE33" s="700"/>
      <c r="CF33" s="700"/>
      <c r="CG33" s="700"/>
      <c r="CH33" s="700"/>
      <c r="CI33" s="700"/>
      <c r="CJ33" s="700"/>
      <c r="CK33" s="700"/>
      <c r="CL33" s="700"/>
      <c r="CM33" s="700"/>
      <c r="CN33" s="700"/>
      <c r="CO33" s="700"/>
      <c r="CP33" s="700"/>
      <c r="CQ33" s="701"/>
      <c r="CR33" s="684">
        <v>1482707</v>
      </c>
      <c r="CS33" s="709"/>
      <c r="CT33" s="709"/>
      <c r="CU33" s="709"/>
      <c r="CV33" s="709"/>
      <c r="CW33" s="709"/>
      <c r="CX33" s="709"/>
      <c r="CY33" s="710"/>
      <c r="CZ33" s="689">
        <v>51</v>
      </c>
      <c r="DA33" s="721"/>
      <c r="DB33" s="721"/>
      <c r="DC33" s="723"/>
      <c r="DD33" s="693">
        <v>1119711</v>
      </c>
      <c r="DE33" s="709"/>
      <c r="DF33" s="709"/>
      <c r="DG33" s="709"/>
      <c r="DH33" s="709"/>
      <c r="DI33" s="709"/>
      <c r="DJ33" s="709"/>
      <c r="DK33" s="710"/>
      <c r="DL33" s="693">
        <v>890340</v>
      </c>
      <c r="DM33" s="709"/>
      <c r="DN33" s="709"/>
      <c r="DO33" s="709"/>
      <c r="DP33" s="709"/>
      <c r="DQ33" s="709"/>
      <c r="DR33" s="709"/>
      <c r="DS33" s="709"/>
      <c r="DT33" s="709"/>
      <c r="DU33" s="709"/>
      <c r="DV33" s="710"/>
      <c r="DW33" s="689">
        <v>43.6</v>
      </c>
      <c r="DX33" s="721"/>
      <c r="DY33" s="721"/>
      <c r="DZ33" s="721"/>
      <c r="EA33" s="721"/>
      <c r="EB33" s="721"/>
      <c r="EC33" s="722"/>
    </row>
    <row r="34" spans="2:133" ht="11.25" customHeight="1" x14ac:dyDescent="0.15">
      <c r="B34" s="681" t="s">
        <v>325</v>
      </c>
      <c r="C34" s="682"/>
      <c r="D34" s="682"/>
      <c r="E34" s="682"/>
      <c r="F34" s="682"/>
      <c r="G34" s="682"/>
      <c r="H34" s="682"/>
      <c r="I34" s="682"/>
      <c r="J34" s="682"/>
      <c r="K34" s="682"/>
      <c r="L34" s="682"/>
      <c r="M34" s="682"/>
      <c r="N34" s="682"/>
      <c r="O34" s="682"/>
      <c r="P34" s="682"/>
      <c r="Q34" s="683"/>
      <c r="R34" s="684">
        <v>27778</v>
      </c>
      <c r="S34" s="685"/>
      <c r="T34" s="685"/>
      <c r="U34" s="685"/>
      <c r="V34" s="685"/>
      <c r="W34" s="685"/>
      <c r="X34" s="685"/>
      <c r="Y34" s="686"/>
      <c r="Z34" s="687">
        <v>0.9</v>
      </c>
      <c r="AA34" s="687"/>
      <c r="AB34" s="687"/>
      <c r="AC34" s="687"/>
      <c r="AD34" s="688">
        <v>197</v>
      </c>
      <c r="AE34" s="688"/>
      <c r="AF34" s="688"/>
      <c r="AG34" s="688"/>
      <c r="AH34" s="688"/>
      <c r="AI34" s="688"/>
      <c r="AJ34" s="688"/>
      <c r="AK34" s="688"/>
      <c r="AL34" s="689">
        <v>0</v>
      </c>
      <c r="AM34" s="690"/>
      <c r="AN34" s="690"/>
      <c r="AO34" s="691"/>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9" t="s">
        <v>326</v>
      </c>
      <c r="CE34" s="700"/>
      <c r="CF34" s="700"/>
      <c r="CG34" s="700"/>
      <c r="CH34" s="700"/>
      <c r="CI34" s="700"/>
      <c r="CJ34" s="700"/>
      <c r="CK34" s="700"/>
      <c r="CL34" s="700"/>
      <c r="CM34" s="700"/>
      <c r="CN34" s="700"/>
      <c r="CO34" s="700"/>
      <c r="CP34" s="700"/>
      <c r="CQ34" s="701"/>
      <c r="CR34" s="684">
        <v>585314</v>
      </c>
      <c r="CS34" s="685"/>
      <c r="CT34" s="685"/>
      <c r="CU34" s="685"/>
      <c r="CV34" s="685"/>
      <c r="CW34" s="685"/>
      <c r="CX34" s="685"/>
      <c r="CY34" s="686"/>
      <c r="CZ34" s="689">
        <v>20.2</v>
      </c>
      <c r="DA34" s="721"/>
      <c r="DB34" s="721"/>
      <c r="DC34" s="723"/>
      <c r="DD34" s="693">
        <v>441579</v>
      </c>
      <c r="DE34" s="685"/>
      <c r="DF34" s="685"/>
      <c r="DG34" s="685"/>
      <c r="DH34" s="685"/>
      <c r="DI34" s="685"/>
      <c r="DJ34" s="685"/>
      <c r="DK34" s="686"/>
      <c r="DL34" s="693">
        <v>263644</v>
      </c>
      <c r="DM34" s="685"/>
      <c r="DN34" s="685"/>
      <c r="DO34" s="685"/>
      <c r="DP34" s="685"/>
      <c r="DQ34" s="685"/>
      <c r="DR34" s="685"/>
      <c r="DS34" s="685"/>
      <c r="DT34" s="685"/>
      <c r="DU34" s="685"/>
      <c r="DV34" s="686"/>
      <c r="DW34" s="689">
        <v>12.9</v>
      </c>
      <c r="DX34" s="721"/>
      <c r="DY34" s="721"/>
      <c r="DZ34" s="721"/>
      <c r="EA34" s="721"/>
      <c r="EB34" s="721"/>
      <c r="EC34" s="722"/>
    </row>
    <row r="35" spans="2:133" ht="11.25" customHeight="1" x14ac:dyDescent="0.15">
      <c r="B35" s="681" t="s">
        <v>327</v>
      </c>
      <c r="C35" s="682"/>
      <c r="D35" s="682"/>
      <c r="E35" s="682"/>
      <c r="F35" s="682"/>
      <c r="G35" s="682"/>
      <c r="H35" s="682"/>
      <c r="I35" s="682"/>
      <c r="J35" s="682"/>
      <c r="K35" s="682"/>
      <c r="L35" s="682"/>
      <c r="M35" s="682"/>
      <c r="N35" s="682"/>
      <c r="O35" s="682"/>
      <c r="P35" s="682"/>
      <c r="Q35" s="683"/>
      <c r="R35" s="684">
        <v>5903</v>
      </c>
      <c r="S35" s="685"/>
      <c r="T35" s="685"/>
      <c r="U35" s="685"/>
      <c r="V35" s="685"/>
      <c r="W35" s="685"/>
      <c r="X35" s="685"/>
      <c r="Y35" s="686"/>
      <c r="Z35" s="687">
        <v>0.2</v>
      </c>
      <c r="AA35" s="687"/>
      <c r="AB35" s="687"/>
      <c r="AC35" s="687"/>
      <c r="AD35" s="688" t="s">
        <v>128</v>
      </c>
      <c r="AE35" s="688"/>
      <c r="AF35" s="688"/>
      <c r="AG35" s="688"/>
      <c r="AH35" s="688"/>
      <c r="AI35" s="688"/>
      <c r="AJ35" s="688"/>
      <c r="AK35" s="688"/>
      <c r="AL35" s="689" t="s">
        <v>237</v>
      </c>
      <c r="AM35" s="690"/>
      <c r="AN35" s="690"/>
      <c r="AO35" s="691"/>
      <c r="AP35" s="233"/>
      <c r="AQ35" s="663" t="s">
        <v>328</v>
      </c>
      <c r="AR35" s="664"/>
      <c r="AS35" s="664"/>
      <c r="AT35" s="664"/>
      <c r="AU35" s="664"/>
      <c r="AV35" s="664"/>
      <c r="AW35" s="664"/>
      <c r="AX35" s="664"/>
      <c r="AY35" s="664"/>
      <c r="AZ35" s="664"/>
      <c r="BA35" s="664"/>
      <c r="BB35" s="664"/>
      <c r="BC35" s="664"/>
      <c r="BD35" s="664"/>
      <c r="BE35" s="664"/>
      <c r="BF35" s="665"/>
      <c r="BG35" s="663" t="s">
        <v>329</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99" t="s">
        <v>330</v>
      </c>
      <c r="CE35" s="700"/>
      <c r="CF35" s="700"/>
      <c r="CG35" s="700"/>
      <c r="CH35" s="700"/>
      <c r="CI35" s="700"/>
      <c r="CJ35" s="700"/>
      <c r="CK35" s="700"/>
      <c r="CL35" s="700"/>
      <c r="CM35" s="700"/>
      <c r="CN35" s="700"/>
      <c r="CO35" s="700"/>
      <c r="CP35" s="700"/>
      <c r="CQ35" s="701"/>
      <c r="CR35" s="684">
        <v>9943</v>
      </c>
      <c r="CS35" s="709"/>
      <c r="CT35" s="709"/>
      <c r="CU35" s="709"/>
      <c r="CV35" s="709"/>
      <c r="CW35" s="709"/>
      <c r="CX35" s="709"/>
      <c r="CY35" s="710"/>
      <c r="CZ35" s="689">
        <v>0.3</v>
      </c>
      <c r="DA35" s="721"/>
      <c r="DB35" s="721"/>
      <c r="DC35" s="723"/>
      <c r="DD35" s="693">
        <v>5672</v>
      </c>
      <c r="DE35" s="709"/>
      <c r="DF35" s="709"/>
      <c r="DG35" s="709"/>
      <c r="DH35" s="709"/>
      <c r="DI35" s="709"/>
      <c r="DJ35" s="709"/>
      <c r="DK35" s="710"/>
      <c r="DL35" s="693">
        <v>5672</v>
      </c>
      <c r="DM35" s="709"/>
      <c r="DN35" s="709"/>
      <c r="DO35" s="709"/>
      <c r="DP35" s="709"/>
      <c r="DQ35" s="709"/>
      <c r="DR35" s="709"/>
      <c r="DS35" s="709"/>
      <c r="DT35" s="709"/>
      <c r="DU35" s="709"/>
      <c r="DV35" s="710"/>
      <c r="DW35" s="689">
        <v>0.3</v>
      </c>
      <c r="DX35" s="721"/>
      <c r="DY35" s="721"/>
      <c r="DZ35" s="721"/>
      <c r="EA35" s="721"/>
      <c r="EB35" s="721"/>
      <c r="EC35" s="722"/>
    </row>
    <row r="36" spans="2:133" ht="11.25" customHeight="1" x14ac:dyDescent="0.15">
      <c r="B36" s="681" t="s">
        <v>331</v>
      </c>
      <c r="C36" s="682"/>
      <c r="D36" s="682"/>
      <c r="E36" s="682"/>
      <c r="F36" s="682"/>
      <c r="G36" s="682"/>
      <c r="H36" s="682"/>
      <c r="I36" s="682"/>
      <c r="J36" s="682"/>
      <c r="K36" s="682"/>
      <c r="L36" s="682"/>
      <c r="M36" s="682"/>
      <c r="N36" s="682"/>
      <c r="O36" s="682"/>
      <c r="P36" s="682"/>
      <c r="Q36" s="683"/>
      <c r="R36" s="684" t="s">
        <v>128</v>
      </c>
      <c r="S36" s="685"/>
      <c r="T36" s="685"/>
      <c r="U36" s="685"/>
      <c r="V36" s="685"/>
      <c r="W36" s="685"/>
      <c r="X36" s="685"/>
      <c r="Y36" s="686"/>
      <c r="Z36" s="687" t="s">
        <v>128</v>
      </c>
      <c r="AA36" s="687"/>
      <c r="AB36" s="687"/>
      <c r="AC36" s="687"/>
      <c r="AD36" s="688" t="s">
        <v>237</v>
      </c>
      <c r="AE36" s="688"/>
      <c r="AF36" s="688"/>
      <c r="AG36" s="688"/>
      <c r="AH36" s="688"/>
      <c r="AI36" s="688"/>
      <c r="AJ36" s="688"/>
      <c r="AK36" s="688"/>
      <c r="AL36" s="689" t="s">
        <v>128</v>
      </c>
      <c r="AM36" s="690"/>
      <c r="AN36" s="690"/>
      <c r="AO36" s="691"/>
      <c r="AP36" s="233"/>
      <c r="AQ36" s="758" t="s">
        <v>332</v>
      </c>
      <c r="AR36" s="759"/>
      <c r="AS36" s="759"/>
      <c r="AT36" s="759"/>
      <c r="AU36" s="759"/>
      <c r="AV36" s="759"/>
      <c r="AW36" s="759"/>
      <c r="AX36" s="759"/>
      <c r="AY36" s="760"/>
      <c r="AZ36" s="673">
        <v>343559</v>
      </c>
      <c r="BA36" s="674"/>
      <c r="BB36" s="674"/>
      <c r="BC36" s="674"/>
      <c r="BD36" s="674"/>
      <c r="BE36" s="674"/>
      <c r="BF36" s="761"/>
      <c r="BG36" s="695" t="s">
        <v>333</v>
      </c>
      <c r="BH36" s="696"/>
      <c r="BI36" s="696"/>
      <c r="BJ36" s="696"/>
      <c r="BK36" s="696"/>
      <c r="BL36" s="696"/>
      <c r="BM36" s="696"/>
      <c r="BN36" s="696"/>
      <c r="BO36" s="696"/>
      <c r="BP36" s="696"/>
      <c r="BQ36" s="696"/>
      <c r="BR36" s="696"/>
      <c r="BS36" s="696"/>
      <c r="BT36" s="696"/>
      <c r="BU36" s="697"/>
      <c r="BV36" s="673">
        <v>38766</v>
      </c>
      <c r="BW36" s="674"/>
      <c r="BX36" s="674"/>
      <c r="BY36" s="674"/>
      <c r="BZ36" s="674"/>
      <c r="CA36" s="674"/>
      <c r="CB36" s="761"/>
      <c r="CD36" s="699" t="s">
        <v>334</v>
      </c>
      <c r="CE36" s="700"/>
      <c r="CF36" s="700"/>
      <c r="CG36" s="700"/>
      <c r="CH36" s="700"/>
      <c r="CI36" s="700"/>
      <c r="CJ36" s="700"/>
      <c r="CK36" s="700"/>
      <c r="CL36" s="700"/>
      <c r="CM36" s="700"/>
      <c r="CN36" s="700"/>
      <c r="CO36" s="700"/>
      <c r="CP36" s="700"/>
      <c r="CQ36" s="701"/>
      <c r="CR36" s="684">
        <v>504465</v>
      </c>
      <c r="CS36" s="685"/>
      <c r="CT36" s="685"/>
      <c r="CU36" s="685"/>
      <c r="CV36" s="685"/>
      <c r="CW36" s="685"/>
      <c r="CX36" s="685"/>
      <c r="CY36" s="686"/>
      <c r="CZ36" s="689">
        <v>17.399999999999999</v>
      </c>
      <c r="DA36" s="721"/>
      <c r="DB36" s="721"/>
      <c r="DC36" s="723"/>
      <c r="DD36" s="693">
        <v>389626</v>
      </c>
      <c r="DE36" s="685"/>
      <c r="DF36" s="685"/>
      <c r="DG36" s="685"/>
      <c r="DH36" s="685"/>
      <c r="DI36" s="685"/>
      <c r="DJ36" s="685"/>
      <c r="DK36" s="686"/>
      <c r="DL36" s="693">
        <v>356572</v>
      </c>
      <c r="DM36" s="685"/>
      <c r="DN36" s="685"/>
      <c r="DO36" s="685"/>
      <c r="DP36" s="685"/>
      <c r="DQ36" s="685"/>
      <c r="DR36" s="685"/>
      <c r="DS36" s="685"/>
      <c r="DT36" s="685"/>
      <c r="DU36" s="685"/>
      <c r="DV36" s="686"/>
      <c r="DW36" s="689">
        <v>17.399999999999999</v>
      </c>
      <c r="DX36" s="721"/>
      <c r="DY36" s="721"/>
      <c r="DZ36" s="721"/>
      <c r="EA36" s="721"/>
      <c r="EB36" s="721"/>
      <c r="EC36" s="722"/>
    </row>
    <row r="37" spans="2:133" ht="11.25" customHeight="1" x14ac:dyDescent="0.15">
      <c r="B37" s="681" t="s">
        <v>335</v>
      </c>
      <c r="C37" s="682"/>
      <c r="D37" s="682"/>
      <c r="E37" s="682"/>
      <c r="F37" s="682"/>
      <c r="G37" s="682"/>
      <c r="H37" s="682"/>
      <c r="I37" s="682"/>
      <c r="J37" s="682"/>
      <c r="K37" s="682"/>
      <c r="L37" s="682"/>
      <c r="M37" s="682"/>
      <c r="N37" s="682"/>
      <c r="O37" s="682"/>
      <c r="P37" s="682"/>
      <c r="Q37" s="683"/>
      <c r="R37" s="684">
        <v>359804</v>
      </c>
      <c r="S37" s="685"/>
      <c r="T37" s="685"/>
      <c r="U37" s="685"/>
      <c r="V37" s="685"/>
      <c r="W37" s="685"/>
      <c r="X37" s="685"/>
      <c r="Y37" s="686"/>
      <c r="Z37" s="687">
        <v>11.2</v>
      </c>
      <c r="AA37" s="687"/>
      <c r="AB37" s="687"/>
      <c r="AC37" s="687"/>
      <c r="AD37" s="688" t="s">
        <v>237</v>
      </c>
      <c r="AE37" s="688"/>
      <c r="AF37" s="688"/>
      <c r="AG37" s="688"/>
      <c r="AH37" s="688"/>
      <c r="AI37" s="688"/>
      <c r="AJ37" s="688"/>
      <c r="AK37" s="688"/>
      <c r="AL37" s="689" t="s">
        <v>128</v>
      </c>
      <c r="AM37" s="690"/>
      <c r="AN37" s="690"/>
      <c r="AO37" s="691"/>
      <c r="AQ37" s="762" t="s">
        <v>336</v>
      </c>
      <c r="AR37" s="763"/>
      <c r="AS37" s="763"/>
      <c r="AT37" s="763"/>
      <c r="AU37" s="763"/>
      <c r="AV37" s="763"/>
      <c r="AW37" s="763"/>
      <c r="AX37" s="763"/>
      <c r="AY37" s="764"/>
      <c r="AZ37" s="684">
        <v>15416</v>
      </c>
      <c r="BA37" s="685"/>
      <c r="BB37" s="685"/>
      <c r="BC37" s="685"/>
      <c r="BD37" s="709"/>
      <c r="BE37" s="709"/>
      <c r="BF37" s="739"/>
      <c r="BG37" s="699" t="s">
        <v>337</v>
      </c>
      <c r="BH37" s="700"/>
      <c r="BI37" s="700"/>
      <c r="BJ37" s="700"/>
      <c r="BK37" s="700"/>
      <c r="BL37" s="700"/>
      <c r="BM37" s="700"/>
      <c r="BN37" s="700"/>
      <c r="BO37" s="700"/>
      <c r="BP37" s="700"/>
      <c r="BQ37" s="700"/>
      <c r="BR37" s="700"/>
      <c r="BS37" s="700"/>
      <c r="BT37" s="700"/>
      <c r="BU37" s="701"/>
      <c r="BV37" s="684">
        <v>28154</v>
      </c>
      <c r="BW37" s="685"/>
      <c r="BX37" s="685"/>
      <c r="BY37" s="685"/>
      <c r="BZ37" s="685"/>
      <c r="CA37" s="685"/>
      <c r="CB37" s="694"/>
      <c r="CD37" s="699" t="s">
        <v>338</v>
      </c>
      <c r="CE37" s="700"/>
      <c r="CF37" s="700"/>
      <c r="CG37" s="700"/>
      <c r="CH37" s="700"/>
      <c r="CI37" s="700"/>
      <c r="CJ37" s="700"/>
      <c r="CK37" s="700"/>
      <c r="CL37" s="700"/>
      <c r="CM37" s="700"/>
      <c r="CN37" s="700"/>
      <c r="CO37" s="700"/>
      <c r="CP37" s="700"/>
      <c r="CQ37" s="701"/>
      <c r="CR37" s="684">
        <v>285784</v>
      </c>
      <c r="CS37" s="709"/>
      <c r="CT37" s="709"/>
      <c r="CU37" s="709"/>
      <c r="CV37" s="709"/>
      <c r="CW37" s="709"/>
      <c r="CX37" s="709"/>
      <c r="CY37" s="710"/>
      <c r="CZ37" s="689">
        <v>9.8000000000000007</v>
      </c>
      <c r="DA37" s="721"/>
      <c r="DB37" s="721"/>
      <c r="DC37" s="723"/>
      <c r="DD37" s="693">
        <v>271163</v>
      </c>
      <c r="DE37" s="709"/>
      <c r="DF37" s="709"/>
      <c r="DG37" s="709"/>
      <c r="DH37" s="709"/>
      <c r="DI37" s="709"/>
      <c r="DJ37" s="709"/>
      <c r="DK37" s="710"/>
      <c r="DL37" s="693">
        <v>263784</v>
      </c>
      <c r="DM37" s="709"/>
      <c r="DN37" s="709"/>
      <c r="DO37" s="709"/>
      <c r="DP37" s="709"/>
      <c r="DQ37" s="709"/>
      <c r="DR37" s="709"/>
      <c r="DS37" s="709"/>
      <c r="DT37" s="709"/>
      <c r="DU37" s="709"/>
      <c r="DV37" s="710"/>
      <c r="DW37" s="689">
        <v>12.9</v>
      </c>
      <c r="DX37" s="721"/>
      <c r="DY37" s="721"/>
      <c r="DZ37" s="721"/>
      <c r="EA37" s="721"/>
      <c r="EB37" s="721"/>
      <c r="EC37" s="722"/>
    </row>
    <row r="38" spans="2:133" ht="11.25" customHeight="1" x14ac:dyDescent="0.15">
      <c r="B38" s="681" t="s">
        <v>339</v>
      </c>
      <c r="C38" s="682"/>
      <c r="D38" s="682"/>
      <c r="E38" s="682"/>
      <c r="F38" s="682"/>
      <c r="G38" s="682"/>
      <c r="H38" s="682"/>
      <c r="I38" s="682"/>
      <c r="J38" s="682"/>
      <c r="K38" s="682"/>
      <c r="L38" s="682"/>
      <c r="M38" s="682"/>
      <c r="N38" s="682"/>
      <c r="O38" s="682"/>
      <c r="P38" s="682"/>
      <c r="Q38" s="683"/>
      <c r="R38" s="684">
        <v>94146</v>
      </c>
      <c r="S38" s="685"/>
      <c r="T38" s="685"/>
      <c r="U38" s="685"/>
      <c r="V38" s="685"/>
      <c r="W38" s="685"/>
      <c r="X38" s="685"/>
      <c r="Y38" s="686"/>
      <c r="Z38" s="687">
        <v>2.9</v>
      </c>
      <c r="AA38" s="687"/>
      <c r="AB38" s="687"/>
      <c r="AC38" s="687"/>
      <c r="AD38" s="688">
        <v>1</v>
      </c>
      <c r="AE38" s="688"/>
      <c r="AF38" s="688"/>
      <c r="AG38" s="688"/>
      <c r="AH38" s="688"/>
      <c r="AI38" s="688"/>
      <c r="AJ38" s="688"/>
      <c r="AK38" s="688"/>
      <c r="AL38" s="689">
        <v>0</v>
      </c>
      <c r="AM38" s="690"/>
      <c r="AN38" s="690"/>
      <c r="AO38" s="691"/>
      <c r="AQ38" s="762" t="s">
        <v>340</v>
      </c>
      <c r="AR38" s="763"/>
      <c r="AS38" s="763"/>
      <c r="AT38" s="763"/>
      <c r="AU38" s="763"/>
      <c r="AV38" s="763"/>
      <c r="AW38" s="763"/>
      <c r="AX38" s="763"/>
      <c r="AY38" s="764"/>
      <c r="AZ38" s="684">
        <v>6195</v>
      </c>
      <c r="BA38" s="685"/>
      <c r="BB38" s="685"/>
      <c r="BC38" s="685"/>
      <c r="BD38" s="709"/>
      <c r="BE38" s="709"/>
      <c r="BF38" s="739"/>
      <c r="BG38" s="699" t="s">
        <v>341</v>
      </c>
      <c r="BH38" s="700"/>
      <c r="BI38" s="700"/>
      <c r="BJ38" s="700"/>
      <c r="BK38" s="700"/>
      <c r="BL38" s="700"/>
      <c r="BM38" s="700"/>
      <c r="BN38" s="700"/>
      <c r="BO38" s="700"/>
      <c r="BP38" s="700"/>
      <c r="BQ38" s="700"/>
      <c r="BR38" s="700"/>
      <c r="BS38" s="700"/>
      <c r="BT38" s="700"/>
      <c r="BU38" s="701"/>
      <c r="BV38" s="684">
        <v>740</v>
      </c>
      <c r="BW38" s="685"/>
      <c r="BX38" s="685"/>
      <c r="BY38" s="685"/>
      <c r="BZ38" s="685"/>
      <c r="CA38" s="685"/>
      <c r="CB38" s="694"/>
      <c r="CD38" s="699" t="s">
        <v>342</v>
      </c>
      <c r="CE38" s="700"/>
      <c r="CF38" s="700"/>
      <c r="CG38" s="700"/>
      <c r="CH38" s="700"/>
      <c r="CI38" s="700"/>
      <c r="CJ38" s="700"/>
      <c r="CK38" s="700"/>
      <c r="CL38" s="700"/>
      <c r="CM38" s="700"/>
      <c r="CN38" s="700"/>
      <c r="CO38" s="700"/>
      <c r="CP38" s="700"/>
      <c r="CQ38" s="701"/>
      <c r="CR38" s="684">
        <v>328143</v>
      </c>
      <c r="CS38" s="685"/>
      <c r="CT38" s="685"/>
      <c r="CU38" s="685"/>
      <c r="CV38" s="685"/>
      <c r="CW38" s="685"/>
      <c r="CX38" s="685"/>
      <c r="CY38" s="686"/>
      <c r="CZ38" s="689">
        <v>11.3</v>
      </c>
      <c r="DA38" s="721"/>
      <c r="DB38" s="721"/>
      <c r="DC38" s="723"/>
      <c r="DD38" s="693">
        <v>275344</v>
      </c>
      <c r="DE38" s="685"/>
      <c r="DF38" s="685"/>
      <c r="DG38" s="685"/>
      <c r="DH38" s="685"/>
      <c r="DI38" s="685"/>
      <c r="DJ38" s="685"/>
      <c r="DK38" s="686"/>
      <c r="DL38" s="693">
        <v>264452</v>
      </c>
      <c r="DM38" s="685"/>
      <c r="DN38" s="685"/>
      <c r="DO38" s="685"/>
      <c r="DP38" s="685"/>
      <c r="DQ38" s="685"/>
      <c r="DR38" s="685"/>
      <c r="DS38" s="685"/>
      <c r="DT38" s="685"/>
      <c r="DU38" s="685"/>
      <c r="DV38" s="686"/>
      <c r="DW38" s="689">
        <v>12.9</v>
      </c>
      <c r="DX38" s="721"/>
      <c r="DY38" s="721"/>
      <c r="DZ38" s="721"/>
      <c r="EA38" s="721"/>
      <c r="EB38" s="721"/>
      <c r="EC38" s="722"/>
    </row>
    <row r="39" spans="2:133" ht="11.25" customHeight="1" x14ac:dyDescent="0.15">
      <c r="B39" s="681" t="s">
        <v>343</v>
      </c>
      <c r="C39" s="682"/>
      <c r="D39" s="682"/>
      <c r="E39" s="682"/>
      <c r="F39" s="682"/>
      <c r="G39" s="682"/>
      <c r="H39" s="682"/>
      <c r="I39" s="682"/>
      <c r="J39" s="682"/>
      <c r="K39" s="682"/>
      <c r="L39" s="682"/>
      <c r="M39" s="682"/>
      <c r="N39" s="682"/>
      <c r="O39" s="682"/>
      <c r="P39" s="682"/>
      <c r="Q39" s="683"/>
      <c r="R39" s="684">
        <v>139700</v>
      </c>
      <c r="S39" s="685"/>
      <c r="T39" s="685"/>
      <c r="U39" s="685"/>
      <c r="V39" s="685"/>
      <c r="W39" s="685"/>
      <c r="X39" s="685"/>
      <c r="Y39" s="686"/>
      <c r="Z39" s="687">
        <v>4.4000000000000004</v>
      </c>
      <c r="AA39" s="687"/>
      <c r="AB39" s="687"/>
      <c r="AC39" s="687"/>
      <c r="AD39" s="688" t="s">
        <v>237</v>
      </c>
      <c r="AE39" s="688"/>
      <c r="AF39" s="688"/>
      <c r="AG39" s="688"/>
      <c r="AH39" s="688"/>
      <c r="AI39" s="688"/>
      <c r="AJ39" s="688"/>
      <c r="AK39" s="688"/>
      <c r="AL39" s="689" t="s">
        <v>128</v>
      </c>
      <c r="AM39" s="690"/>
      <c r="AN39" s="690"/>
      <c r="AO39" s="691"/>
      <c r="AQ39" s="762" t="s">
        <v>344</v>
      </c>
      <c r="AR39" s="763"/>
      <c r="AS39" s="763"/>
      <c r="AT39" s="763"/>
      <c r="AU39" s="763"/>
      <c r="AV39" s="763"/>
      <c r="AW39" s="763"/>
      <c r="AX39" s="763"/>
      <c r="AY39" s="764"/>
      <c r="AZ39" s="684" t="s">
        <v>237</v>
      </c>
      <c r="BA39" s="685"/>
      <c r="BB39" s="685"/>
      <c r="BC39" s="685"/>
      <c r="BD39" s="709"/>
      <c r="BE39" s="709"/>
      <c r="BF39" s="739"/>
      <c r="BG39" s="699" t="s">
        <v>345</v>
      </c>
      <c r="BH39" s="700"/>
      <c r="BI39" s="700"/>
      <c r="BJ39" s="700"/>
      <c r="BK39" s="700"/>
      <c r="BL39" s="700"/>
      <c r="BM39" s="700"/>
      <c r="BN39" s="700"/>
      <c r="BO39" s="700"/>
      <c r="BP39" s="700"/>
      <c r="BQ39" s="700"/>
      <c r="BR39" s="700"/>
      <c r="BS39" s="700"/>
      <c r="BT39" s="700"/>
      <c r="BU39" s="701"/>
      <c r="BV39" s="684">
        <v>1109</v>
      </c>
      <c r="BW39" s="685"/>
      <c r="BX39" s="685"/>
      <c r="BY39" s="685"/>
      <c r="BZ39" s="685"/>
      <c r="CA39" s="685"/>
      <c r="CB39" s="694"/>
      <c r="CD39" s="699" t="s">
        <v>346</v>
      </c>
      <c r="CE39" s="700"/>
      <c r="CF39" s="700"/>
      <c r="CG39" s="700"/>
      <c r="CH39" s="700"/>
      <c r="CI39" s="700"/>
      <c r="CJ39" s="700"/>
      <c r="CK39" s="700"/>
      <c r="CL39" s="700"/>
      <c r="CM39" s="700"/>
      <c r="CN39" s="700"/>
      <c r="CO39" s="700"/>
      <c r="CP39" s="700"/>
      <c r="CQ39" s="701"/>
      <c r="CR39" s="684">
        <v>13842</v>
      </c>
      <c r="CS39" s="709"/>
      <c r="CT39" s="709"/>
      <c r="CU39" s="709"/>
      <c r="CV39" s="709"/>
      <c r="CW39" s="709"/>
      <c r="CX39" s="709"/>
      <c r="CY39" s="710"/>
      <c r="CZ39" s="689">
        <v>0.5</v>
      </c>
      <c r="DA39" s="721"/>
      <c r="DB39" s="721"/>
      <c r="DC39" s="723"/>
      <c r="DD39" s="693">
        <v>7490</v>
      </c>
      <c r="DE39" s="709"/>
      <c r="DF39" s="709"/>
      <c r="DG39" s="709"/>
      <c r="DH39" s="709"/>
      <c r="DI39" s="709"/>
      <c r="DJ39" s="709"/>
      <c r="DK39" s="710"/>
      <c r="DL39" s="693" t="s">
        <v>237</v>
      </c>
      <c r="DM39" s="709"/>
      <c r="DN39" s="709"/>
      <c r="DO39" s="709"/>
      <c r="DP39" s="709"/>
      <c r="DQ39" s="709"/>
      <c r="DR39" s="709"/>
      <c r="DS39" s="709"/>
      <c r="DT39" s="709"/>
      <c r="DU39" s="709"/>
      <c r="DV39" s="710"/>
      <c r="DW39" s="689" t="s">
        <v>237</v>
      </c>
      <c r="DX39" s="721"/>
      <c r="DY39" s="721"/>
      <c r="DZ39" s="721"/>
      <c r="EA39" s="721"/>
      <c r="EB39" s="721"/>
      <c r="EC39" s="722"/>
    </row>
    <row r="40" spans="2:133" ht="11.25" customHeight="1" x14ac:dyDescent="0.15">
      <c r="B40" s="681" t="s">
        <v>347</v>
      </c>
      <c r="C40" s="682"/>
      <c r="D40" s="682"/>
      <c r="E40" s="682"/>
      <c r="F40" s="682"/>
      <c r="G40" s="682"/>
      <c r="H40" s="682"/>
      <c r="I40" s="682"/>
      <c r="J40" s="682"/>
      <c r="K40" s="682"/>
      <c r="L40" s="682"/>
      <c r="M40" s="682"/>
      <c r="N40" s="682"/>
      <c r="O40" s="682"/>
      <c r="P40" s="682"/>
      <c r="Q40" s="683"/>
      <c r="R40" s="684" t="s">
        <v>128</v>
      </c>
      <c r="S40" s="685"/>
      <c r="T40" s="685"/>
      <c r="U40" s="685"/>
      <c r="V40" s="685"/>
      <c r="W40" s="685"/>
      <c r="X40" s="685"/>
      <c r="Y40" s="686"/>
      <c r="Z40" s="687" t="s">
        <v>128</v>
      </c>
      <c r="AA40" s="687"/>
      <c r="AB40" s="687"/>
      <c r="AC40" s="687"/>
      <c r="AD40" s="688" t="s">
        <v>237</v>
      </c>
      <c r="AE40" s="688"/>
      <c r="AF40" s="688"/>
      <c r="AG40" s="688"/>
      <c r="AH40" s="688"/>
      <c r="AI40" s="688"/>
      <c r="AJ40" s="688"/>
      <c r="AK40" s="688"/>
      <c r="AL40" s="689" t="s">
        <v>128</v>
      </c>
      <c r="AM40" s="690"/>
      <c r="AN40" s="690"/>
      <c r="AO40" s="691"/>
      <c r="AQ40" s="762" t="s">
        <v>348</v>
      </c>
      <c r="AR40" s="763"/>
      <c r="AS40" s="763"/>
      <c r="AT40" s="763"/>
      <c r="AU40" s="763"/>
      <c r="AV40" s="763"/>
      <c r="AW40" s="763"/>
      <c r="AX40" s="763"/>
      <c r="AY40" s="764"/>
      <c r="AZ40" s="684" t="s">
        <v>128</v>
      </c>
      <c r="BA40" s="685"/>
      <c r="BB40" s="685"/>
      <c r="BC40" s="685"/>
      <c r="BD40" s="709"/>
      <c r="BE40" s="709"/>
      <c r="BF40" s="739"/>
      <c r="BG40" s="765" t="s">
        <v>349</v>
      </c>
      <c r="BH40" s="766"/>
      <c r="BI40" s="766"/>
      <c r="BJ40" s="766"/>
      <c r="BK40" s="766"/>
      <c r="BL40" s="234"/>
      <c r="BM40" s="700" t="s">
        <v>350</v>
      </c>
      <c r="BN40" s="700"/>
      <c r="BO40" s="700"/>
      <c r="BP40" s="700"/>
      <c r="BQ40" s="700"/>
      <c r="BR40" s="700"/>
      <c r="BS40" s="700"/>
      <c r="BT40" s="700"/>
      <c r="BU40" s="701"/>
      <c r="BV40" s="684">
        <v>86</v>
      </c>
      <c r="BW40" s="685"/>
      <c r="BX40" s="685"/>
      <c r="BY40" s="685"/>
      <c r="BZ40" s="685"/>
      <c r="CA40" s="685"/>
      <c r="CB40" s="694"/>
      <c r="CD40" s="699" t="s">
        <v>351</v>
      </c>
      <c r="CE40" s="700"/>
      <c r="CF40" s="700"/>
      <c r="CG40" s="700"/>
      <c r="CH40" s="700"/>
      <c r="CI40" s="700"/>
      <c r="CJ40" s="700"/>
      <c r="CK40" s="700"/>
      <c r="CL40" s="700"/>
      <c r="CM40" s="700"/>
      <c r="CN40" s="700"/>
      <c r="CO40" s="700"/>
      <c r="CP40" s="700"/>
      <c r="CQ40" s="701"/>
      <c r="CR40" s="684">
        <v>41000</v>
      </c>
      <c r="CS40" s="685"/>
      <c r="CT40" s="685"/>
      <c r="CU40" s="685"/>
      <c r="CV40" s="685"/>
      <c r="CW40" s="685"/>
      <c r="CX40" s="685"/>
      <c r="CY40" s="686"/>
      <c r="CZ40" s="689">
        <v>1.4</v>
      </c>
      <c r="DA40" s="721"/>
      <c r="DB40" s="721"/>
      <c r="DC40" s="723"/>
      <c r="DD40" s="693" t="s">
        <v>237</v>
      </c>
      <c r="DE40" s="685"/>
      <c r="DF40" s="685"/>
      <c r="DG40" s="685"/>
      <c r="DH40" s="685"/>
      <c r="DI40" s="685"/>
      <c r="DJ40" s="685"/>
      <c r="DK40" s="686"/>
      <c r="DL40" s="693" t="s">
        <v>128</v>
      </c>
      <c r="DM40" s="685"/>
      <c r="DN40" s="685"/>
      <c r="DO40" s="685"/>
      <c r="DP40" s="685"/>
      <c r="DQ40" s="685"/>
      <c r="DR40" s="685"/>
      <c r="DS40" s="685"/>
      <c r="DT40" s="685"/>
      <c r="DU40" s="685"/>
      <c r="DV40" s="686"/>
      <c r="DW40" s="689" t="s">
        <v>128</v>
      </c>
      <c r="DX40" s="721"/>
      <c r="DY40" s="721"/>
      <c r="DZ40" s="721"/>
      <c r="EA40" s="721"/>
      <c r="EB40" s="721"/>
      <c r="EC40" s="722"/>
    </row>
    <row r="41" spans="2:133" ht="11.25" customHeight="1" x14ac:dyDescent="0.15">
      <c r="B41" s="681" t="s">
        <v>352</v>
      </c>
      <c r="C41" s="682"/>
      <c r="D41" s="682"/>
      <c r="E41" s="682"/>
      <c r="F41" s="682"/>
      <c r="G41" s="682"/>
      <c r="H41" s="682"/>
      <c r="I41" s="682"/>
      <c r="J41" s="682"/>
      <c r="K41" s="682"/>
      <c r="L41" s="682"/>
      <c r="M41" s="682"/>
      <c r="N41" s="682"/>
      <c r="O41" s="682"/>
      <c r="P41" s="682"/>
      <c r="Q41" s="683"/>
      <c r="R41" s="684">
        <v>60500</v>
      </c>
      <c r="S41" s="685"/>
      <c r="T41" s="685"/>
      <c r="U41" s="685"/>
      <c r="V41" s="685"/>
      <c r="W41" s="685"/>
      <c r="X41" s="685"/>
      <c r="Y41" s="686"/>
      <c r="Z41" s="687">
        <v>1.9</v>
      </c>
      <c r="AA41" s="687"/>
      <c r="AB41" s="687"/>
      <c r="AC41" s="687"/>
      <c r="AD41" s="688" t="s">
        <v>237</v>
      </c>
      <c r="AE41" s="688"/>
      <c r="AF41" s="688"/>
      <c r="AG41" s="688"/>
      <c r="AH41" s="688"/>
      <c r="AI41" s="688"/>
      <c r="AJ41" s="688"/>
      <c r="AK41" s="688"/>
      <c r="AL41" s="689" t="s">
        <v>128</v>
      </c>
      <c r="AM41" s="690"/>
      <c r="AN41" s="690"/>
      <c r="AO41" s="691"/>
      <c r="AQ41" s="762" t="s">
        <v>353</v>
      </c>
      <c r="AR41" s="763"/>
      <c r="AS41" s="763"/>
      <c r="AT41" s="763"/>
      <c r="AU41" s="763"/>
      <c r="AV41" s="763"/>
      <c r="AW41" s="763"/>
      <c r="AX41" s="763"/>
      <c r="AY41" s="764"/>
      <c r="AZ41" s="684">
        <v>74611</v>
      </c>
      <c r="BA41" s="685"/>
      <c r="BB41" s="685"/>
      <c r="BC41" s="685"/>
      <c r="BD41" s="709"/>
      <c r="BE41" s="709"/>
      <c r="BF41" s="739"/>
      <c r="BG41" s="765"/>
      <c r="BH41" s="766"/>
      <c r="BI41" s="766"/>
      <c r="BJ41" s="766"/>
      <c r="BK41" s="766"/>
      <c r="BL41" s="234"/>
      <c r="BM41" s="700" t="s">
        <v>354</v>
      </c>
      <c r="BN41" s="700"/>
      <c r="BO41" s="700"/>
      <c r="BP41" s="700"/>
      <c r="BQ41" s="700"/>
      <c r="BR41" s="700"/>
      <c r="BS41" s="700"/>
      <c r="BT41" s="700"/>
      <c r="BU41" s="701"/>
      <c r="BV41" s="684">
        <v>1</v>
      </c>
      <c r="BW41" s="685"/>
      <c r="BX41" s="685"/>
      <c r="BY41" s="685"/>
      <c r="BZ41" s="685"/>
      <c r="CA41" s="685"/>
      <c r="CB41" s="694"/>
      <c r="CD41" s="699" t="s">
        <v>355</v>
      </c>
      <c r="CE41" s="700"/>
      <c r="CF41" s="700"/>
      <c r="CG41" s="700"/>
      <c r="CH41" s="700"/>
      <c r="CI41" s="700"/>
      <c r="CJ41" s="700"/>
      <c r="CK41" s="700"/>
      <c r="CL41" s="700"/>
      <c r="CM41" s="700"/>
      <c r="CN41" s="700"/>
      <c r="CO41" s="700"/>
      <c r="CP41" s="700"/>
      <c r="CQ41" s="701"/>
      <c r="CR41" s="684" t="s">
        <v>128</v>
      </c>
      <c r="CS41" s="709"/>
      <c r="CT41" s="709"/>
      <c r="CU41" s="709"/>
      <c r="CV41" s="709"/>
      <c r="CW41" s="709"/>
      <c r="CX41" s="709"/>
      <c r="CY41" s="710"/>
      <c r="CZ41" s="689" t="s">
        <v>128</v>
      </c>
      <c r="DA41" s="721"/>
      <c r="DB41" s="721"/>
      <c r="DC41" s="723"/>
      <c r="DD41" s="693" t="s">
        <v>237</v>
      </c>
      <c r="DE41" s="709"/>
      <c r="DF41" s="709"/>
      <c r="DG41" s="709"/>
      <c r="DH41" s="709"/>
      <c r="DI41" s="709"/>
      <c r="DJ41" s="709"/>
      <c r="DK41" s="710"/>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15">
      <c r="B42" s="725" t="s">
        <v>356</v>
      </c>
      <c r="C42" s="726"/>
      <c r="D42" s="726"/>
      <c r="E42" s="726"/>
      <c r="F42" s="726"/>
      <c r="G42" s="726"/>
      <c r="H42" s="726"/>
      <c r="I42" s="726"/>
      <c r="J42" s="726"/>
      <c r="K42" s="726"/>
      <c r="L42" s="726"/>
      <c r="M42" s="726"/>
      <c r="N42" s="726"/>
      <c r="O42" s="726"/>
      <c r="P42" s="726"/>
      <c r="Q42" s="727"/>
      <c r="R42" s="769">
        <v>3200949</v>
      </c>
      <c r="S42" s="770"/>
      <c r="T42" s="770"/>
      <c r="U42" s="770"/>
      <c r="V42" s="770"/>
      <c r="W42" s="770"/>
      <c r="X42" s="770"/>
      <c r="Y42" s="778"/>
      <c r="Z42" s="779">
        <v>100</v>
      </c>
      <c r="AA42" s="779"/>
      <c r="AB42" s="779"/>
      <c r="AC42" s="779"/>
      <c r="AD42" s="780">
        <v>1983240</v>
      </c>
      <c r="AE42" s="780"/>
      <c r="AF42" s="780"/>
      <c r="AG42" s="780"/>
      <c r="AH42" s="780"/>
      <c r="AI42" s="780"/>
      <c r="AJ42" s="780"/>
      <c r="AK42" s="780"/>
      <c r="AL42" s="781">
        <v>100</v>
      </c>
      <c r="AM42" s="756"/>
      <c r="AN42" s="756"/>
      <c r="AO42" s="782"/>
      <c r="AQ42" s="783" t="s">
        <v>357</v>
      </c>
      <c r="AR42" s="784"/>
      <c r="AS42" s="784"/>
      <c r="AT42" s="784"/>
      <c r="AU42" s="784"/>
      <c r="AV42" s="784"/>
      <c r="AW42" s="784"/>
      <c r="AX42" s="784"/>
      <c r="AY42" s="785"/>
      <c r="AZ42" s="769">
        <v>247337</v>
      </c>
      <c r="BA42" s="770"/>
      <c r="BB42" s="770"/>
      <c r="BC42" s="770"/>
      <c r="BD42" s="755"/>
      <c r="BE42" s="755"/>
      <c r="BF42" s="757"/>
      <c r="BG42" s="767"/>
      <c r="BH42" s="768"/>
      <c r="BI42" s="768"/>
      <c r="BJ42" s="768"/>
      <c r="BK42" s="768"/>
      <c r="BL42" s="235"/>
      <c r="BM42" s="712" t="s">
        <v>358</v>
      </c>
      <c r="BN42" s="712"/>
      <c r="BO42" s="712"/>
      <c r="BP42" s="712"/>
      <c r="BQ42" s="712"/>
      <c r="BR42" s="712"/>
      <c r="BS42" s="712"/>
      <c r="BT42" s="712"/>
      <c r="BU42" s="713"/>
      <c r="BV42" s="769">
        <v>390</v>
      </c>
      <c r="BW42" s="770"/>
      <c r="BX42" s="770"/>
      <c r="BY42" s="770"/>
      <c r="BZ42" s="770"/>
      <c r="CA42" s="770"/>
      <c r="CB42" s="777"/>
      <c r="CD42" s="681" t="s">
        <v>359</v>
      </c>
      <c r="CE42" s="682"/>
      <c r="CF42" s="682"/>
      <c r="CG42" s="682"/>
      <c r="CH42" s="682"/>
      <c r="CI42" s="682"/>
      <c r="CJ42" s="682"/>
      <c r="CK42" s="682"/>
      <c r="CL42" s="682"/>
      <c r="CM42" s="682"/>
      <c r="CN42" s="682"/>
      <c r="CO42" s="682"/>
      <c r="CP42" s="682"/>
      <c r="CQ42" s="683"/>
      <c r="CR42" s="684">
        <v>133939</v>
      </c>
      <c r="CS42" s="685"/>
      <c r="CT42" s="685"/>
      <c r="CU42" s="685"/>
      <c r="CV42" s="685"/>
      <c r="CW42" s="685"/>
      <c r="CX42" s="685"/>
      <c r="CY42" s="686"/>
      <c r="CZ42" s="689">
        <v>4.5999999999999996</v>
      </c>
      <c r="DA42" s="690"/>
      <c r="DB42" s="690"/>
      <c r="DC42" s="702"/>
      <c r="DD42" s="693">
        <v>23577</v>
      </c>
      <c r="DE42" s="685"/>
      <c r="DF42" s="685"/>
      <c r="DG42" s="685"/>
      <c r="DH42" s="685"/>
      <c r="DI42" s="685"/>
      <c r="DJ42" s="685"/>
      <c r="DK42" s="686"/>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15">
      <c r="BV43" s="236"/>
      <c r="BW43" s="236"/>
      <c r="BX43" s="236"/>
      <c r="BY43" s="236"/>
      <c r="BZ43" s="236"/>
      <c r="CA43" s="236"/>
      <c r="CB43" s="236"/>
      <c r="CD43" s="681" t="s">
        <v>360</v>
      </c>
      <c r="CE43" s="682"/>
      <c r="CF43" s="682"/>
      <c r="CG43" s="682"/>
      <c r="CH43" s="682"/>
      <c r="CI43" s="682"/>
      <c r="CJ43" s="682"/>
      <c r="CK43" s="682"/>
      <c r="CL43" s="682"/>
      <c r="CM43" s="682"/>
      <c r="CN43" s="682"/>
      <c r="CO43" s="682"/>
      <c r="CP43" s="682"/>
      <c r="CQ43" s="683"/>
      <c r="CR43" s="684">
        <v>4263</v>
      </c>
      <c r="CS43" s="709"/>
      <c r="CT43" s="709"/>
      <c r="CU43" s="709"/>
      <c r="CV43" s="709"/>
      <c r="CW43" s="709"/>
      <c r="CX43" s="709"/>
      <c r="CY43" s="710"/>
      <c r="CZ43" s="689">
        <v>0.1</v>
      </c>
      <c r="DA43" s="721"/>
      <c r="DB43" s="721"/>
      <c r="DC43" s="723"/>
      <c r="DD43" s="693">
        <v>4263</v>
      </c>
      <c r="DE43" s="709"/>
      <c r="DF43" s="709"/>
      <c r="DG43" s="709"/>
      <c r="DH43" s="709"/>
      <c r="DI43" s="709"/>
      <c r="DJ43" s="709"/>
      <c r="DK43" s="710"/>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15">
      <c r="CD44" s="796" t="s">
        <v>308</v>
      </c>
      <c r="CE44" s="797"/>
      <c r="CF44" s="681" t="s">
        <v>361</v>
      </c>
      <c r="CG44" s="682"/>
      <c r="CH44" s="682"/>
      <c r="CI44" s="682"/>
      <c r="CJ44" s="682"/>
      <c r="CK44" s="682"/>
      <c r="CL44" s="682"/>
      <c r="CM44" s="682"/>
      <c r="CN44" s="682"/>
      <c r="CO44" s="682"/>
      <c r="CP44" s="682"/>
      <c r="CQ44" s="683"/>
      <c r="CR44" s="684">
        <v>82191</v>
      </c>
      <c r="CS44" s="685"/>
      <c r="CT44" s="685"/>
      <c r="CU44" s="685"/>
      <c r="CV44" s="685"/>
      <c r="CW44" s="685"/>
      <c r="CX44" s="685"/>
      <c r="CY44" s="686"/>
      <c r="CZ44" s="689">
        <v>2.8</v>
      </c>
      <c r="DA44" s="690"/>
      <c r="DB44" s="690"/>
      <c r="DC44" s="702"/>
      <c r="DD44" s="693">
        <v>20591</v>
      </c>
      <c r="DE44" s="685"/>
      <c r="DF44" s="685"/>
      <c r="DG44" s="685"/>
      <c r="DH44" s="685"/>
      <c r="DI44" s="685"/>
      <c r="DJ44" s="685"/>
      <c r="DK44" s="686"/>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15">
      <c r="CD45" s="798"/>
      <c r="CE45" s="799"/>
      <c r="CF45" s="681" t="s">
        <v>362</v>
      </c>
      <c r="CG45" s="682"/>
      <c r="CH45" s="682"/>
      <c r="CI45" s="682"/>
      <c r="CJ45" s="682"/>
      <c r="CK45" s="682"/>
      <c r="CL45" s="682"/>
      <c r="CM45" s="682"/>
      <c r="CN45" s="682"/>
      <c r="CO45" s="682"/>
      <c r="CP45" s="682"/>
      <c r="CQ45" s="683"/>
      <c r="CR45" s="684">
        <v>26405</v>
      </c>
      <c r="CS45" s="709"/>
      <c r="CT45" s="709"/>
      <c r="CU45" s="709"/>
      <c r="CV45" s="709"/>
      <c r="CW45" s="709"/>
      <c r="CX45" s="709"/>
      <c r="CY45" s="710"/>
      <c r="CZ45" s="689">
        <v>0.9</v>
      </c>
      <c r="DA45" s="721"/>
      <c r="DB45" s="721"/>
      <c r="DC45" s="723"/>
      <c r="DD45" s="693">
        <v>2118</v>
      </c>
      <c r="DE45" s="709"/>
      <c r="DF45" s="709"/>
      <c r="DG45" s="709"/>
      <c r="DH45" s="709"/>
      <c r="DI45" s="709"/>
      <c r="DJ45" s="709"/>
      <c r="DK45" s="710"/>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15">
      <c r="B46" s="228" t="s">
        <v>363</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98"/>
      <c r="CE46" s="799"/>
      <c r="CF46" s="681" t="s">
        <v>364</v>
      </c>
      <c r="CG46" s="682"/>
      <c r="CH46" s="682"/>
      <c r="CI46" s="682"/>
      <c r="CJ46" s="682"/>
      <c r="CK46" s="682"/>
      <c r="CL46" s="682"/>
      <c r="CM46" s="682"/>
      <c r="CN46" s="682"/>
      <c r="CO46" s="682"/>
      <c r="CP46" s="682"/>
      <c r="CQ46" s="683"/>
      <c r="CR46" s="684">
        <v>43493</v>
      </c>
      <c r="CS46" s="685"/>
      <c r="CT46" s="685"/>
      <c r="CU46" s="685"/>
      <c r="CV46" s="685"/>
      <c r="CW46" s="685"/>
      <c r="CX46" s="685"/>
      <c r="CY46" s="686"/>
      <c r="CZ46" s="689">
        <v>1.5</v>
      </c>
      <c r="DA46" s="690"/>
      <c r="DB46" s="690"/>
      <c r="DC46" s="702"/>
      <c r="DD46" s="693">
        <v>16880</v>
      </c>
      <c r="DE46" s="685"/>
      <c r="DF46" s="685"/>
      <c r="DG46" s="685"/>
      <c r="DH46" s="685"/>
      <c r="DI46" s="685"/>
      <c r="DJ46" s="685"/>
      <c r="DK46" s="686"/>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15">
      <c r="B47" s="238" t="s">
        <v>365</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8"/>
      <c r="CE47" s="799"/>
      <c r="CF47" s="681" t="s">
        <v>366</v>
      </c>
      <c r="CG47" s="682"/>
      <c r="CH47" s="682"/>
      <c r="CI47" s="682"/>
      <c r="CJ47" s="682"/>
      <c r="CK47" s="682"/>
      <c r="CL47" s="682"/>
      <c r="CM47" s="682"/>
      <c r="CN47" s="682"/>
      <c r="CO47" s="682"/>
      <c r="CP47" s="682"/>
      <c r="CQ47" s="683"/>
      <c r="CR47" s="684">
        <v>51748</v>
      </c>
      <c r="CS47" s="709"/>
      <c r="CT47" s="709"/>
      <c r="CU47" s="709"/>
      <c r="CV47" s="709"/>
      <c r="CW47" s="709"/>
      <c r="CX47" s="709"/>
      <c r="CY47" s="710"/>
      <c r="CZ47" s="689">
        <v>1.8</v>
      </c>
      <c r="DA47" s="721"/>
      <c r="DB47" s="721"/>
      <c r="DC47" s="723"/>
      <c r="DD47" s="693">
        <v>2986</v>
      </c>
      <c r="DE47" s="709"/>
      <c r="DF47" s="709"/>
      <c r="DG47" s="709"/>
      <c r="DH47" s="709"/>
      <c r="DI47" s="709"/>
      <c r="DJ47" s="709"/>
      <c r="DK47" s="710"/>
      <c r="DL47" s="771"/>
      <c r="DM47" s="772"/>
      <c r="DN47" s="772"/>
      <c r="DO47" s="772"/>
      <c r="DP47" s="772"/>
      <c r="DQ47" s="772"/>
      <c r="DR47" s="772"/>
      <c r="DS47" s="772"/>
      <c r="DT47" s="772"/>
      <c r="DU47" s="772"/>
      <c r="DV47" s="773"/>
      <c r="DW47" s="774"/>
      <c r="DX47" s="775"/>
      <c r="DY47" s="775"/>
      <c r="DZ47" s="775"/>
      <c r="EA47" s="775"/>
      <c r="EB47" s="775"/>
      <c r="EC47" s="776"/>
    </row>
    <row r="48" spans="2:133" x14ac:dyDescent="0.15">
      <c r="B48" s="239" t="s">
        <v>367</v>
      </c>
      <c r="CD48" s="800"/>
      <c r="CE48" s="801"/>
      <c r="CF48" s="681" t="s">
        <v>368</v>
      </c>
      <c r="CG48" s="682"/>
      <c r="CH48" s="682"/>
      <c r="CI48" s="682"/>
      <c r="CJ48" s="682"/>
      <c r="CK48" s="682"/>
      <c r="CL48" s="682"/>
      <c r="CM48" s="682"/>
      <c r="CN48" s="682"/>
      <c r="CO48" s="682"/>
      <c r="CP48" s="682"/>
      <c r="CQ48" s="683"/>
      <c r="CR48" s="684" t="s">
        <v>128</v>
      </c>
      <c r="CS48" s="685"/>
      <c r="CT48" s="685"/>
      <c r="CU48" s="685"/>
      <c r="CV48" s="685"/>
      <c r="CW48" s="685"/>
      <c r="CX48" s="685"/>
      <c r="CY48" s="686"/>
      <c r="CZ48" s="689" t="s">
        <v>237</v>
      </c>
      <c r="DA48" s="690"/>
      <c r="DB48" s="690"/>
      <c r="DC48" s="702"/>
      <c r="DD48" s="693" t="s">
        <v>128</v>
      </c>
      <c r="DE48" s="685"/>
      <c r="DF48" s="685"/>
      <c r="DG48" s="685"/>
      <c r="DH48" s="685"/>
      <c r="DI48" s="685"/>
      <c r="DJ48" s="685"/>
      <c r="DK48" s="686"/>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15">
      <c r="CD49" s="725" t="s">
        <v>369</v>
      </c>
      <c r="CE49" s="726"/>
      <c r="CF49" s="726"/>
      <c r="CG49" s="726"/>
      <c r="CH49" s="726"/>
      <c r="CI49" s="726"/>
      <c r="CJ49" s="726"/>
      <c r="CK49" s="726"/>
      <c r="CL49" s="726"/>
      <c r="CM49" s="726"/>
      <c r="CN49" s="726"/>
      <c r="CO49" s="726"/>
      <c r="CP49" s="726"/>
      <c r="CQ49" s="727"/>
      <c r="CR49" s="769">
        <v>2904652</v>
      </c>
      <c r="CS49" s="755"/>
      <c r="CT49" s="755"/>
      <c r="CU49" s="755"/>
      <c r="CV49" s="755"/>
      <c r="CW49" s="755"/>
      <c r="CX49" s="755"/>
      <c r="CY49" s="786"/>
      <c r="CZ49" s="781">
        <v>100</v>
      </c>
      <c r="DA49" s="787"/>
      <c r="DB49" s="787"/>
      <c r="DC49" s="788"/>
      <c r="DD49" s="789">
        <v>2271602</v>
      </c>
      <c r="DE49" s="755"/>
      <c r="DF49" s="755"/>
      <c r="DG49" s="755"/>
      <c r="DH49" s="755"/>
      <c r="DI49" s="755"/>
      <c r="DJ49" s="755"/>
      <c r="DK49" s="786"/>
      <c r="DL49" s="790"/>
      <c r="DM49" s="791"/>
      <c r="DN49" s="791"/>
      <c r="DO49" s="791"/>
      <c r="DP49" s="791"/>
      <c r="DQ49" s="791"/>
      <c r="DR49" s="791"/>
      <c r="DS49" s="791"/>
      <c r="DT49" s="791"/>
      <c r="DU49" s="791"/>
      <c r="DV49" s="792"/>
      <c r="DW49" s="793"/>
      <c r="DX49" s="794"/>
      <c r="DY49" s="794"/>
      <c r="DZ49" s="794"/>
      <c r="EA49" s="794"/>
      <c r="EB49" s="794"/>
      <c r="EC49" s="795"/>
    </row>
  </sheetData>
  <sheetProtection algorithmName="SHA-512" hashValue="FXKjbcc42LkzTMRaIYn9zrDSAGwPm1o0C2y2GmobZykfbcd4SymsaSqweeCVcgF3LP+u4UbuS0PunyzddSuL+Q==" saltValue="sx8RkWZEimzjBc8oAq/JZ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370</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31" t="s">
        <v>371</v>
      </c>
      <c r="DK2" s="832"/>
      <c r="DL2" s="832"/>
      <c r="DM2" s="832"/>
      <c r="DN2" s="832"/>
      <c r="DO2" s="833"/>
      <c r="DP2" s="248"/>
      <c r="DQ2" s="831" t="s">
        <v>372</v>
      </c>
      <c r="DR2" s="832"/>
      <c r="DS2" s="832"/>
      <c r="DT2" s="832"/>
      <c r="DU2" s="832"/>
      <c r="DV2" s="832"/>
      <c r="DW2" s="832"/>
      <c r="DX2" s="832"/>
      <c r="DY2" s="832"/>
      <c r="DZ2" s="833"/>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34" t="s">
        <v>373</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251"/>
      <c r="BA4" s="251"/>
      <c r="BB4" s="251"/>
      <c r="BC4" s="251"/>
      <c r="BD4" s="251"/>
      <c r="BE4" s="252"/>
      <c r="BF4" s="252"/>
      <c r="BG4" s="252"/>
      <c r="BH4" s="252"/>
      <c r="BI4" s="252"/>
      <c r="BJ4" s="252"/>
      <c r="BK4" s="252"/>
      <c r="BL4" s="252"/>
      <c r="BM4" s="252"/>
      <c r="BN4" s="252"/>
      <c r="BO4" s="252"/>
      <c r="BP4" s="252"/>
      <c r="BQ4" s="251" t="s">
        <v>374</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25" t="s">
        <v>375</v>
      </c>
      <c r="B5" s="826"/>
      <c r="C5" s="826"/>
      <c r="D5" s="826"/>
      <c r="E5" s="826"/>
      <c r="F5" s="826"/>
      <c r="G5" s="826"/>
      <c r="H5" s="826"/>
      <c r="I5" s="826"/>
      <c r="J5" s="826"/>
      <c r="K5" s="826"/>
      <c r="L5" s="826"/>
      <c r="M5" s="826"/>
      <c r="N5" s="826"/>
      <c r="O5" s="826"/>
      <c r="P5" s="827"/>
      <c r="Q5" s="802" t="s">
        <v>376</v>
      </c>
      <c r="R5" s="803"/>
      <c r="S5" s="803"/>
      <c r="T5" s="803"/>
      <c r="U5" s="804"/>
      <c r="V5" s="802" t="s">
        <v>377</v>
      </c>
      <c r="W5" s="803"/>
      <c r="X5" s="803"/>
      <c r="Y5" s="803"/>
      <c r="Z5" s="804"/>
      <c r="AA5" s="802" t="s">
        <v>378</v>
      </c>
      <c r="AB5" s="803"/>
      <c r="AC5" s="803"/>
      <c r="AD5" s="803"/>
      <c r="AE5" s="803"/>
      <c r="AF5" s="835" t="s">
        <v>379</v>
      </c>
      <c r="AG5" s="803"/>
      <c r="AH5" s="803"/>
      <c r="AI5" s="803"/>
      <c r="AJ5" s="814"/>
      <c r="AK5" s="803" t="s">
        <v>380</v>
      </c>
      <c r="AL5" s="803"/>
      <c r="AM5" s="803"/>
      <c r="AN5" s="803"/>
      <c r="AO5" s="804"/>
      <c r="AP5" s="802" t="s">
        <v>381</v>
      </c>
      <c r="AQ5" s="803"/>
      <c r="AR5" s="803"/>
      <c r="AS5" s="803"/>
      <c r="AT5" s="804"/>
      <c r="AU5" s="802" t="s">
        <v>382</v>
      </c>
      <c r="AV5" s="803"/>
      <c r="AW5" s="803"/>
      <c r="AX5" s="803"/>
      <c r="AY5" s="814"/>
      <c r="AZ5" s="255"/>
      <c r="BA5" s="255"/>
      <c r="BB5" s="255"/>
      <c r="BC5" s="255"/>
      <c r="BD5" s="255"/>
      <c r="BE5" s="256"/>
      <c r="BF5" s="256"/>
      <c r="BG5" s="256"/>
      <c r="BH5" s="256"/>
      <c r="BI5" s="256"/>
      <c r="BJ5" s="256"/>
      <c r="BK5" s="256"/>
      <c r="BL5" s="256"/>
      <c r="BM5" s="256"/>
      <c r="BN5" s="256"/>
      <c r="BO5" s="256"/>
      <c r="BP5" s="256"/>
      <c r="BQ5" s="825" t="s">
        <v>383</v>
      </c>
      <c r="BR5" s="826"/>
      <c r="BS5" s="826"/>
      <c r="BT5" s="826"/>
      <c r="BU5" s="826"/>
      <c r="BV5" s="826"/>
      <c r="BW5" s="826"/>
      <c r="BX5" s="826"/>
      <c r="BY5" s="826"/>
      <c r="BZ5" s="826"/>
      <c r="CA5" s="826"/>
      <c r="CB5" s="826"/>
      <c r="CC5" s="826"/>
      <c r="CD5" s="826"/>
      <c r="CE5" s="826"/>
      <c r="CF5" s="826"/>
      <c r="CG5" s="827"/>
      <c r="CH5" s="802" t="s">
        <v>384</v>
      </c>
      <c r="CI5" s="803"/>
      <c r="CJ5" s="803"/>
      <c r="CK5" s="803"/>
      <c r="CL5" s="804"/>
      <c r="CM5" s="802" t="s">
        <v>385</v>
      </c>
      <c r="CN5" s="803"/>
      <c r="CO5" s="803"/>
      <c r="CP5" s="803"/>
      <c r="CQ5" s="804"/>
      <c r="CR5" s="802" t="s">
        <v>386</v>
      </c>
      <c r="CS5" s="803"/>
      <c r="CT5" s="803"/>
      <c r="CU5" s="803"/>
      <c r="CV5" s="804"/>
      <c r="CW5" s="802" t="s">
        <v>387</v>
      </c>
      <c r="CX5" s="803"/>
      <c r="CY5" s="803"/>
      <c r="CZ5" s="803"/>
      <c r="DA5" s="804"/>
      <c r="DB5" s="802" t="s">
        <v>388</v>
      </c>
      <c r="DC5" s="803"/>
      <c r="DD5" s="803"/>
      <c r="DE5" s="803"/>
      <c r="DF5" s="804"/>
      <c r="DG5" s="808" t="s">
        <v>389</v>
      </c>
      <c r="DH5" s="809"/>
      <c r="DI5" s="809"/>
      <c r="DJ5" s="809"/>
      <c r="DK5" s="810"/>
      <c r="DL5" s="808" t="s">
        <v>390</v>
      </c>
      <c r="DM5" s="809"/>
      <c r="DN5" s="809"/>
      <c r="DO5" s="809"/>
      <c r="DP5" s="810"/>
      <c r="DQ5" s="802" t="s">
        <v>391</v>
      </c>
      <c r="DR5" s="803"/>
      <c r="DS5" s="803"/>
      <c r="DT5" s="803"/>
      <c r="DU5" s="804"/>
      <c r="DV5" s="802" t="s">
        <v>382</v>
      </c>
      <c r="DW5" s="803"/>
      <c r="DX5" s="803"/>
      <c r="DY5" s="803"/>
      <c r="DZ5" s="814"/>
      <c r="EA5" s="253"/>
    </row>
    <row r="6" spans="1:131" s="254" customFormat="1" ht="26.25" customHeight="1" thickBot="1" x14ac:dyDescent="0.2">
      <c r="A6" s="828"/>
      <c r="B6" s="829"/>
      <c r="C6" s="829"/>
      <c r="D6" s="829"/>
      <c r="E6" s="829"/>
      <c r="F6" s="829"/>
      <c r="G6" s="829"/>
      <c r="H6" s="829"/>
      <c r="I6" s="829"/>
      <c r="J6" s="829"/>
      <c r="K6" s="829"/>
      <c r="L6" s="829"/>
      <c r="M6" s="829"/>
      <c r="N6" s="829"/>
      <c r="O6" s="829"/>
      <c r="P6" s="830"/>
      <c r="Q6" s="805"/>
      <c r="R6" s="806"/>
      <c r="S6" s="806"/>
      <c r="T6" s="806"/>
      <c r="U6" s="807"/>
      <c r="V6" s="805"/>
      <c r="W6" s="806"/>
      <c r="X6" s="806"/>
      <c r="Y6" s="806"/>
      <c r="Z6" s="807"/>
      <c r="AA6" s="805"/>
      <c r="AB6" s="806"/>
      <c r="AC6" s="806"/>
      <c r="AD6" s="806"/>
      <c r="AE6" s="806"/>
      <c r="AF6" s="836"/>
      <c r="AG6" s="806"/>
      <c r="AH6" s="806"/>
      <c r="AI6" s="806"/>
      <c r="AJ6" s="815"/>
      <c r="AK6" s="806"/>
      <c r="AL6" s="806"/>
      <c r="AM6" s="806"/>
      <c r="AN6" s="806"/>
      <c r="AO6" s="807"/>
      <c r="AP6" s="805"/>
      <c r="AQ6" s="806"/>
      <c r="AR6" s="806"/>
      <c r="AS6" s="806"/>
      <c r="AT6" s="807"/>
      <c r="AU6" s="805"/>
      <c r="AV6" s="806"/>
      <c r="AW6" s="806"/>
      <c r="AX6" s="806"/>
      <c r="AY6" s="815"/>
      <c r="AZ6" s="251"/>
      <c r="BA6" s="251"/>
      <c r="BB6" s="251"/>
      <c r="BC6" s="251"/>
      <c r="BD6" s="251"/>
      <c r="BE6" s="252"/>
      <c r="BF6" s="252"/>
      <c r="BG6" s="252"/>
      <c r="BH6" s="252"/>
      <c r="BI6" s="252"/>
      <c r="BJ6" s="252"/>
      <c r="BK6" s="252"/>
      <c r="BL6" s="252"/>
      <c r="BM6" s="252"/>
      <c r="BN6" s="252"/>
      <c r="BO6" s="252"/>
      <c r="BP6" s="252"/>
      <c r="BQ6" s="828"/>
      <c r="BR6" s="829"/>
      <c r="BS6" s="829"/>
      <c r="BT6" s="829"/>
      <c r="BU6" s="829"/>
      <c r="BV6" s="829"/>
      <c r="BW6" s="829"/>
      <c r="BX6" s="829"/>
      <c r="BY6" s="829"/>
      <c r="BZ6" s="829"/>
      <c r="CA6" s="829"/>
      <c r="CB6" s="829"/>
      <c r="CC6" s="829"/>
      <c r="CD6" s="829"/>
      <c r="CE6" s="829"/>
      <c r="CF6" s="829"/>
      <c r="CG6" s="830"/>
      <c r="CH6" s="805"/>
      <c r="CI6" s="806"/>
      <c r="CJ6" s="806"/>
      <c r="CK6" s="806"/>
      <c r="CL6" s="807"/>
      <c r="CM6" s="805"/>
      <c r="CN6" s="806"/>
      <c r="CO6" s="806"/>
      <c r="CP6" s="806"/>
      <c r="CQ6" s="807"/>
      <c r="CR6" s="805"/>
      <c r="CS6" s="806"/>
      <c r="CT6" s="806"/>
      <c r="CU6" s="806"/>
      <c r="CV6" s="807"/>
      <c r="CW6" s="805"/>
      <c r="CX6" s="806"/>
      <c r="CY6" s="806"/>
      <c r="CZ6" s="806"/>
      <c r="DA6" s="807"/>
      <c r="DB6" s="805"/>
      <c r="DC6" s="806"/>
      <c r="DD6" s="806"/>
      <c r="DE6" s="806"/>
      <c r="DF6" s="807"/>
      <c r="DG6" s="811"/>
      <c r="DH6" s="812"/>
      <c r="DI6" s="812"/>
      <c r="DJ6" s="812"/>
      <c r="DK6" s="813"/>
      <c r="DL6" s="811"/>
      <c r="DM6" s="812"/>
      <c r="DN6" s="812"/>
      <c r="DO6" s="812"/>
      <c r="DP6" s="813"/>
      <c r="DQ6" s="805"/>
      <c r="DR6" s="806"/>
      <c r="DS6" s="806"/>
      <c r="DT6" s="806"/>
      <c r="DU6" s="807"/>
      <c r="DV6" s="805"/>
      <c r="DW6" s="806"/>
      <c r="DX6" s="806"/>
      <c r="DY6" s="806"/>
      <c r="DZ6" s="815"/>
      <c r="EA6" s="253"/>
    </row>
    <row r="7" spans="1:131" s="254" customFormat="1" ht="26.25" customHeight="1" thickTop="1" x14ac:dyDescent="0.15">
      <c r="A7" s="257">
        <v>1</v>
      </c>
      <c r="B7" s="816" t="s">
        <v>392</v>
      </c>
      <c r="C7" s="817"/>
      <c r="D7" s="817"/>
      <c r="E7" s="817"/>
      <c r="F7" s="817"/>
      <c r="G7" s="817"/>
      <c r="H7" s="817"/>
      <c r="I7" s="817"/>
      <c r="J7" s="817"/>
      <c r="K7" s="817"/>
      <c r="L7" s="817"/>
      <c r="M7" s="817"/>
      <c r="N7" s="817"/>
      <c r="O7" s="817"/>
      <c r="P7" s="818"/>
      <c r="Q7" s="819">
        <v>3195</v>
      </c>
      <c r="R7" s="820"/>
      <c r="S7" s="820"/>
      <c r="T7" s="820"/>
      <c r="U7" s="820"/>
      <c r="V7" s="820">
        <v>2900</v>
      </c>
      <c r="W7" s="820"/>
      <c r="X7" s="820"/>
      <c r="Y7" s="820"/>
      <c r="Z7" s="820"/>
      <c r="AA7" s="820">
        <v>295</v>
      </c>
      <c r="AB7" s="820"/>
      <c r="AC7" s="820"/>
      <c r="AD7" s="820"/>
      <c r="AE7" s="821"/>
      <c r="AF7" s="822">
        <v>265</v>
      </c>
      <c r="AG7" s="823"/>
      <c r="AH7" s="823"/>
      <c r="AI7" s="823"/>
      <c r="AJ7" s="824"/>
      <c r="AK7" s="859" t="s">
        <v>591</v>
      </c>
      <c r="AL7" s="860"/>
      <c r="AM7" s="860"/>
      <c r="AN7" s="860"/>
      <c r="AO7" s="860"/>
      <c r="AP7" s="860">
        <v>4039</v>
      </c>
      <c r="AQ7" s="860"/>
      <c r="AR7" s="860"/>
      <c r="AS7" s="860"/>
      <c r="AT7" s="860"/>
      <c r="AU7" s="861"/>
      <c r="AV7" s="861"/>
      <c r="AW7" s="861"/>
      <c r="AX7" s="861"/>
      <c r="AY7" s="862"/>
      <c r="AZ7" s="251"/>
      <c r="BA7" s="251"/>
      <c r="BB7" s="251"/>
      <c r="BC7" s="251"/>
      <c r="BD7" s="251"/>
      <c r="BE7" s="252"/>
      <c r="BF7" s="252"/>
      <c r="BG7" s="252"/>
      <c r="BH7" s="252"/>
      <c r="BI7" s="252"/>
      <c r="BJ7" s="252"/>
      <c r="BK7" s="252"/>
      <c r="BL7" s="252"/>
      <c r="BM7" s="252"/>
      <c r="BN7" s="252"/>
      <c r="BO7" s="252"/>
      <c r="BP7" s="252"/>
      <c r="BQ7" s="258">
        <v>1</v>
      </c>
      <c r="BR7" s="259"/>
      <c r="BS7" s="863"/>
      <c r="BT7" s="864"/>
      <c r="BU7" s="864"/>
      <c r="BV7" s="864"/>
      <c r="BW7" s="864"/>
      <c r="BX7" s="864"/>
      <c r="BY7" s="864"/>
      <c r="BZ7" s="864"/>
      <c r="CA7" s="864"/>
      <c r="CB7" s="864"/>
      <c r="CC7" s="864"/>
      <c r="CD7" s="864"/>
      <c r="CE7" s="864"/>
      <c r="CF7" s="864"/>
      <c r="CG7" s="865"/>
      <c r="CH7" s="856"/>
      <c r="CI7" s="857"/>
      <c r="CJ7" s="857"/>
      <c r="CK7" s="857"/>
      <c r="CL7" s="858"/>
      <c r="CM7" s="856"/>
      <c r="CN7" s="857"/>
      <c r="CO7" s="857"/>
      <c r="CP7" s="857"/>
      <c r="CQ7" s="858"/>
      <c r="CR7" s="856"/>
      <c r="CS7" s="857"/>
      <c r="CT7" s="857"/>
      <c r="CU7" s="857"/>
      <c r="CV7" s="858"/>
      <c r="CW7" s="856"/>
      <c r="CX7" s="857"/>
      <c r="CY7" s="857"/>
      <c r="CZ7" s="857"/>
      <c r="DA7" s="858"/>
      <c r="DB7" s="856"/>
      <c r="DC7" s="857"/>
      <c r="DD7" s="857"/>
      <c r="DE7" s="857"/>
      <c r="DF7" s="858"/>
      <c r="DG7" s="856"/>
      <c r="DH7" s="857"/>
      <c r="DI7" s="857"/>
      <c r="DJ7" s="857"/>
      <c r="DK7" s="858"/>
      <c r="DL7" s="856"/>
      <c r="DM7" s="857"/>
      <c r="DN7" s="857"/>
      <c r="DO7" s="857"/>
      <c r="DP7" s="858"/>
      <c r="DQ7" s="856"/>
      <c r="DR7" s="857"/>
      <c r="DS7" s="857"/>
      <c r="DT7" s="857"/>
      <c r="DU7" s="858"/>
      <c r="DV7" s="837"/>
      <c r="DW7" s="838"/>
      <c r="DX7" s="838"/>
      <c r="DY7" s="838"/>
      <c r="DZ7" s="839"/>
      <c r="EA7" s="253"/>
    </row>
    <row r="8" spans="1:131" s="254" customFormat="1" ht="26.25" customHeight="1" x14ac:dyDescent="0.15">
      <c r="A8" s="260">
        <v>2</v>
      </c>
      <c r="B8" s="840" t="s">
        <v>393</v>
      </c>
      <c r="C8" s="841"/>
      <c r="D8" s="841"/>
      <c r="E8" s="841"/>
      <c r="F8" s="841"/>
      <c r="G8" s="841"/>
      <c r="H8" s="841"/>
      <c r="I8" s="841"/>
      <c r="J8" s="841"/>
      <c r="K8" s="841"/>
      <c r="L8" s="841"/>
      <c r="M8" s="841"/>
      <c r="N8" s="841"/>
      <c r="O8" s="841"/>
      <c r="P8" s="842"/>
      <c r="Q8" s="843">
        <v>8</v>
      </c>
      <c r="R8" s="844"/>
      <c r="S8" s="844"/>
      <c r="T8" s="844"/>
      <c r="U8" s="844"/>
      <c r="V8" s="844">
        <v>7</v>
      </c>
      <c r="W8" s="844"/>
      <c r="X8" s="844"/>
      <c r="Y8" s="844"/>
      <c r="Z8" s="844"/>
      <c r="AA8" s="844">
        <v>1</v>
      </c>
      <c r="AB8" s="844"/>
      <c r="AC8" s="844"/>
      <c r="AD8" s="844"/>
      <c r="AE8" s="845"/>
      <c r="AF8" s="846">
        <v>1</v>
      </c>
      <c r="AG8" s="847"/>
      <c r="AH8" s="847"/>
      <c r="AI8" s="847"/>
      <c r="AJ8" s="848"/>
      <c r="AK8" s="849">
        <v>1</v>
      </c>
      <c r="AL8" s="850"/>
      <c r="AM8" s="850"/>
      <c r="AN8" s="850"/>
      <c r="AO8" s="850"/>
      <c r="AP8" s="850" t="s">
        <v>591</v>
      </c>
      <c r="AQ8" s="850"/>
      <c r="AR8" s="850"/>
      <c r="AS8" s="850"/>
      <c r="AT8" s="850"/>
      <c r="AU8" s="851"/>
      <c r="AV8" s="851"/>
      <c r="AW8" s="851"/>
      <c r="AX8" s="851"/>
      <c r="AY8" s="852"/>
      <c r="AZ8" s="251"/>
      <c r="BA8" s="251"/>
      <c r="BB8" s="251"/>
      <c r="BC8" s="251"/>
      <c r="BD8" s="251"/>
      <c r="BE8" s="252"/>
      <c r="BF8" s="252"/>
      <c r="BG8" s="252"/>
      <c r="BH8" s="252"/>
      <c r="BI8" s="252"/>
      <c r="BJ8" s="252"/>
      <c r="BK8" s="252"/>
      <c r="BL8" s="252"/>
      <c r="BM8" s="252"/>
      <c r="BN8" s="252"/>
      <c r="BO8" s="252"/>
      <c r="BP8" s="252"/>
      <c r="BQ8" s="261">
        <v>2</v>
      </c>
      <c r="BR8" s="262"/>
      <c r="BS8" s="853"/>
      <c r="BT8" s="854"/>
      <c r="BU8" s="854"/>
      <c r="BV8" s="854"/>
      <c r="BW8" s="854"/>
      <c r="BX8" s="854"/>
      <c r="BY8" s="854"/>
      <c r="BZ8" s="854"/>
      <c r="CA8" s="854"/>
      <c r="CB8" s="854"/>
      <c r="CC8" s="854"/>
      <c r="CD8" s="854"/>
      <c r="CE8" s="854"/>
      <c r="CF8" s="854"/>
      <c r="CG8" s="855"/>
      <c r="CH8" s="866"/>
      <c r="CI8" s="867"/>
      <c r="CJ8" s="867"/>
      <c r="CK8" s="867"/>
      <c r="CL8" s="868"/>
      <c r="CM8" s="866"/>
      <c r="CN8" s="867"/>
      <c r="CO8" s="867"/>
      <c r="CP8" s="867"/>
      <c r="CQ8" s="868"/>
      <c r="CR8" s="866"/>
      <c r="CS8" s="867"/>
      <c r="CT8" s="867"/>
      <c r="CU8" s="867"/>
      <c r="CV8" s="868"/>
      <c r="CW8" s="866"/>
      <c r="CX8" s="867"/>
      <c r="CY8" s="867"/>
      <c r="CZ8" s="867"/>
      <c r="DA8" s="868"/>
      <c r="DB8" s="866"/>
      <c r="DC8" s="867"/>
      <c r="DD8" s="867"/>
      <c r="DE8" s="867"/>
      <c r="DF8" s="868"/>
      <c r="DG8" s="866"/>
      <c r="DH8" s="867"/>
      <c r="DI8" s="867"/>
      <c r="DJ8" s="867"/>
      <c r="DK8" s="868"/>
      <c r="DL8" s="866"/>
      <c r="DM8" s="867"/>
      <c r="DN8" s="867"/>
      <c r="DO8" s="867"/>
      <c r="DP8" s="868"/>
      <c r="DQ8" s="866"/>
      <c r="DR8" s="867"/>
      <c r="DS8" s="867"/>
      <c r="DT8" s="867"/>
      <c r="DU8" s="868"/>
      <c r="DV8" s="869"/>
      <c r="DW8" s="870"/>
      <c r="DX8" s="870"/>
      <c r="DY8" s="870"/>
      <c r="DZ8" s="871"/>
      <c r="EA8" s="253"/>
    </row>
    <row r="9" spans="1:131" s="254" customFormat="1" ht="26.25" customHeight="1" x14ac:dyDescent="0.15">
      <c r="A9" s="260">
        <v>3</v>
      </c>
      <c r="B9" s="840"/>
      <c r="C9" s="841"/>
      <c r="D9" s="841"/>
      <c r="E9" s="841"/>
      <c r="F9" s="841"/>
      <c r="G9" s="841"/>
      <c r="H9" s="841"/>
      <c r="I9" s="841"/>
      <c r="J9" s="841"/>
      <c r="K9" s="841"/>
      <c r="L9" s="841"/>
      <c r="M9" s="841"/>
      <c r="N9" s="841"/>
      <c r="O9" s="841"/>
      <c r="P9" s="842"/>
      <c r="Q9" s="843"/>
      <c r="R9" s="844"/>
      <c r="S9" s="844"/>
      <c r="T9" s="844"/>
      <c r="U9" s="844"/>
      <c r="V9" s="844"/>
      <c r="W9" s="844"/>
      <c r="X9" s="844"/>
      <c r="Y9" s="844"/>
      <c r="Z9" s="844"/>
      <c r="AA9" s="844"/>
      <c r="AB9" s="844"/>
      <c r="AC9" s="844"/>
      <c r="AD9" s="844"/>
      <c r="AE9" s="845"/>
      <c r="AF9" s="846"/>
      <c r="AG9" s="847"/>
      <c r="AH9" s="847"/>
      <c r="AI9" s="847"/>
      <c r="AJ9" s="848"/>
      <c r="AK9" s="849"/>
      <c r="AL9" s="850"/>
      <c r="AM9" s="850"/>
      <c r="AN9" s="850"/>
      <c r="AO9" s="850"/>
      <c r="AP9" s="850"/>
      <c r="AQ9" s="850"/>
      <c r="AR9" s="850"/>
      <c r="AS9" s="850"/>
      <c r="AT9" s="850"/>
      <c r="AU9" s="851"/>
      <c r="AV9" s="851"/>
      <c r="AW9" s="851"/>
      <c r="AX9" s="851"/>
      <c r="AY9" s="852"/>
      <c r="AZ9" s="251"/>
      <c r="BA9" s="251"/>
      <c r="BB9" s="251"/>
      <c r="BC9" s="251"/>
      <c r="BD9" s="251"/>
      <c r="BE9" s="252"/>
      <c r="BF9" s="252"/>
      <c r="BG9" s="252"/>
      <c r="BH9" s="252"/>
      <c r="BI9" s="252"/>
      <c r="BJ9" s="252"/>
      <c r="BK9" s="252"/>
      <c r="BL9" s="252"/>
      <c r="BM9" s="252"/>
      <c r="BN9" s="252"/>
      <c r="BO9" s="252"/>
      <c r="BP9" s="252"/>
      <c r="BQ9" s="261">
        <v>3</v>
      </c>
      <c r="BR9" s="262"/>
      <c r="BS9" s="853"/>
      <c r="BT9" s="854"/>
      <c r="BU9" s="854"/>
      <c r="BV9" s="854"/>
      <c r="BW9" s="854"/>
      <c r="BX9" s="854"/>
      <c r="BY9" s="854"/>
      <c r="BZ9" s="854"/>
      <c r="CA9" s="854"/>
      <c r="CB9" s="854"/>
      <c r="CC9" s="854"/>
      <c r="CD9" s="854"/>
      <c r="CE9" s="854"/>
      <c r="CF9" s="854"/>
      <c r="CG9" s="855"/>
      <c r="CH9" s="866"/>
      <c r="CI9" s="867"/>
      <c r="CJ9" s="867"/>
      <c r="CK9" s="867"/>
      <c r="CL9" s="868"/>
      <c r="CM9" s="866"/>
      <c r="CN9" s="867"/>
      <c r="CO9" s="867"/>
      <c r="CP9" s="867"/>
      <c r="CQ9" s="868"/>
      <c r="CR9" s="866"/>
      <c r="CS9" s="867"/>
      <c r="CT9" s="867"/>
      <c r="CU9" s="867"/>
      <c r="CV9" s="868"/>
      <c r="CW9" s="866"/>
      <c r="CX9" s="867"/>
      <c r="CY9" s="867"/>
      <c r="CZ9" s="867"/>
      <c r="DA9" s="868"/>
      <c r="DB9" s="866"/>
      <c r="DC9" s="867"/>
      <c r="DD9" s="867"/>
      <c r="DE9" s="867"/>
      <c r="DF9" s="868"/>
      <c r="DG9" s="866"/>
      <c r="DH9" s="867"/>
      <c r="DI9" s="867"/>
      <c r="DJ9" s="867"/>
      <c r="DK9" s="868"/>
      <c r="DL9" s="866"/>
      <c r="DM9" s="867"/>
      <c r="DN9" s="867"/>
      <c r="DO9" s="867"/>
      <c r="DP9" s="868"/>
      <c r="DQ9" s="866"/>
      <c r="DR9" s="867"/>
      <c r="DS9" s="867"/>
      <c r="DT9" s="867"/>
      <c r="DU9" s="868"/>
      <c r="DV9" s="869"/>
      <c r="DW9" s="870"/>
      <c r="DX9" s="870"/>
      <c r="DY9" s="870"/>
      <c r="DZ9" s="871"/>
      <c r="EA9" s="253"/>
    </row>
    <row r="10" spans="1:131" s="254" customFormat="1" ht="26.25" customHeight="1" x14ac:dyDescent="0.15">
      <c r="A10" s="260">
        <v>4</v>
      </c>
      <c r="B10" s="840"/>
      <c r="C10" s="841"/>
      <c r="D10" s="841"/>
      <c r="E10" s="841"/>
      <c r="F10" s="841"/>
      <c r="G10" s="841"/>
      <c r="H10" s="841"/>
      <c r="I10" s="841"/>
      <c r="J10" s="841"/>
      <c r="K10" s="841"/>
      <c r="L10" s="841"/>
      <c r="M10" s="841"/>
      <c r="N10" s="841"/>
      <c r="O10" s="841"/>
      <c r="P10" s="842"/>
      <c r="Q10" s="843"/>
      <c r="R10" s="844"/>
      <c r="S10" s="844"/>
      <c r="T10" s="844"/>
      <c r="U10" s="844"/>
      <c r="V10" s="844"/>
      <c r="W10" s="844"/>
      <c r="X10" s="844"/>
      <c r="Y10" s="844"/>
      <c r="Z10" s="844"/>
      <c r="AA10" s="844"/>
      <c r="AB10" s="844"/>
      <c r="AC10" s="844"/>
      <c r="AD10" s="844"/>
      <c r="AE10" s="845"/>
      <c r="AF10" s="846"/>
      <c r="AG10" s="847"/>
      <c r="AH10" s="847"/>
      <c r="AI10" s="847"/>
      <c r="AJ10" s="848"/>
      <c r="AK10" s="849"/>
      <c r="AL10" s="850"/>
      <c r="AM10" s="850"/>
      <c r="AN10" s="850"/>
      <c r="AO10" s="850"/>
      <c r="AP10" s="850"/>
      <c r="AQ10" s="850"/>
      <c r="AR10" s="850"/>
      <c r="AS10" s="850"/>
      <c r="AT10" s="850"/>
      <c r="AU10" s="851"/>
      <c r="AV10" s="851"/>
      <c r="AW10" s="851"/>
      <c r="AX10" s="851"/>
      <c r="AY10" s="852"/>
      <c r="AZ10" s="251"/>
      <c r="BA10" s="251"/>
      <c r="BB10" s="251"/>
      <c r="BC10" s="251"/>
      <c r="BD10" s="251"/>
      <c r="BE10" s="252"/>
      <c r="BF10" s="252"/>
      <c r="BG10" s="252"/>
      <c r="BH10" s="252"/>
      <c r="BI10" s="252"/>
      <c r="BJ10" s="252"/>
      <c r="BK10" s="252"/>
      <c r="BL10" s="252"/>
      <c r="BM10" s="252"/>
      <c r="BN10" s="252"/>
      <c r="BO10" s="252"/>
      <c r="BP10" s="252"/>
      <c r="BQ10" s="261">
        <v>4</v>
      </c>
      <c r="BR10" s="262"/>
      <c r="BS10" s="853"/>
      <c r="BT10" s="854"/>
      <c r="BU10" s="854"/>
      <c r="BV10" s="854"/>
      <c r="BW10" s="854"/>
      <c r="BX10" s="854"/>
      <c r="BY10" s="854"/>
      <c r="BZ10" s="854"/>
      <c r="CA10" s="854"/>
      <c r="CB10" s="854"/>
      <c r="CC10" s="854"/>
      <c r="CD10" s="854"/>
      <c r="CE10" s="854"/>
      <c r="CF10" s="854"/>
      <c r="CG10" s="855"/>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3"/>
    </row>
    <row r="11" spans="1:131" s="254" customFormat="1" ht="26.25" customHeight="1" x14ac:dyDescent="0.15">
      <c r="A11" s="260">
        <v>5</v>
      </c>
      <c r="B11" s="840"/>
      <c r="C11" s="841"/>
      <c r="D11" s="841"/>
      <c r="E11" s="841"/>
      <c r="F11" s="841"/>
      <c r="G11" s="841"/>
      <c r="H11" s="841"/>
      <c r="I11" s="841"/>
      <c r="J11" s="841"/>
      <c r="K11" s="841"/>
      <c r="L11" s="841"/>
      <c r="M11" s="841"/>
      <c r="N11" s="841"/>
      <c r="O11" s="841"/>
      <c r="P11" s="842"/>
      <c r="Q11" s="843"/>
      <c r="R11" s="844"/>
      <c r="S11" s="844"/>
      <c r="T11" s="844"/>
      <c r="U11" s="844"/>
      <c r="V11" s="844"/>
      <c r="W11" s="844"/>
      <c r="X11" s="844"/>
      <c r="Y11" s="844"/>
      <c r="Z11" s="844"/>
      <c r="AA11" s="844"/>
      <c r="AB11" s="844"/>
      <c r="AC11" s="844"/>
      <c r="AD11" s="844"/>
      <c r="AE11" s="845"/>
      <c r="AF11" s="846"/>
      <c r="AG11" s="847"/>
      <c r="AH11" s="847"/>
      <c r="AI11" s="847"/>
      <c r="AJ11" s="848"/>
      <c r="AK11" s="849"/>
      <c r="AL11" s="850"/>
      <c r="AM11" s="850"/>
      <c r="AN11" s="850"/>
      <c r="AO11" s="850"/>
      <c r="AP11" s="850"/>
      <c r="AQ11" s="850"/>
      <c r="AR11" s="850"/>
      <c r="AS11" s="850"/>
      <c r="AT11" s="850"/>
      <c r="AU11" s="851"/>
      <c r="AV11" s="851"/>
      <c r="AW11" s="851"/>
      <c r="AX11" s="851"/>
      <c r="AY11" s="852"/>
      <c r="AZ11" s="251"/>
      <c r="BA11" s="251"/>
      <c r="BB11" s="251"/>
      <c r="BC11" s="251"/>
      <c r="BD11" s="251"/>
      <c r="BE11" s="252"/>
      <c r="BF11" s="252"/>
      <c r="BG11" s="252"/>
      <c r="BH11" s="252"/>
      <c r="BI11" s="252"/>
      <c r="BJ11" s="252"/>
      <c r="BK11" s="252"/>
      <c r="BL11" s="252"/>
      <c r="BM11" s="252"/>
      <c r="BN11" s="252"/>
      <c r="BO11" s="252"/>
      <c r="BP11" s="252"/>
      <c r="BQ11" s="261">
        <v>5</v>
      </c>
      <c r="BR11" s="262"/>
      <c r="BS11" s="853"/>
      <c r="BT11" s="854"/>
      <c r="BU11" s="854"/>
      <c r="BV11" s="854"/>
      <c r="BW11" s="854"/>
      <c r="BX11" s="854"/>
      <c r="BY11" s="854"/>
      <c r="BZ11" s="854"/>
      <c r="CA11" s="854"/>
      <c r="CB11" s="854"/>
      <c r="CC11" s="854"/>
      <c r="CD11" s="854"/>
      <c r="CE11" s="854"/>
      <c r="CF11" s="854"/>
      <c r="CG11" s="855"/>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3"/>
    </row>
    <row r="12" spans="1:131" s="254" customFormat="1" ht="26.25" customHeight="1" x14ac:dyDescent="0.15">
      <c r="A12" s="260">
        <v>6</v>
      </c>
      <c r="B12" s="840"/>
      <c r="C12" s="841"/>
      <c r="D12" s="841"/>
      <c r="E12" s="841"/>
      <c r="F12" s="841"/>
      <c r="G12" s="841"/>
      <c r="H12" s="841"/>
      <c r="I12" s="841"/>
      <c r="J12" s="841"/>
      <c r="K12" s="841"/>
      <c r="L12" s="841"/>
      <c r="M12" s="841"/>
      <c r="N12" s="841"/>
      <c r="O12" s="841"/>
      <c r="P12" s="842"/>
      <c r="Q12" s="843"/>
      <c r="R12" s="844"/>
      <c r="S12" s="844"/>
      <c r="T12" s="844"/>
      <c r="U12" s="844"/>
      <c r="V12" s="844"/>
      <c r="W12" s="844"/>
      <c r="X12" s="844"/>
      <c r="Y12" s="844"/>
      <c r="Z12" s="844"/>
      <c r="AA12" s="844"/>
      <c r="AB12" s="844"/>
      <c r="AC12" s="844"/>
      <c r="AD12" s="844"/>
      <c r="AE12" s="845"/>
      <c r="AF12" s="846"/>
      <c r="AG12" s="847"/>
      <c r="AH12" s="847"/>
      <c r="AI12" s="847"/>
      <c r="AJ12" s="848"/>
      <c r="AK12" s="849"/>
      <c r="AL12" s="850"/>
      <c r="AM12" s="850"/>
      <c r="AN12" s="850"/>
      <c r="AO12" s="850"/>
      <c r="AP12" s="850"/>
      <c r="AQ12" s="850"/>
      <c r="AR12" s="850"/>
      <c r="AS12" s="850"/>
      <c r="AT12" s="850"/>
      <c r="AU12" s="851"/>
      <c r="AV12" s="851"/>
      <c r="AW12" s="851"/>
      <c r="AX12" s="851"/>
      <c r="AY12" s="852"/>
      <c r="AZ12" s="251"/>
      <c r="BA12" s="251"/>
      <c r="BB12" s="251"/>
      <c r="BC12" s="251"/>
      <c r="BD12" s="251"/>
      <c r="BE12" s="252"/>
      <c r="BF12" s="252"/>
      <c r="BG12" s="252"/>
      <c r="BH12" s="252"/>
      <c r="BI12" s="252"/>
      <c r="BJ12" s="252"/>
      <c r="BK12" s="252"/>
      <c r="BL12" s="252"/>
      <c r="BM12" s="252"/>
      <c r="BN12" s="252"/>
      <c r="BO12" s="252"/>
      <c r="BP12" s="252"/>
      <c r="BQ12" s="261">
        <v>6</v>
      </c>
      <c r="BR12" s="262"/>
      <c r="BS12" s="853"/>
      <c r="BT12" s="854"/>
      <c r="BU12" s="854"/>
      <c r="BV12" s="854"/>
      <c r="BW12" s="854"/>
      <c r="BX12" s="854"/>
      <c r="BY12" s="854"/>
      <c r="BZ12" s="854"/>
      <c r="CA12" s="854"/>
      <c r="CB12" s="854"/>
      <c r="CC12" s="854"/>
      <c r="CD12" s="854"/>
      <c r="CE12" s="854"/>
      <c r="CF12" s="854"/>
      <c r="CG12" s="855"/>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3"/>
    </row>
    <row r="13" spans="1:131" s="254" customFormat="1" ht="26.25" customHeight="1" x14ac:dyDescent="0.15">
      <c r="A13" s="260">
        <v>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1"/>
      <c r="BA13" s="251"/>
      <c r="BB13" s="251"/>
      <c r="BC13" s="251"/>
      <c r="BD13" s="251"/>
      <c r="BE13" s="252"/>
      <c r="BF13" s="252"/>
      <c r="BG13" s="252"/>
      <c r="BH13" s="252"/>
      <c r="BI13" s="252"/>
      <c r="BJ13" s="252"/>
      <c r="BK13" s="252"/>
      <c r="BL13" s="252"/>
      <c r="BM13" s="252"/>
      <c r="BN13" s="252"/>
      <c r="BO13" s="252"/>
      <c r="BP13" s="252"/>
      <c r="BQ13" s="261">
        <v>7</v>
      </c>
      <c r="BR13" s="262"/>
      <c r="BS13" s="853"/>
      <c r="BT13" s="854"/>
      <c r="BU13" s="854"/>
      <c r="BV13" s="854"/>
      <c r="BW13" s="854"/>
      <c r="BX13" s="854"/>
      <c r="BY13" s="854"/>
      <c r="BZ13" s="854"/>
      <c r="CA13" s="854"/>
      <c r="CB13" s="854"/>
      <c r="CC13" s="854"/>
      <c r="CD13" s="854"/>
      <c r="CE13" s="854"/>
      <c r="CF13" s="854"/>
      <c r="CG13" s="855"/>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3"/>
    </row>
    <row r="14" spans="1:131" s="254" customFormat="1" ht="26.25" customHeight="1" x14ac:dyDescent="0.15">
      <c r="A14" s="260">
        <v>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1"/>
      <c r="BA14" s="251"/>
      <c r="BB14" s="251"/>
      <c r="BC14" s="251"/>
      <c r="BD14" s="251"/>
      <c r="BE14" s="252"/>
      <c r="BF14" s="252"/>
      <c r="BG14" s="252"/>
      <c r="BH14" s="252"/>
      <c r="BI14" s="252"/>
      <c r="BJ14" s="252"/>
      <c r="BK14" s="252"/>
      <c r="BL14" s="252"/>
      <c r="BM14" s="252"/>
      <c r="BN14" s="252"/>
      <c r="BO14" s="252"/>
      <c r="BP14" s="252"/>
      <c r="BQ14" s="261">
        <v>8</v>
      </c>
      <c r="BR14" s="262"/>
      <c r="BS14" s="853"/>
      <c r="BT14" s="854"/>
      <c r="BU14" s="854"/>
      <c r="BV14" s="854"/>
      <c r="BW14" s="854"/>
      <c r="BX14" s="854"/>
      <c r="BY14" s="854"/>
      <c r="BZ14" s="854"/>
      <c r="CA14" s="854"/>
      <c r="CB14" s="854"/>
      <c r="CC14" s="854"/>
      <c r="CD14" s="854"/>
      <c r="CE14" s="854"/>
      <c r="CF14" s="854"/>
      <c r="CG14" s="855"/>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3"/>
    </row>
    <row r="15" spans="1:131" s="254" customFormat="1" ht="26.25" customHeight="1" x14ac:dyDescent="0.15">
      <c r="A15" s="260">
        <v>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1"/>
      <c r="BA15" s="251"/>
      <c r="BB15" s="251"/>
      <c r="BC15" s="251"/>
      <c r="BD15" s="251"/>
      <c r="BE15" s="252"/>
      <c r="BF15" s="252"/>
      <c r="BG15" s="252"/>
      <c r="BH15" s="252"/>
      <c r="BI15" s="252"/>
      <c r="BJ15" s="252"/>
      <c r="BK15" s="252"/>
      <c r="BL15" s="252"/>
      <c r="BM15" s="252"/>
      <c r="BN15" s="252"/>
      <c r="BO15" s="252"/>
      <c r="BP15" s="252"/>
      <c r="BQ15" s="261">
        <v>9</v>
      </c>
      <c r="BR15" s="262"/>
      <c r="BS15" s="853"/>
      <c r="BT15" s="854"/>
      <c r="BU15" s="854"/>
      <c r="BV15" s="854"/>
      <c r="BW15" s="854"/>
      <c r="BX15" s="854"/>
      <c r="BY15" s="854"/>
      <c r="BZ15" s="854"/>
      <c r="CA15" s="854"/>
      <c r="CB15" s="854"/>
      <c r="CC15" s="854"/>
      <c r="CD15" s="854"/>
      <c r="CE15" s="854"/>
      <c r="CF15" s="854"/>
      <c r="CG15" s="855"/>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3"/>
    </row>
    <row r="16" spans="1:131" s="254" customFormat="1" ht="26.25" customHeight="1" x14ac:dyDescent="0.15">
      <c r="A16" s="260">
        <v>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1"/>
      <c r="BA16" s="251"/>
      <c r="BB16" s="251"/>
      <c r="BC16" s="251"/>
      <c r="BD16" s="251"/>
      <c r="BE16" s="252"/>
      <c r="BF16" s="252"/>
      <c r="BG16" s="252"/>
      <c r="BH16" s="252"/>
      <c r="BI16" s="252"/>
      <c r="BJ16" s="252"/>
      <c r="BK16" s="252"/>
      <c r="BL16" s="252"/>
      <c r="BM16" s="252"/>
      <c r="BN16" s="252"/>
      <c r="BO16" s="252"/>
      <c r="BP16" s="252"/>
      <c r="BQ16" s="261">
        <v>10</v>
      </c>
      <c r="BR16" s="262"/>
      <c r="BS16" s="853"/>
      <c r="BT16" s="854"/>
      <c r="BU16" s="854"/>
      <c r="BV16" s="854"/>
      <c r="BW16" s="854"/>
      <c r="BX16" s="854"/>
      <c r="BY16" s="854"/>
      <c r="BZ16" s="854"/>
      <c r="CA16" s="854"/>
      <c r="CB16" s="854"/>
      <c r="CC16" s="854"/>
      <c r="CD16" s="854"/>
      <c r="CE16" s="854"/>
      <c r="CF16" s="854"/>
      <c r="CG16" s="855"/>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3"/>
    </row>
    <row r="17" spans="1:131" s="254" customFormat="1" ht="26.25" customHeight="1" x14ac:dyDescent="0.15">
      <c r="A17" s="260">
        <v>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1"/>
      <c r="BA17" s="251"/>
      <c r="BB17" s="251"/>
      <c r="BC17" s="251"/>
      <c r="BD17" s="251"/>
      <c r="BE17" s="252"/>
      <c r="BF17" s="252"/>
      <c r="BG17" s="252"/>
      <c r="BH17" s="252"/>
      <c r="BI17" s="252"/>
      <c r="BJ17" s="252"/>
      <c r="BK17" s="252"/>
      <c r="BL17" s="252"/>
      <c r="BM17" s="252"/>
      <c r="BN17" s="252"/>
      <c r="BO17" s="252"/>
      <c r="BP17" s="252"/>
      <c r="BQ17" s="261">
        <v>11</v>
      </c>
      <c r="BR17" s="262"/>
      <c r="BS17" s="853"/>
      <c r="BT17" s="854"/>
      <c r="BU17" s="854"/>
      <c r="BV17" s="854"/>
      <c r="BW17" s="854"/>
      <c r="BX17" s="854"/>
      <c r="BY17" s="854"/>
      <c r="BZ17" s="854"/>
      <c r="CA17" s="854"/>
      <c r="CB17" s="854"/>
      <c r="CC17" s="854"/>
      <c r="CD17" s="854"/>
      <c r="CE17" s="854"/>
      <c r="CF17" s="854"/>
      <c r="CG17" s="855"/>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3"/>
    </row>
    <row r="18" spans="1:131" s="254" customFormat="1" ht="26.25" customHeight="1" x14ac:dyDescent="0.15">
      <c r="A18" s="260">
        <v>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1"/>
      <c r="BA18" s="251"/>
      <c r="BB18" s="251"/>
      <c r="BC18" s="251"/>
      <c r="BD18" s="251"/>
      <c r="BE18" s="252"/>
      <c r="BF18" s="252"/>
      <c r="BG18" s="252"/>
      <c r="BH18" s="252"/>
      <c r="BI18" s="252"/>
      <c r="BJ18" s="252"/>
      <c r="BK18" s="252"/>
      <c r="BL18" s="252"/>
      <c r="BM18" s="252"/>
      <c r="BN18" s="252"/>
      <c r="BO18" s="252"/>
      <c r="BP18" s="252"/>
      <c r="BQ18" s="261">
        <v>12</v>
      </c>
      <c r="BR18" s="262"/>
      <c r="BS18" s="853"/>
      <c r="BT18" s="854"/>
      <c r="BU18" s="854"/>
      <c r="BV18" s="854"/>
      <c r="BW18" s="854"/>
      <c r="BX18" s="854"/>
      <c r="BY18" s="854"/>
      <c r="BZ18" s="854"/>
      <c r="CA18" s="854"/>
      <c r="CB18" s="854"/>
      <c r="CC18" s="854"/>
      <c r="CD18" s="854"/>
      <c r="CE18" s="854"/>
      <c r="CF18" s="854"/>
      <c r="CG18" s="855"/>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3"/>
    </row>
    <row r="19" spans="1:131" s="254" customFormat="1" ht="26.25" customHeight="1" x14ac:dyDescent="0.15">
      <c r="A19" s="260">
        <v>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1"/>
      <c r="BA19" s="251"/>
      <c r="BB19" s="251"/>
      <c r="BC19" s="251"/>
      <c r="BD19" s="251"/>
      <c r="BE19" s="252"/>
      <c r="BF19" s="252"/>
      <c r="BG19" s="252"/>
      <c r="BH19" s="252"/>
      <c r="BI19" s="252"/>
      <c r="BJ19" s="252"/>
      <c r="BK19" s="252"/>
      <c r="BL19" s="252"/>
      <c r="BM19" s="252"/>
      <c r="BN19" s="252"/>
      <c r="BO19" s="252"/>
      <c r="BP19" s="252"/>
      <c r="BQ19" s="261">
        <v>13</v>
      </c>
      <c r="BR19" s="262"/>
      <c r="BS19" s="853"/>
      <c r="BT19" s="854"/>
      <c r="BU19" s="854"/>
      <c r="BV19" s="854"/>
      <c r="BW19" s="854"/>
      <c r="BX19" s="854"/>
      <c r="BY19" s="854"/>
      <c r="BZ19" s="854"/>
      <c r="CA19" s="854"/>
      <c r="CB19" s="854"/>
      <c r="CC19" s="854"/>
      <c r="CD19" s="854"/>
      <c r="CE19" s="854"/>
      <c r="CF19" s="854"/>
      <c r="CG19" s="855"/>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3"/>
    </row>
    <row r="20" spans="1:131" s="254" customFormat="1" ht="26.25" customHeight="1" x14ac:dyDescent="0.15">
      <c r="A20" s="260">
        <v>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1"/>
      <c r="BA20" s="251"/>
      <c r="BB20" s="251"/>
      <c r="BC20" s="251"/>
      <c r="BD20" s="251"/>
      <c r="BE20" s="252"/>
      <c r="BF20" s="252"/>
      <c r="BG20" s="252"/>
      <c r="BH20" s="252"/>
      <c r="BI20" s="252"/>
      <c r="BJ20" s="252"/>
      <c r="BK20" s="252"/>
      <c r="BL20" s="252"/>
      <c r="BM20" s="252"/>
      <c r="BN20" s="252"/>
      <c r="BO20" s="252"/>
      <c r="BP20" s="252"/>
      <c r="BQ20" s="261">
        <v>14</v>
      </c>
      <c r="BR20" s="262"/>
      <c r="BS20" s="853"/>
      <c r="BT20" s="854"/>
      <c r="BU20" s="854"/>
      <c r="BV20" s="854"/>
      <c r="BW20" s="854"/>
      <c r="BX20" s="854"/>
      <c r="BY20" s="854"/>
      <c r="BZ20" s="854"/>
      <c r="CA20" s="854"/>
      <c r="CB20" s="854"/>
      <c r="CC20" s="854"/>
      <c r="CD20" s="854"/>
      <c r="CE20" s="854"/>
      <c r="CF20" s="854"/>
      <c r="CG20" s="855"/>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3"/>
    </row>
    <row r="21" spans="1:131" s="254" customFormat="1" ht="26.25" customHeight="1" thickBot="1" x14ac:dyDescent="0.2">
      <c r="A21" s="260">
        <v>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1"/>
      <c r="BA21" s="251"/>
      <c r="BB21" s="251"/>
      <c r="BC21" s="251"/>
      <c r="BD21" s="251"/>
      <c r="BE21" s="252"/>
      <c r="BF21" s="252"/>
      <c r="BG21" s="252"/>
      <c r="BH21" s="252"/>
      <c r="BI21" s="252"/>
      <c r="BJ21" s="252"/>
      <c r="BK21" s="252"/>
      <c r="BL21" s="252"/>
      <c r="BM21" s="252"/>
      <c r="BN21" s="252"/>
      <c r="BO21" s="252"/>
      <c r="BP21" s="252"/>
      <c r="BQ21" s="261">
        <v>15</v>
      </c>
      <c r="BR21" s="262"/>
      <c r="BS21" s="853"/>
      <c r="BT21" s="854"/>
      <c r="BU21" s="854"/>
      <c r="BV21" s="854"/>
      <c r="BW21" s="854"/>
      <c r="BX21" s="854"/>
      <c r="BY21" s="854"/>
      <c r="BZ21" s="854"/>
      <c r="CA21" s="854"/>
      <c r="CB21" s="854"/>
      <c r="CC21" s="854"/>
      <c r="CD21" s="854"/>
      <c r="CE21" s="854"/>
      <c r="CF21" s="854"/>
      <c r="CG21" s="855"/>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3"/>
    </row>
    <row r="22" spans="1:131" s="254" customFormat="1" ht="26.25" customHeight="1" x14ac:dyDescent="0.15">
      <c r="A22" s="260">
        <v>16</v>
      </c>
      <c r="B22" s="840"/>
      <c r="C22" s="841"/>
      <c r="D22" s="841"/>
      <c r="E22" s="841"/>
      <c r="F22" s="841"/>
      <c r="G22" s="841"/>
      <c r="H22" s="841"/>
      <c r="I22" s="841"/>
      <c r="J22" s="841"/>
      <c r="K22" s="841"/>
      <c r="L22" s="841"/>
      <c r="M22" s="841"/>
      <c r="N22" s="841"/>
      <c r="O22" s="841"/>
      <c r="P22" s="842"/>
      <c r="Q22" s="872"/>
      <c r="R22" s="873"/>
      <c r="S22" s="873"/>
      <c r="T22" s="873"/>
      <c r="U22" s="873"/>
      <c r="V22" s="873"/>
      <c r="W22" s="873"/>
      <c r="X22" s="873"/>
      <c r="Y22" s="873"/>
      <c r="Z22" s="873"/>
      <c r="AA22" s="873"/>
      <c r="AB22" s="873"/>
      <c r="AC22" s="873"/>
      <c r="AD22" s="873"/>
      <c r="AE22" s="874"/>
      <c r="AF22" s="846"/>
      <c r="AG22" s="847"/>
      <c r="AH22" s="847"/>
      <c r="AI22" s="847"/>
      <c r="AJ22" s="848"/>
      <c r="AK22" s="887"/>
      <c r="AL22" s="888"/>
      <c r="AM22" s="888"/>
      <c r="AN22" s="888"/>
      <c r="AO22" s="888"/>
      <c r="AP22" s="888"/>
      <c r="AQ22" s="888"/>
      <c r="AR22" s="888"/>
      <c r="AS22" s="888"/>
      <c r="AT22" s="888"/>
      <c r="AU22" s="889"/>
      <c r="AV22" s="889"/>
      <c r="AW22" s="889"/>
      <c r="AX22" s="889"/>
      <c r="AY22" s="890"/>
      <c r="AZ22" s="891" t="s">
        <v>394</v>
      </c>
      <c r="BA22" s="891"/>
      <c r="BB22" s="891"/>
      <c r="BC22" s="891"/>
      <c r="BD22" s="892"/>
      <c r="BE22" s="252"/>
      <c r="BF22" s="252"/>
      <c r="BG22" s="252"/>
      <c r="BH22" s="252"/>
      <c r="BI22" s="252"/>
      <c r="BJ22" s="252"/>
      <c r="BK22" s="252"/>
      <c r="BL22" s="252"/>
      <c r="BM22" s="252"/>
      <c r="BN22" s="252"/>
      <c r="BO22" s="252"/>
      <c r="BP22" s="252"/>
      <c r="BQ22" s="261">
        <v>16</v>
      </c>
      <c r="BR22" s="262"/>
      <c r="BS22" s="853"/>
      <c r="BT22" s="854"/>
      <c r="BU22" s="854"/>
      <c r="BV22" s="854"/>
      <c r="BW22" s="854"/>
      <c r="BX22" s="854"/>
      <c r="BY22" s="854"/>
      <c r="BZ22" s="854"/>
      <c r="CA22" s="854"/>
      <c r="CB22" s="854"/>
      <c r="CC22" s="854"/>
      <c r="CD22" s="854"/>
      <c r="CE22" s="854"/>
      <c r="CF22" s="854"/>
      <c r="CG22" s="855"/>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3"/>
    </row>
    <row r="23" spans="1:131" s="254" customFormat="1" ht="26.25" customHeight="1" thickBot="1" x14ac:dyDescent="0.2">
      <c r="A23" s="263" t="s">
        <v>395</v>
      </c>
      <c r="B23" s="875" t="s">
        <v>396</v>
      </c>
      <c r="C23" s="876"/>
      <c r="D23" s="876"/>
      <c r="E23" s="876"/>
      <c r="F23" s="876"/>
      <c r="G23" s="876"/>
      <c r="H23" s="876"/>
      <c r="I23" s="876"/>
      <c r="J23" s="876"/>
      <c r="K23" s="876"/>
      <c r="L23" s="876"/>
      <c r="M23" s="876"/>
      <c r="N23" s="876"/>
      <c r="O23" s="876"/>
      <c r="P23" s="877"/>
      <c r="Q23" s="878">
        <v>3201</v>
      </c>
      <c r="R23" s="879"/>
      <c r="S23" s="879"/>
      <c r="T23" s="879"/>
      <c r="U23" s="879"/>
      <c r="V23" s="879">
        <v>2905</v>
      </c>
      <c r="W23" s="879"/>
      <c r="X23" s="879"/>
      <c r="Y23" s="879"/>
      <c r="Z23" s="879"/>
      <c r="AA23" s="879">
        <v>296</v>
      </c>
      <c r="AB23" s="879"/>
      <c r="AC23" s="879"/>
      <c r="AD23" s="879"/>
      <c r="AE23" s="880"/>
      <c r="AF23" s="881">
        <v>266</v>
      </c>
      <c r="AG23" s="879"/>
      <c r="AH23" s="879"/>
      <c r="AI23" s="879"/>
      <c r="AJ23" s="882"/>
      <c r="AK23" s="883"/>
      <c r="AL23" s="884"/>
      <c r="AM23" s="884"/>
      <c r="AN23" s="884"/>
      <c r="AO23" s="884"/>
      <c r="AP23" s="879">
        <v>4039</v>
      </c>
      <c r="AQ23" s="879"/>
      <c r="AR23" s="879"/>
      <c r="AS23" s="879"/>
      <c r="AT23" s="879"/>
      <c r="AU23" s="885"/>
      <c r="AV23" s="885"/>
      <c r="AW23" s="885"/>
      <c r="AX23" s="885"/>
      <c r="AY23" s="886"/>
      <c r="AZ23" s="894" t="s">
        <v>397</v>
      </c>
      <c r="BA23" s="895"/>
      <c r="BB23" s="895"/>
      <c r="BC23" s="895"/>
      <c r="BD23" s="896"/>
      <c r="BE23" s="252"/>
      <c r="BF23" s="252"/>
      <c r="BG23" s="252"/>
      <c r="BH23" s="252"/>
      <c r="BI23" s="252"/>
      <c r="BJ23" s="252"/>
      <c r="BK23" s="252"/>
      <c r="BL23" s="252"/>
      <c r="BM23" s="252"/>
      <c r="BN23" s="252"/>
      <c r="BO23" s="252"/>
      <c r="BP23" s="252"/>
      <c r="BQ23" s="261">
        <v>17</v>
      </c>
      <c r="BR23" s="262"/>
      <c r="BS23" s="853"/>
      <c r="BT23" s="854"/>
      <c r="BU23" s="854"/>
      <c r="BV23" s="854"/>
      <c r="BW23" s="854"/>
      <c r="BX23" s="854"/>
      <c r="BY23" s="854"/>
      <c r="BZ23" s="854"/>
      <c r="CA23" s="854"/>
      <c r="CB23" s="854"/>
      <c r="CC23" s="854"/>
      <c r="CD23" s="854"/>
      <c r="CE23" s="854"/>
      <c r="CF23" s="854"/>
      <c r="CG23" s="855"/>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3"/>
    </row>
    <row r="24" spans="1:131" s="254" customFormat="1" ht="26.25" customHeight="1" x14ac:dyDescent="0.15">
      <c r="A24" s="893" t="s">
        <v>398</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1"/>
      <c r="BA24" s="251"/>
      <c r="BB24" s="251"/>
      <c r="BC24" s="251"/>
      <c r="BD24" s="251"/>
      <c r="BE24" s="252"/>
      <c r="BF24" s="252"/>
      <c r="BG24" s="252"/>
      <c r="BH24" s="252"/>
      <c r="BI24" s="252"/>
      <c r="BJ24" s="252"/>
      <c r="BK24" s="252"/>
      <c r="BL24" s="252"/>
      <c r="BM24" s="252"/>
      <c r="BN24" s="252"/>
      <c r="BO24" s="252"/>
      <c r="BP24" s="252"/>
      <c r="BQ24" s="261">
        <v>18</v>
      </c>
      <c r="BR24" s="262"/>
      <c r="BS24" s="853"/>
      <c r="BT24" s="854"/>
      <c r="BU24" s="854"/>
      <c r="BV24" s="854"/>
      <c r="BW24" s="854"/>
      <c r="BX24" s="854"/>
      <c r="BY24" s="854"/>
      <c r="BZ24" s="854"/>
      <c r="CA24" s="854"/>
      <c r="CB24" s="854"/>
      <c r="CC24" s="854"/>
      <c r="CD24" s="854"/>
      <c r="CE24" s="854"/>
      <c r="CF24" s="854"/>
      <c r="CG24" s="855"/>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3"/>
    </row>
    <row r="25" spans="1:131" s="246" customFormat="1" ht="26.25" customHeight="1" thickBot="1" x14ac:dyDescent="0.2">
      <c r="A25" s="834" t="s">
        <v>399</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251"/>
      <c r="BK25" s="251"/>
      <c r="BL25" s="251"/>
      <c r="BM25" s="251"/>
      <c r="BN25" s="251"/>
      <c r="BO25" s="264"/>
      <c r="BP25" s="264"/>
      <c r="BQ25" s="261">
        <v>19</v>
      </c>
      <c r="BR25" s="262"/>
      <c r="BS25" s="853"/>
      <c r="BT25" s="854"/>
      <c r="BU25" s="854"/>
      <c r="BV25" s="854"/>
      <c r="BW25" s="854"/>
      <c r="BX25" s="854"/>
      <c r="BY25" s="854"/>
      <c r="BZ25" s="854"/>
      <c r="CA25" s="854"/>
      <c r="CB25" s="854"/>
      <c r="CC25" s="854"/>
      <c r="CD25" s="854"/>
      <c r="CE25" s="854"/>
      <c r="CF25" s="854"/>
      <c r="CG25" s="855"/>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5"/>
    </row>
    <row r="26" spans="1:131" s="246" customFormat="1" ht="26.25" customHeight="1" x14ac:dyDescent="0.15">
      <c r="A26" s="825" t="s">
        <v>375</v>
      </c>
      <c r="B26" s="826"/>
      <c r="C26" s="826"/>
      <c r="D26" s="826"/>
      <c r="E26" s="826"/>
      <c r="F26" s="826"/>
      <c r="G26" s="826"/>
      <c r="H26" s="826"/>
      <c r="I26" s="826"/>
      <c r="J26" s="826"/>
      <c r="K26" s="826"/>
      <c r="L26" s="826"/>
      <c r="M26" s="826"/>
      <c r="N26" s="826"/>
      <c r="O26" s="826"/>
      <c r="P26" s="827"/>
      <c r="Q26" s="802" t="s">
        <v>400</v>
      </c>
      <c r="R26" s="803"/>
      <c r="S26" s="803"/>
      <c r="T26" s="803"/>
      <c r="U26" s="804"/>
      <c r="V26" s="802" t="s">
        <v>401</v>
      </c>
      <c r="W26" s="803"/>
      <c r="X26" s="803"/>
      <c r="Y26" s="803"/>
      <c r="Z26" s="804"/>
      <c r="AA26" s="802" t="s">
        <v>402</v>
      </c>
      <c r="AB26" s="803"/>
      <c r="AC26" s="803"/>
      <c r="AD26" s="803"/>
      <c r="AE26" s="803"/>
      <c r="AF26" s="897" t="s">
        <v>403</v>
      </c>
      <c r="AG26" s="898"/>
      <c r="AH26" s="898"/>
      <c r="AI26" s="898"/>
      <c r="AJ26" s="899"/>
      <c r="AK26" s="803" t="s">
        <v>404</v>
      </c>
      <c r="AL26" s="803"/>
      <c r="AM26" s="803"/>
      <c r="AN26" s="803"/>
      <c r="AO26" s="804"/>
      <c r="AP26" s="802" t="s">
        <v>405</v>
      </c>
      <c r="AQ26" s="803"/>
      <c r="AR26" s="803"/>
      <c r="AS26" s="803"/>
      <c r="AT26" s="804"/>
      <c r="AU26" s="802" t="s">
        <v>406</v>
      </c>
      <c r="AV26" s="803"/>
      <c r="AW26" s="803"/>
      <c r="AX26" s="803"/>
      <c r="AY26" s="804"/>
      <c r="AZ26" s="802" t="s">
        <v>407</v>
      </c>
      <c r="BA26" s="803"/>
      <c r="BB26" s="803"/>
      <c r="BC26" s="803"/>
      <c r="BD26" s="804"/>
      <c r="BE26" s="802" t="s">
        <v>382</v>
      </c>
      <c r="BF26" s="803"/>
      <c r="BG26" s="803"/>
      <c r="BH26" s="803"/>
      <c r="BI26" s="814"/>
      <c r="BJ26" s="251"/>
      <c r="BK26" s="251"/>
      <c r="BL26" s="251"/>
      <c r="BM26" s="251"/>
      <c r="BN26" s="251"/>
      <c r="BO26" s="264"/>
      <c r="BP26" s="264"/>
      <c r="BQ26" s="261">
        <v>20</v>
      </c>
      <c r="BR26" s="262"/>
      <c r="BS26" s="853"/>
      <c r="BT26" s="854"/>
      <c r="BU26" s="854"/>
      <c r="BV26" s="854"/>
      <c r="BW26" s="854"/>
      <c r="BX26" s="854"/>
      <c r="BY26" s="854"/>
      <c r="BZ26" s="854"/>
      <c r="CA26" s="854"/>
      <c r="CB26" s="854"/>
      <c r="CC26" s="854"/>
      <c r="CD26" s="854"/>
      <c r="CE26" s="854"/>
      <c r="CF26" s="854"/>
      <c r="CG26" s="855"/>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5"/>
    </row>
    <row r="27" spans="1:131" s="246" customFormat="1" ht="26.25" customHeight="1" thickBot="1" x14ac:dyDescent="0.2">
      <c r="A27" s="828"/>
      <c r="B27" s="829"/>
      <c r="C27" s="829"/>
      <c r="D27" s="829"/>
      <c r="E27" s="829"/>
      <c r="F27" s="829"/>
      <c r="G27" s="829"/>
      <c r="H27" s="829"/>
      <c r="I27" s="829"/>
      <c r="J27" s="829"/>
      <c r="K27" s="829"/>
      <c r="L27" s="829"/>
      <c r="M27" s="829"/>
      <c r="N27" s="829"/>
      <c r="O27" s="829"/>
      <c r="P27" s="830"/>
      <c r="Q27" s="805"/>
      <c r="R27" s="806"/>
      <c r="S27" s="806"/>
      <c r="T27" s="806"/>
      <c r="U27" s="807"/>
      <c r="V27" s="805"/>
      <c r="W27" s="806"/>
      <c r="X27" s="806"/>
      <c r="Y27" s="806"/>
      <c r="Z27" s="807"/>
      <c r="AA27" s="805"/>
      <c r="AB27" s="806"/>
      <c r="AC27" s="806"/>
      <c r="AD27" s="806"/>
      <c r="AE27" s="806"/>
      <c r="AF27" s="900"/>
      <c r="AG27" s="901"/>
      <c r="AH27" s="901"/>
      <c r="AI27" s="901"/>
      <c r="AJ27" s="902"/>
      <c r="AK27" s="806"/>
      <c r="AL27" s="806"/>
      <c r="AM27" s="806"/>
      <c r="AN27" s="806"/>
      <c r="AO27" s="807"/>
      <c r="AP27" s="805"/>
      <c r="AQ27" s="806"/>
      <c r="AR27" s="806"/>
      <c r="AS27" s="806"/>
      <c r="AT27" s="807"/>
      <c r="AU27" s="805"/>
      <c r="AV27" s="806"/>
      <c r="AW27" s="806"/>
      <c r="AX27" s="806"/>
      <c r="AY27" s="807"/>
      <c r="AZ27" s="805"/>
      <c r="BA27" s="806"/>
      <c r="BB27" s="806"/>
      <c r="BC27" s="806"/>
      <c r="BD27" s="807"/>
      <c r="BE27" s="805"/>
      <c r="BF27" s="806"/>
      <c r="BG27" s="806"/>
      <c r="BH27" s="806"/>
      <c r="BI27" s="815"/>
      <c r="BJ27" s="251"/>
      <c r="BK27" s="251"/>
      <c r="BL27" s="251"/>
      <c r="BM27" s="251"/>
      <c r="BN27" s="251"/>
      <c r="BO27" s="264"/>
      <c r="BP27" s="264"/>
      <c r="BQ27" s="261">
        <v>21</v>
      </c>
      <c r="BR27" s="262"/>
      <c r="BS27" s="853"/>
      <c r="BT27" s="854"/>
      <c r="BU27" s="854"/>
      <c r="BV27" s="854"/>
      <c r="BW27" s="854"/>
      <c r="BX27" s="854"/>
      <c r="BY27" s="854"/>
      <c r="BZ27" s="854"/>
      <c r="CA27" s="854"/>
      <c r="CB27" s="854"/>
      <c r="CC27" s="854"/>
      <c r="CD27" s="854"/>
      <c r="CE27" s="854"/>
      <c r="CF27" s="854"/>
      <c r="CG27" s="855"/>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5"/>
    </row>
    <row r="28" spans="1:131" s="246" customFormat="1" ht="26.25" customHeight="1" thickTop="1" x14ac:dyDescent="0.15">
      <c r="A28" s="265">
        <v>1</v>
      </c>
      <c r="B28" s="816" t="s">
        <v>408</v>
      </c>
      <c r="C28" s="817"/>
      <c r="D28" s="817"/>
      <c r="E28" s="817"/>
      <c r="F28" s="817"/>
      <c r="G28" s="817"/>
      <c r="H28" s="817"/>
      <c r="I28" s="817"/>
      <c r="J28" s="817"/>
      <c r="K28" s="817"/>
      <c r="L28" s="817"/>
      <c r="M28" s="817"/>
      <c r="N28" s="817"/>
      <c r="O28" s="817"/>
      <c r="P28" s="818"/>
      <c r="Q28" s="907">
        <v>663</v>
      </c>
      <c r="R28" s="908"/>
      <c r="S28" s="908"/>
      <c r="T28" s="908"/>
      <c r="U28" s="908"/>
      <c r="V28" s="908">
        <v>624</v>
      </c>
      <c r="W28" s="908"/>
      <c r="X28" s="908"/>
      <c r="Y28" s="908"/>
      <c r="Z28" s="908"/>
      <c r="AA28" s="908">
        <v>39</v>
      </c>
      <c r="AB28" s="908"/>
      <c r="AC28" s="908"/>
      <c r="AD28" s="908"/>
      <c r="AE28" s="909"/>
      <c r="AF28" s="910">
        <v>39</v>
      </c>
      <c r="AG28" s="908"/>
      <c r="AH28" s="908"/>
      <c r="AI28" s="908"/>
      <c r="AJ28" s="911"/>
      <c r="AK28" s="912">
        <v>75</v>
      </c>
      <c r="AL28" s="903"/>
      <c r="AM28" s="903"/>
      <c r="AN28" s="903"/>
      <c r="AO28" s="903"/>
      <c r="AP28" s="903" t="s">
        <v>591</v>
      </c>
      <c r="AQ28" s="903"/>
      <c r="AR28" s="903"/>
      <c r="AS28" s="903"/>
      <c r="AT28" s="903"/>
      <c r="AU28" s="903" t="s">
        <v>591</v>
      </c>
      <c r="AV28" s="903"/>
      <c r="AW28" s="903"/>
      <c r="AX28" s="903"/>
      <c r="AY28" s="903"/>
      <c r="AZ28" s="904" t="s">
        <v>592</v>
      </c>
      <c r="BA28" s="904"/>
      <c r="BB28" s="904"/>
      <c r="BC28" s="904"/>
      <c r="BD28" s="904"/>
      <c r="BE28" s="905"/>
      <c r="BF28" s="905"/>
      <c r="BG28" s="905"/>
      <c r="BH28" s="905"/>
      <c r="BI28" s="906"/>
      <c r="BJ28" s="251"/>
      <c r="BK28" s="251"/>
      <c r="BL28" s="251"/>
      <c r="BM28" s="251"/>
      <c r="BN28" s="251"/>
      <c r="BO28" s="264"/>
      <c r="BP28" s="264"/>
      <c r="BQ28" s="261">
        <v>22</v>
      </c>
      <c r="BR28" s="262"/>
      <c r="BS28" s="853"/>
      <c r="BT28" s="854"/>
      <c r="BU28" s="854"/>
      <c r="BV28" s="854"/>
      <c r="BW28" s="854"/>
      <c r="BX28" s="854"/>
      <c r="BY28" s="854"/>
      <c r="BZ28" s="854"/>
      <c r="CA28" s="854"/>
      <c r="CB28" s="854"/>
      <c r="CC28" s="854"/>
      <c r="CD28" s="854"/>
      <c r="CE28" s="854"/>
      <c r="CF28" s="854"/>
      <c r="CG28" s="855"/>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5"/>
    </row>
    <row r="29" spans="1:131" s="246" customFormat="1" ht="26.25" customHeight="1" x14ac:dyDescent="0.15">
      <c r="A29" s="265">
        <v>2</v>
      </c>
      <c r="B29" s="840" t="s">
        <v>409</v>
      </c>
      <c r="C29" s="841"/>
      <c r="D29" s="841"/>
      <c r="E29" s="841"/>
      <c r="F29" s="841"/>
      <c r="G29" s="841"/>
      <c r="H29" s="841"/>
      <c r="I29" s="841"/>
      <c r="J29" s="841"/>
      <c r="K29" s="841"/>
      <c r="L29" s="841"/>
      <c r="M29" s="841"/>
      <c r="N29" s="841"/>
      <c r="O29" s="841"/>
      <c r="P29" s="842"/>
      <c r="Q29" s="843">
        <v>850</v>
      </c>
      <c r="R29" s="844"/>
      <c r="S29" s="844"/>
      <c r="T29" s="844"/>
      <c r="U29" s="844"/>
      <c r="V29" s="844">
        <v>780</v>
      </c>
      <c r="W29" s="844"/>
      <c r="X29" s="844"/>
      <c r="Y29" s="844"/>
      <c r="Z29" s="844"/>
      <c r="AA29" s="844">
        <v>701</v>
      </c>
      <c r="AB29" s="844"/>
      <c r="AC29" s="844"/>
      <c r="AD29" s="844"/>
      <c r="AE29" s="845"/>
      <c r="AF29" s="846">
        <v>70</v>
      </c>
      <c r="AG29" s="847"/>
      <c r="AH29" s="847"/>
      <c r="AI29" s="847"/>
      <c r="AJ29" s="848"/>
      <c r="AK29" s="915">
        <v>124</v>
      </c>
      <c r="AL29" s="916"/>
      <c r="AM29" s="916"/>
      <c r="AN29" s="916"/>
      <c r="AO29" s="916"/>
      <c r="AP29" s="916" t="s">
        <v>591</v>
      </c>
      <c r="AQ29" s="916"/>
      <c r="AR29" s="916"/>
      <c r="AS29" s="916"/>
      <c r="AT29" s="916"/>
      <c r="AU29" s="916" t="s">
        <v>591</v>
      </c>
      <c r="AV29" s="916"/>
      <c r="AW29" s="916"/>
      <c r="AX29" s="916"/>
      <c r="AY29" s="916"/>
      <c r="AZ29" s="917" t="s">
        <v>591</v>
      </c>
      <c r="BA29" s="917"/>
      <c r="BB29" s="917"/>
      <c r="BC29" s="917"/>
      <c r="BD29" s="917"/>
      <c r="BE29" s="913"/>
      <c r="BF29" s="913"/>
      <c r="BG29" s="913"/>
      <c r="BH29" s="913"/>
      <c r="BI29" s="914"/>
      <c r="BJ29" s="251"/>
      <c r="BK29" s="251"/>
      <c r="BL29" s="251"/>
      <c r="BM29" s="251"/>
      <c r="BN29" s="251"/>
      <c r="BO29" s="264"/>
      <c r="BP29" s="264"/>
      <c r="BQ29" s="261">
        <v>23</v>
      </c>
      <c r="BR29" s="262"/>
      <c r="BS29" s="853"/>
      <c r="BT29" s="854"/>
      <c r="BU29" s="854"/>
      <c r="BV29" s="854"/>
      <c r="BW29" s="854"/>
      <c r="BX29" s="854"/>
      <c r="BY29" s="854"/>
      <c r="BZ29" s="854"/>
      <c r="CA29" s="854"/>
      <c r="CB29" s="854"/>
      <c r="CC29" s="854"/>
      <c r="CD29" s="854"/>
      <c r="CE29" s="854"/>
      <c r="CF29" s="854"/>
      <c r="CG29" s="855"/>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5"/>
    </row>
    <row r="30" spans="1:131" s="246" customFormat="1" ht="26.25" customHeight="1" x14ac:dyDescent="0.15">
      <c r="A30" s="265">
        <v>3</v>
      </c>
      <c r="B30" s="840" t="s">
        <v>410</v>
      </c>
      <c r="C30" s="841"/>
      <c r="D30" s="841"/>
      <c r="E30" s="841"/>
      <c r="F30" s="841"/>
      <c r="G30" s="841"/>
      <c r="H30" s="841"/>
      <c r="I30" s="841"/>
      <c r="J30" s="841"/>
      <c r="K30" s="841"/>
      <c r="L30" s="841"/>
      <c r="M30" s="841"/>
      <c r="N30" s="841"/>
      <c r="O30" s="841"/>
      <c r="P30" s="842"/>
      <c r="Q30" s="843">
        <v>104</v>
      </c>
      <c r="R30" s="844"/>
      <c r="S30" s="844"/>
      <c r="T30" s="844"/>
      <c r="U30" s="844"/>
      <c r="V30" s="844">
        <v>103</v>
      </c>
      <c r="W30" s="844"/>
      <c r="X30" s="844"/>
      <c r="Y30" s="844"/>
      <c r="Z30" s="844"/>
      <c r="AA30" s="844">
        <v>1</v>
      </c>
      <c r="AB30" s="844"/>
      <c r="AC30" s="844"/>
      <c r="AD30" s="844"/>
      <c r="AE30" s="845"/>
      <c r="AF30" s="846">
        <v>1</v>
      </c>
      <c r="AG30" s="847"/>
      <c r="AH30" s="847"/>
      <c r="AI30" s="847"/>
      <c r="AJ30" s="848"/>
      <c r="AK30" s="915">
        <v>35</v>
      </c>
      <c r="AL30" s="916"/>
      <c r="AM30" s="916"/>
      <c r="AN30" s="916"/>
      <c r="AO30" s="916"/>
      <c r="AP30" s="916" t="s">
        <v>591</v>
      </c>
      <c r="AQ30" s="916"/>
      <c r="AR30" s="916"/>
      <c r="AS30" s="916"/>
      <c r="AT30" s="916"/>
      <c r="AU30" s="916" t="s">
        <v>591</v>
      </c>
      <c r="AV30" s="916"/>
      <c r="AW30" s="916"/>
      <c r="AX30" s="916"/>
      <c r="AY30" s="916"/>
      <c r="AZ30" s="917" t="s">
        <v>591</v>
      </c>
      <c r="BA30" s="917"/>
      <c r="BB30" s="917"/>
      <c r="BC30" s="917"/>
      <c r="BD30" s="917"/>
      <c r="BE30" s="913"/>
      <c r="BF30" s="913"/>
      <c r="BG30" s="913"/>
      <c r="BH30" s="913"/>
      <c r="BI30" s="914"/>
      <c r="BJ30" s="251"/>
      <c r="BK30" s="251"/>
      <c r="BL30" s="251"/>
      <c r="BM30" s="251"/>
      <c r="BN30" s="251"/>
      <c r="BO30" s="264"/>
      <c r="BP30" s="264"/>
      <c r="BQ30" s="261">
        <v>24</v>
      </c>
      <c r="BR30" s="262"/>
      <c r="BS30" s="853"/>
      <c r="BT30" s="854"/>
      <c r="BU30" s="854"/>
      <c r="BV30" s="854"/>
      <c r="BW30" s="854"/>
      <c r="BX30" s="854"/>
      <c r="BY30" s="854"/>
      <c r="BZ30" s="854"/>
      <c r="CA30" s="854"/>
      <c r="CB30" s="854"/>
      <c r="CC30" s="854"/>
      <c r="CD30" s="854"/>
      <c r="CE30" s="854"/>
      <c r="CF30" s="854"/>
      <c r="CG30" s="855"/>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5"/>
    </row>
    <row r="31" spans="1:131" s="246" customFormat="1" ht="26.25" customHeight="1" x14ac:dyDescent="0.15">
      <c r="A31" s="265">
        <v>4</v>
      </c>
      <c r="B31" s="840" t="s">
        <v>411</v>
      </c>
      <c r="C31" s="841"/>
      <c r="D31" s="841"/>
      <c r="E31" s="841"/>
      <c r="F31" s="841"/>
      <c r="G31" s="841"/>
      <c r="H31" s="841"/>
      <c r="I31" s="841"/>
      <c r="J31" s="841"/>
      <c r="K31" s="841"/>
      <c r="L31" s="841"/>
      <c r="M31" s="841"/>
      <c r="N31" s="841"/>
      <c r="O31" s="841"/>
      <c r="P31" s="842"/>
      <c r="Q31" s="843">
        <v>115</v>
      </c>
      <c r="R31" s="844"/>
      <c r="S31" s="844"/>
      <c r="T31" s="844"/>
      <c r="U31" s="844"/>
      <c r="V31" s="844">
        <v>113</v>
      </c>
      <c r="W31" s="844"/>
      <c r="X31" s="844"/>
      <c r="Y31" s="844"/>
      <c r="Z31" s="844"/>
      <c r="AA31" s="844">
        <v>2</v>
      </c>
      <c r="AB31" s="844"/>
      <c r="AC31" s="844"/>
      <c r="AD31" s="844"/>
      <c r="AE31" s="845"/>
      <c r="AF31" s="846">
        <v>250</v>
      </c>
      <c r="AG31" s="847"/>
      <c r="AH31" s="847"/>
      <c r="AI31" s="847"/>
      <c r="AJ31" s="848"/>
      <c r="AK31" s="915">
        <v>15</v>
      </c>
      <c r="AL31" s="916"/>
      <c r="AM31" s="916"/>
      <c r="AN31" s="916"/>
      <c r="AO31" s="916"/>
      <c r="AP31" s="916">
        <v>467</v>
      </c>
      <c r="AQ31" s="916"/>
      <c r="AR31" s="916"/>
      <c r="AS31" s="916"/>
      <c r="AT31" s="916"/>
      <c r="AU31" s="916">
        <v>121</v>
      </c>
      <c r="AV31" s="916"/>
      <c r="AW31" s="916"/>
      <c r="AX31" s="916"/>
      <c r="AY31" s="916"/>
      <c r="AZ31" s="917" t="s">
        <v>591</v>
      </c>
      <c r="BA31" s="917"/>
      <c r="BB31" s="917"/>
      <c r="BC31" s="917"/>
      <c r="BD31" s="917"/>
      <c r="BE31" s="913" t="s">
        <v>412</v>
      </c>
      <c r="BF31" s="913"/>
      <c r="BG31" s="913"/>
      <c r="BH31" s="913"/>
      <c r="BI31" s="914"/>
      <c r="BJ31" s="251"/>
      <c r="BK31" s="251"/>
      <c r="BL31" s="251"/>
      <c r="BM31" s="251"/>
      <c r="BN31" s="251"/>
      <c r="BO31" s="264"/>
      <c r="BP31" s="264"/>
      <c r="BQ31" s="261">
        <v>25</v>
      </c>
      <c r="BR31" s="262"/>
      <c r="BS31" s="853"/>
      <c r="BT31" s="854"/>
      <c r="BU31" s="854"/>
      <c r="BV31" s="854"/>
      <c r="BW31" s="854"/>
      <c r="BX31" s="854"/>
      <c r="BY31" s="854"/>
      <c r="BZ31" s="854"/>
      <c r="CA31" s="854"/>
      <c r="CB31" s="854"/>
      <c r="CC31" s="854"/>
      <c r="CD31" s="854"/>
      <c r="CE31" s="854"/>
      <c r="CF31" s="854"/>
      <c r="CG31" s="855"/>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5"/>
    </row>
    <row r="32" spans="1:131" s="246" customFormat="1" ht="26.25" customHeight="1" x14ac:dyDescent="0.15">
      <c r="A32" s="265">
        <v>5</v>
      </c>
      <c r="B32" s="840"/>
      <c r="C32" s="841"/>
      <c r="D32" s="841"/>
      <c r="E32" s="841"/>
      <c r="F32" s="841"/>
      <c r="G32" s="841"/>
      <c r="H32" s="841"/>
      <c r="I32" s="841"/>
      <c r="J32" s="841"/>
      <c r="K32" s="841"/>
      <c r="L32" s="841"/>
      <c r="M32" s="841"/>
      <c r="N32" s="841"/>
      <c r="O32" s="841"/>
      <c r="P32" s="842"/>
      <c r="Q32" s="843"/>
      <c r="R32" s="844"/>
      <c r="S32" s="844"/>
      <c r="T32" s="844"/>
      <c r="U32" s="844"/>
      <c r="V32" s="844"/>
      <c r="W32" s="844"/>
      <c r="X32" s="844"/>
      <c r="Y32" s="844"/>
      <c r="Z32" s="844"/>
      <c r="AA32" s="844"/>
      <c r="AB32" s="844"/>
      <c r="AC32" s="844"/>
      <c r="AD32" s="844"/>
      <c r="AE32" s="845"/>
      <c r="AF32" s="846"/>
      <c r="AG32" s="847"/>
      <c r="AH32" s="847"/>
      <c r="AI32" s="847"/>
      <c r="AJ32" s="848"/>
      <c r="AK32" s="915"/>
      <c r="AL32" s="916"/>
      <c r="AM32" s="916"/>
      <c r="AN32" s="916"/>
      <c r="AO32" s="916"/>
      <c r="AP32" s="916"/>
      <c r="AQ32" s="916"/>
      <c r="AR32" s="916"/>
      <c r="AS32" s="916"/>
      <c r="AT32" s="916"/>
      <c r="AU32" s="916"/>
      <c r="AV32" s="916"/>
      <c r="AW32" s="916"/>
      <c r="AX32" s="916"/>
      <c r="AY32" s="916"/>
      <c r="AZ32" s="917"/>
      <c r="BA32" s="917"/>
      <c r="BB32" s="917"/>
      <c r="BC32" s="917"/>
      <c r="BD32" s="917"/>
      <c r="BE32" s="913"/>
      <c r="BF32" s="913"/>
      <c r="BG32" s="913"/>
      <c r="BH32" s="913"/>
      <c r="BI32" s="914"/>
      <c r="BJ32" s="251"/>
      <c r="BK32" s="251"/>
      <c r="BL32" s="251"/>
      <c r="BM32" s="251"/>
      <c r="BN32" s="251"/>
      <c r="BO32" s="264"/>
      <c r="BP32" s="264"/>
      <c r="BQ32" s="261">
        <v>26</v>
      </c>
      <c r="BR32" s="262"/>
      <c r="BS32" s="853"/>
      <c r="BT32" s="854"/>
      <c r="BU32" s="854"/>
      <c r="BV32" s="854"/>
      <c r="BW32" s="854"/>
      <c r="BX32" s="854"/>
      <c r="BY32" s="854"/>
      <c r="BZ32" s="854"/>
      <c r="CA32" s="854"/>
      <c r="CB32" s="854"/>
      <c r="CC32" s="854"/>
      <c r="CD32" s="854"/>
      <c r="CE32" s="854"/>
      <c r="CF32" s="854"/>
      <c r="CG32" s="855"/>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5"/>
    </row>
    <row r="33" spans="1:131" s="246" customFormat="1" ht="26.25" customHeight="1" x14ac:dyDescent="0.15">
      <c r="A33" s="265">
        <v>6</v>
      </c>
      <c r="B33" s="840"/>
      <c r="C33" s="841"/>
      <c r="D33" s="841"/>
      <c r="E33" s="841"/>
      <c r="F33" s="841"/>
      <c r="G33" s="841"/>
      <c r="H33" s="841"/>
      <c r="I33" s="841"/>
      <c r="J33" s="841"/>
      <c r="K33" s="841"/>
      <c r="L33" s="841"/>
      <c r="M33" s="841"/>
      <c r="N33" s="841"/>
      <c r="O33" s="841"/>
      <c r="P33" s="842"/>
      <c r="Q33" s="843"/>
      <c r="R33" s="844"/>
      <c r="S33" s="844"/>
      <c r="T33" s="844"/>
      <c r="U33" s="844"/>
      <c r="V33" s="844"/>
      <c r="W33" s="844"/>
      <c r="X33" s="844"/>
      <c r="Y33" s="844"/>
      <c r="Z33" s="844"/>
      <c r="AA33" s="844"/>
      <c r="AB33" s="844"/>
      <c r="AC33" s="844"/>
      <c r="AD33" s="844"/>
      <c r="AE33" s="845"/>
      <c r="AF33" s="846"/>
      <c r="AG33" s="847"/>
      <c r="AH33" s="847"/>
      <c r="AI33" s="847"/>
      <c r="AJ33" s="848"/>
      <c r="AK33" s="915"/>
      <c r="AL33" s="916"/>
      <c r="AM33" s="916"/>
      <c r="AN33" s="916"/>
      <c r="AO33" s="916"/>
      <c r="AP33" s="916"/>
      <c r="AQ33" s="916"/>
      <c r="AR33" s="916"/>
      <c r="AS33" s="916"/>
      <c r="AT33" s="916"/>
      <c r="AU33" s="916"/>
      <c r="AV33" s="916"/>
      <c r="AW33" s="916"/>
      <c r="AX33" s="916"/>
      <c r="AY33" s="916"/>
      <c r="AZ33" s="917"/>
      <c r="BA33" s="917"/>
      <c r="BB33" s="917"/>
      <c r="BC33" s="917"/>
      <c r="BD33" s="917"/>
      <c r="BE33" s="913"/>
      <c r="BF33" s="913"/>
      <c r="BG33" s="913"/>
      <c r="BH33" s="913"/>
      <c r="BI33" s="914"/>
      <c r="BJ33" s="251"/>
      <c r="BK33" s="251"/>
      <c r="BL33" s="251"/>
      <c r="BM33" s="251"/>
      <c r="BN33" s="251"/>
      <c r="BO33" s="264"/>
      <c r="BP33" s="264"/>
      <c r="BQ33" s="261">
        <v>27</v>
      </c>
      <c r="BR33" s="262"/>
      <c r="BS33" s="853"/>
      <c r="BT33" s="854"/>
      <c r="BU33" s="854"/>
      <c r="BV33" s="854"/>
      <c r="BW33" s="854"/>
      <c r="BX33" s="854"/>
      <c r="BY33" s="854"/>
      <c r="BZ33" s="854"/>
      <c r="CA33" s="854"/>
      <c r="CB33" s="854"/>
      <c r="CC33" s="854"/>
      <c r="CD33" s="854"/>
      <c r="CE33" s="854"/>
      <c r="CF33" s="854"/>
      <c r="CG33" s="855"/>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5"/>
    </row>
    <row r="34" spans="1:131" s="246" customFormat="1" ht="26.25" customHeight="1" x14ac:dyDescent="0.15">
      <c r="A34" s="265">
        <v>7</v>
      </c>
      <c r="B34" s="840"/>
      <c r="C34" s="841"/>
      <c r="D34" s="841"/>
      <c r="E34" s="841"/>
      <c r="F34" s="841"/>
      <c r="G34" s="841"/>
      <c r="H34" s="841"/>
      <c r="I34" s="841"/>
      <c r="J34" s="841"/>
      <c r="K34" s="841"/>
      <c r="L34" s="841"/>
      <c r="M34" s="841"/>
      <c r="N34" s="841"/>
      <c r="O34" s="841"/>
      <c r="P34" s="842"/>
      <c r="Q34" s="843"/>
      <c r="R34" s="844"/>
      <c r="S34" s="844"/>
      <c r="T34" s="844"/>
      <c r="U34" s="844"/>
      <c r="V34" s="844"/>
      <c r="W34" s="844"/>
      <c r="X34" s="844"/>
      <c r="Y34" s="844"/>
      <c r="Z34" s="844"/>
      <c r="AA34" s="844"/>
      <c r="AB34" s="844"/>
      <c r="AC34" s="844"/>
      <c r="AD34" s="844"/>
      <c r="AE34" s="845"/>
      <c r="AF34" s="846"/>
      <c r="AG34" s="847"/>
      <c r="AH34" s="847"/>
      <c r="AI34" s="847"/>
      <c r="AJ34" s="848"/>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1"/>
      <c r="BK34" s="251"/>
      <c r="BL34" s="251"/>
      <c r="BM34" s="251"/>
      <c r="BN34" s="251"/>
      <c r="BO34" s="264"/>
      <c r="BP34" s="264"/>
      <c r="BQ34" s="261">
        <v>28</v>
      </c>
      <c r="BR34" s="262"/>
      <c r="BS34" s="853"/>
      <c r="BT34" s="854"/>
      <c r="BU34" s="854"/>
      <c r="BV34" s="854"/>
      <c r="BW34" s="854"/>
      <c r="BX34" s="854"/>
      <c r="BY34" s="854"/>
      <c r="BZ34" s="854"/>
      <c r="CA34" s="854"/>
      <c r="CB34" s="854"/>
      <c r="CC34" s="854"/>
      <c r="CD34" s="854"/>
      <c r="CE34" s="854"/>
      <c r="CF34" s="854"/>
      <c r="CG34" s="855"/>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5"/>
    </row>
    <row r="35" spans="1:131" s="246" customFormat="1" ht="26.25" customHeight="1" x14ac:dyDescent="0.15">
      <c r="A35" s="265">
        <v>8</v>
      </c>
      <c r="B35" s="840"/>
      <c r="C35" s="841"/>
      <c r="D35" s="841"/>
      <c r="E35" s="841"/>
      <c r="F35" s="841"/>
      <c r="G35" s="841"/>
      <c r="H35" s="841"/>
      <c r="I35" s="841"/>
      <c r="J35" s="841"/>
      <c r="K35" s="841"/>
      <c r="L35" s="841"/>
      <c r="M35" s="841"/>
      <c r="N35" s="841"/>
      <c r="O35" s="841"/>
      <c r="P35" s="842"/>
      <c r="Q35" s="843"/>
      <c r="R35" s="844"/>
      <c r="S35" s="844"/>
      <c r="T35" s="844"/>
      <c r="U35" s="844"/>
      <c r="V35" s="844"/>
      <c r="W35" s="844"/>
      <c r="X35" s="844"/>
      <c r="Y35" s="844"/>
      <c r="Z35" s="844"/>
      <c r="AA35" s="844"/>
      <c r="AB35" s="844"/>
      <c r="AC35" s="844"/>
      <c r="AD35" s="844"/>
      <c r="AE35" s="845"/>
      <c r="AF35" s="846"/>
      <c r="AG35" s="847"/>
      <c r="AH35" s="847"/>
      <c r="AI35" s="847"/>
      <c r="AJ35" s="848"/>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1"/>
      <c r="BK35" s="251"/>
      <c r="BL35" s="251"/>
      <c r="BM35" s="251"/>
      <c r="BN35" s="251"/>
      <c r="BO35" s="264"/>
      <c r="BP35" s="264"/>
      <c r="BQ35" s="261">
        <v>29</v>
      </c>
      <c r="BR35" s="262"/>
      <c r="BS35" s="853"/>
      <c r="BT35" s="854"/>
      <c r="BU35" s="854"/>
      <c r="BV35" s="854"/>
      <c r="BW35" s="854"/>
      <c r="BX35" s="854"/>
      <c r="BY35" s="854"/>
      <c r="BZ35" s="854"/>
      <c r="CA35" s="854"/>
      <c r="CB35" s="854"/>
      <c r="CC35" s="854"/>
      <c r="CD35" s="854"/>
      <c r="CE35" s="854"/>
      <c r="CF35" s="854"/>
      <c r="CG35" s="855"/>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5"/>
    </row>
    <row r="36" spans="1:131" s="246" customFormat="1" ht="26.25" customHeight="1" x14ac:dyDescent="0.15">
      <c r="A36" s="265">
        <v>9</v>
      </c>
      <c r="B36" s="840"/>
      <c r="C36" s="841"/>
      <c r="D36" s="841"/>
      <c r="E36" s="841"/>
      <c r="F36" s="841"/>
      <c r="G36" s="841"/>
      <c r="H36" s="841"/>
      <c r="I36" s="841"/>
      <c r="J36" s="841"/>
      <c r="K36" s="841"/>
      <c r="L36" s="841"/>
      <c r="M36" s="841"/>
      <c r="N36" s="841"/>
      <c r="O36" s="841"/>
      <c r="P36" s="842"/>
      <c r="Q36" s="843"/>
      <c r="R36" s="844"/>
      <c r="S36" s="844"/>
      <c r="T36" s="844"/>
      <c r="U36" s="844"/>
      <c r="V36" s="844"/>
      <c r="W36" s="844"/>
      <c r="X36" s="844"/>
      <c r="Y36" s="844"/>
      <c r="Z36" s="844"/>
      <c r="AA36" s="844"/>
      <c r="AB36" s="844"/>
      <c r="AC36" s="844"/>
      <c r="AD36" s="844"/>
      <c r="AE36" s="845"/>
      <c r="AF36" s="846"/>
      <c r="AG36" s="847"/>
      <c r="AH36" s="847"/>
      <c r="AI36" s="847"/>
      <c r="AJ36" s="848"/>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1"/>
      <c r="BK36" s="251"/>
      <c r="BL36" s="251"/>
      <c r="BM36" s="251"/>
      <c r="BN36" s="251"/>
      <c r="BO36" s="264"/>
      <c r="BP36" s="264"/>
      <c r="BQ36" s="261">
        <v>30</v>
      </c>
      <c r="BR36" s="262"/>
      <c r="BS36" s="853"/>
      <c r="BT36" s="854"/>
      <c r="BU36" s="854"/>
      <c r="BV36" s="854"/>
      <c r="BW36" s="854"/>
      <c r="BX36" s="854"/>
      <c r="BY36" s="854"/>
      <c r="BZ36" s="854"/>
      <c r="CA36" s="854"/>
      <c r="CB36" s="854"/>
      <c r="CC36" s="854"/>
      <c r="CD36" s="854"/>
      <c r="CE36" s="854"/>
      <c r="CF36" s="854"/>
      <c r="CG36" s="855"/>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5"/>
    </row>
    <row r="37" spans="1:131" s="246" customFormat="1" ht="26.25" customHeight="1" x14ac:dyDescent="0.15">
      <c r="A37" s="265">
        <v>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1"/>
      <c r="BK37" s="251"/>
      <c r="BL37" s="251"/>
      <c r="BM37" s="251"/>
      <c r="BN37" s="251"/>
      <c r="BO37" s="264"/>
      <c r="BP37" s="264"/>
      <c r="BQ37" s="261">
        <v>31</v>
      </c>
      <c r="BR37" s="262"/>
      <c r="BS37" s="853"/>
      <c r="BT37" s="854"/>
      <c r="BU37" s="854"/>
      <c r="BV37" s="854"/>
      <c r="BW37" s="854"/>
      <c r="BX37" s="854"/>
      <c r="BY37" s="854"/>
      <c r="BZ37" s="854"/>
      <c r="CA37" s="854"/>
      <c r="CB37" s="854"/>
      <c r="CC37" s="854"/>
      <c r="CD37" s="854"/>
      <c r="CE37" s="854"/>
      <c r="CF37" s="854"/>
      <c r="CG37" s="855"/>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5"/>
    </row>
    <row r="38" spans="1:131" s="246" customFormat="1" ht="26.25" customHeight="1" x14ac:dyDescent="0.15">
      <c r="A38" s="265">
        <v>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1"/>
      <c r="BK38" s="251"/>
      <c r="BL38" s="251"/>
      <c r="BM38" s="251"/>
      <c r="BN38" s="251"/>
      <c r="BO38" s="264"/>
      <c r="BP38" s="264"/>
      <c r="BQ38" s="261">
        <v>32</v>
      </c>
      <c r="BR38" s="262"/>
      <c r="BS38" s="853"/>
      <c r="BT38" s="854"/>
      <c r="BU38" s="854"/>
      <c r="BV38" s="854"/>
      <c r="BW38" s="854"/>
      <c r="BX38" s="854"/>
      <c r="BY38" s="854"/>
      <c r="BZ38" s="854"/>
      <c r="CA38" s="854"/>
      <c r="CB38" s="854"/>
      <c r="CC38" s="854"/>
      <c r="CD38" s="854"/>
      <c r="CE38" s="854"/>
      <c r="CF38" s="854"/>
      <c r="CG38" s="855"/>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5"/>
    </row>
    <row r="39" spans="1:131" s="246" customFormat="1" ht="26.25" customHeight="1" x14ac:dyDescent="0.15">
      <c r="A39" s="265">
        <v>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1"/>
      <c r="BK39" s="251"/>
      <c r="BL39" s="251"/>
      <c r="BM39" s="251"/>
      <c r="BN39" s="251"/>
      <c r="BO39" s="264"/>
      <c r="BP39" s="264"/>
      <c r="BQ39" s="261">
        <v>33</v>
      </c>
      <c r="BR39" s="262"/>
      <c r="BS39" s="853"/>
      <c r="BT39" s="854"/>
      <c r="BU39" s="854"/>
      <c r="BV39" s="854"/>
      <c r="BW39" s="854"/>
      <c r="BX39" s="854"/>
      <c r="BY39" s="854"/>
      <c r="BZ39" s="854"/>
      <c r="CA39" s="854"/>
      <c r="CB39" s="854"/>
      <c r="CC39" s="854"/>
      <c r="CD39" s="854"/>
      <c r="CE39" s="854"/>
      <c r="CF39" s="854"/>
      <c r="CG39" s="855"/>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5"/>
    </row>
    <row r="40" spans="1:131" s="246" customFormat="1" ht="26.25" customHeight="1" x14ac:dyDescent="0.15">
      <c r="A40" s="260">
        <v>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1"/>
      <c r="BK40" s="251"/>
      <c r="BL40" s="251"/>
      <c r="BM40" s="251"/>
      <c r="BN40" s="251"/>
      <c r="BO40" s="264"/>
      <c r="BP40" s="264"/>
      <c r="BQ40" s="261">
        <v>34</v>
      </c>
      <c r="BR40" s="262"/>
      <c r="BS40" s="853"/>
      <c r="BT40" s="854"/>
      <c r="BU40" s="854"/>
      <c r="BV40" s="854"/>
      <c r="BW40" s="854"/>
      <c r="BX40" s="854"/>
      <c r="BY40" s="854"/>
      <c r="BZ40" s="854"/>
      <c r="CA40" s="854"/>
      <c r="CB40" s="854"/>
      <c r="CC40" s="854"/>
      <c r="CD40" s="854"/>
      <c r="CE40" s="854"/>
      <c r="CF40" s="854"/>
      <c r="CG40" s="855"/>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5"/>
    </row>
    <row r="41" spans="1:131" s="246" customFormat="1" ht="26.25" customHeight="1" x14ac:dyDescent="0.15">
      <c r="A41" s="260">
        <v>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1"/>
      <c r="BK41" s="251"/>
      <c r="BL41" s="251"/>
      <c r="BM41" s="251"/>
      <c r="BN41" s="251"/>
      <c r="BO41" s="264"/>
      <c r="BP41" s="264"/>
      <c r="BQ41" s="261">
        <v>35</v>
      </c>
      <c r="BR41" s="262"/>
      <c r="BS41" s="853"/>
      <c r="BT41" s="854"/>
      <c r="BU41" s="854"/>
      <c r="BV41" s="854"/>
      <c r="BW41" s="854"/>
      <c r="BX41" s="854"/>
      <c r="BY41" s="854"/>
      <c r="BZ41" s="854"/>
      <c r="CA41" s="854"/>
      <c r="CB41" s="854"/>
      <c r="CC41" s="854"/>
      <c r="CD41" s="854"/>
      <c r="CE41" s="854"/>
      <c r="CF41" s="854"/>
      <c r="CG41" s="855"/>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5"/>
    </row>
    <row r="42" spans="1:131" s="246" customFormat="1" ht="26.25" customHeight="1" x14ac:dyDescent="0.15">
      <c r="A42" s="260">
        <v>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1"/>
      <c r="BK42" s="251"/>
      <c r="BL42" s="251"/>
      <c r="BM42" s="251"/>
      <c r="BN42" s="251"/>
      <c r="BO42" s="264"/>
      <c r="BP42" s="264"/>
      <c r="BQ42" s="261">
        <v>36</v>
      </c>
      <c r="BR42" s="262"/>
      <c r="BS42" s="853"/>
      <c r="BT42" s="854"/>
      <c r="BU42" s="854"/>
      <c r="BV42" s="854"/>
      <c r="BW42" s="854"/>
      <c r="BX42" s="854"/>
      <c r="BY42" s="854"/>
      <c r="BZ42" s="854"/>
      <c r="CA42" s="854"/>
      <c r="CB42" s="854"/>
      <c r="CC42" s="854"/>
      <c r="CD42" s="854"/>
      <c r="CE42" s="854"/>
      <c r="CF42" s="854"/>
      <c r="CG42" s="855"/>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5"/>
    </row>
    <row r="43" spans="1:131" s="246" customFormat="1" ht="26.25" customHeight="1" x14ac:dyDescent="0.15">
      <c r="A43" s="260">
        <v>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1"/>
      <c r="BK43" s="251"/>
      <c r="BL43" s="251"/>
      <c r="BM43" s="251"/>
      <c r="BN43" s="251"/>
      <c r="BO43" s="264"/>
      <c r="BP43" s="264"/>
      <c r="BQ43" s="261">
        <v>37</v>
      </c>
      <c r="BR43" s="262"/>
      <c r="BS43" s="853"/>
      <c r="BT43" s="854"/>
      <c r="BU43" s="854"/>
      <c r="BV43" s="854"/>
      <c r="BW43" s="854"/>
      <c r="BX43" s="854"/>
      <c r="BY43" s="854"/>
      <c r="BZ43" s="854"/>
      <c r="CA43" s="854"/>
      <c r="CB43" s="854"/>
      <c r="CC43" s="854"/>
      <c r="CD43" s="854"/>
      <c r="CE43" s="854"/>
      <c r="CF43" s="854"/>
      <c r="CG43" s="855"/>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5"/>
    </row>
    <row r="44" spans="1:131" s="246" customFormat="1" ht="26.25" customHeight="1" x14ac:dyDescent="0.15">
      <c r="A44" s="260">
        <v>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1"/>
      <c r="BK44" s="251"/>
      <c r="BL44" s="251"/>
      <c r="BM44" s="251"/>
      <c r="BN44" s="251"/>
      <c r="BO44" s="264"/>
      <c r="BP44" s="264"/>
      <c r="BQ44" s="261">
        <v>38</v>
      </c>
      <c r="BR44" s="262"/>
      <c r="BS44" s="853"/>
      <c r="BT44" s="854"/>
      <c r="BU44" s="854"/>
      <c r="BV44" s="854"/>
      <c r="BW44" s="854"/>
      <c r="BX44" s="854"/>
      <c r="BY44" s="854"/>
      <c r="BZ44" s="854"/>
      <c r="CA44" s="854"/>
      <c r="CB44" s="854"/>
      <c r="CC44" s="854"/>
      <c r="CD44" s="854"/>
      <c r="CE44" s="854"/>
      <c r="CF44" s="854"/>
      <c r="CG44" s="855"/>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5"/>
    </row>
    <row r="45" spans="1:131" s="246" customFormat="1" ht="26.25" customHeight="1" x14ac:dyDescent="0.15">
      <c r="A45" s="260">
        <v>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1"/>
      <c r="BK45" s="251"/>
      <c r="BL45" s="251"/>
      <c r="BM45" s="251"/>
      <c r="BN45" s="251"/>
      <c r="BO45" s="264"/>
      <c r="BP45" s="264"/>
      <c r="BQ45" s="261">
        <v>39</v>
      </c>
      <c r="BR45" s="262"/>
      <c r="BS45" s="853"/>
      <c r="BT45" s="854"/>
      <c r="BU45" s="854"/>
      <c r="BV45" s="854"/>
      <c r="BW45" s="854"/>
      <c r="BX45" s="854"/>
      <c r="BY45" s="854"/>
      <c r="BZ45" s="854"/>
      <c r="CA45" s="854"/>
      <c r="CB45" s="854"/>
      <c r="CC45" s="854"/>
      <c r="CD45" s="854"/>
      <c r="CE45" s="854"/>
      <c r="CF45" s="854"/>
      <c r="CG45" s="855"/>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5"/>
    </row>
    <row r="46" spans="1:131" s="246" customFormat="1" ht="26.25" customHeight="1" x14ac:dyDescent="0.15">
      <c r="A46" s="260">
        <v>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1"/>
      <c r="BK46" s="251"/>
      <c r="BL46" s="251"/>
      <c r="BM46" s="251"/>
      <c r="BN46" s="251"/>
      <c r="BO46" s="264"/>
      <c r="BP46" s="264"/>
      <c r="BQ46" s="261">
        <v>40</v>
      </c>
      <c r="BR46" s="262"/>
      <c r="BS46" s="853"/>
      <c r="BT46" s="854"/>
      <c r="BU46" s="854"/>
      <c r="BV46" s="854"/>
      <c r="BW46" s="854"/>
      <c r="BX46" s="854"/>
      <c r="BY46" s="854"/>
      <c r="BZ46" s="854"/>
      <c r="CA46" s="854"/>
      <c r="CB46" s="854"/>
      <c r="CC46" s="854"/>
      <c r="CD46" s="854"/>
      <c r="CE46" s="854"/>
      <c r="CF46" s="854"/>
      <c r="CG46" s="855"/>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5"/>
    </row>
    <row r="47" spans="1:131" s="246" customFormat="1" ht="26.25" customHeight="1" x14ac:dyDescent="0.15">
      <c r="A47" s="260">
        <v>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1"/>
      <c r="BK47" s="251"/>
      <c r="BL47" s="251"/>
      <c r="BM47" s="251"/>
      <c r="BN47" s="251"/>
      <c r="BO47" s="264"/>
      <c r="BP47" s="264"/>
      <c r="BQ47" s="261">
        <v>41</v>
      </c>
      <c r="BR47" s="262"/>
      <c r="BS47" s="853"/>
      <c r="BT47" s="854"/>
      <c r="BU47" s="854"/>
      <c r="BV47" s="854"/>
      <c r="BW47" s="854"/>
      <c r="BX47" s="854"/>
      <c r="BY47" s="854"/>
      <c r="BZ47" s="854"/>
      <c r="CA47" s="854"/>
      <c r="CB47" s="854"/>
      <c r="CC47" s="854"/>
      <c r="CD47" s="854"/>
      <c r="CE47" s="854"/>
      <c r="CF47" s="854"/>
      <c r="CG47" s="855"/>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5"/>
    </row>
    <row r="48" spans="1:131" s="246" customFormat="1" ht="26.25" customHeight="1" x14ac:dyDescent="0.15">
      <c r="A48" s="260">
        <v>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1"/>
      <c r="BK48" s="251"/>
      <c r="BL48" s="251"/>
      <c r="BM48" s="251"/>
      <c r="BN48" s="251"/>
      <c r="BO48" s="264"/>
      <c r="BP48" s="264"/>
      <c r="BQ48" s="261">
        <v>42</v>
      </c>
      <c r="BR48" s="262"/>
      <c r="BS48" s="853"/>
      <c r="BT48" s="854"/>
      <c r="BU48" s="854"/>
      <c r="BV48" s="854"/>
      <c r="BW48" s="854"/>
      <c r="BX48" s="854"/>
      <c r="BY48" s="854"/>
      <c r="BZ48" s="854"/>
      <c r="CA48" s="854"/>
      <c r="CB48" s="854"/>
      <c r="CC48" s="854"/>
      <c r="CD48" s="854"/>
      <c r="CE48" s="854"/>
      <c r="CF48" s="854"/>
      <c r="CG48" s="855"/>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5"/>
    </row>
    <row r="49" spans="1:131" s="246" customFormat="1" ht="26.25" customHeight="1" x14ac:dyDescent="0.15">
      <c r="A49" s="260">
        <v>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1"/>
      <c r="BK49" s="251"/>
      <c r="BL49" s="251"/>
      <c r="BM49" s="251"/>
      <c r="BN49" s="251"/>
      <c r="BO49" s="264"/>
      <c r="BP49" s="264"/>
      <c r="BQ49" s="261">
        <v>43</v>
      </c>
      <c r="BR49" s="262"/>
      <c r="BS49" s="853"/>
      <c r="BT49" s="854"/>
      <c r="BU49" s="854"/>
      <c r="BV49" s="854"/>
      <c r="BW49" s="854"/>
      <c r="BX49" s="854"/>
      <c r="BY49" s="854"/>
      <c r="BZ49" s="854"/>
      <c r="CA49" s="854"/>
      <c r="CB49" s="854"/>
      <c r="CC49" s="854"/>
      <c r="CD49" s="854"/>
      <c r="CE49" s="854"/>
      <c r="CF49" s="854"/>
      <c r="CG49" s="855"/>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5"/>
    </row>
    <row r="50" spans="1:131" s="246" customFormat="1" ht="26.25" customHeight="1" x14ac:dyDescent="0.15">
      <c r="A50" s="260">
        <v>23</v>
      </c>
      <c r="B50" s="840"/>
      <c r="C50" s="841"/>
      <c r="D50" s="841"/>
      <c r="E50" s="841"/>
      <c r="F50" s="841"/>
      <c r="G50" s="841"/>
      <c r="H50" s="841"/>
      <c r="I50" s="841"/>
      <c r="J50" s="841"/>
      <c r="K50" s="841"/>
      <c r="L50" s="841"/>
      <c r="M50" s="841"/>
      <c r="N50" s="841"/>
      <c r="O50" s="841"/>
      <c r="P50" s="842"/>
      <c r="Q50" s="918"/>
      <c r="R50" s="919"/>
      <c r="S50" s="919"/>
      <c r="T50" s="919"/>
      <c r="U50" s="919"/>
      <c r="V50" s="919"/>
      <c r="W50" s="919"/>
      <c r="X50" s="919"/>
      <c r="Y50" s="919"/>
      <c r="Z50" s="919"/>
      <c r="AA50" s="919"/>
      <c r="AB50" s="919"/>
      <c r="AC50" s="919"/>
      <c r="AD50" s="919"/>
      <c r="AE50" s="920"/>
      <c r="AF50" s="846"/>
      <c r="AG50" s="847"/>
      <c r="AH50" s="847"/>
      <c r="AI50" s="847"/>
      <c r="AJ50" s="848"/>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1"/>
      <c r="BK50" s="251"/>
      <c r="BL50" s="251"/>
      <c r="BM50" s="251"/>
      <c r="BN50" s="251"/>
      <c r="BO50" s="264"/>
      <c r="BP50" s="264"/>
      <c r="BQ50" s="261">
        <v>44</v>
      </c>
      <c r="BR50" s="262"/>
      <c r="BS50" s="853"/>
      <c r="BT50" s="854"/>
      <c r="BU50" s="854"/>
      <c r="BV50" s="854"/>
      <c r="BW50" s="854"/>
      <c r="BX50" s="854"/>
      <c r="BY50" s="854"/>
      <c r="BZ50" s="854"/>
      <c r="CA50" s="854"/>
      <c r="CB50" s="854"/>
      <c r="CC50" s="854"/>
      <c r="CD50" s="854"/>
      <c r="CE50" s="854"/>
      <c r="CF50" s="854"/>
      <c r="CG50" s="855"/>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5"/>
    </row>
    <row r="51" spans="1:131" s="246" customFormat="1" ht="26.25" customHeight="1" x14ac:dyDescent="0.15">
      <c r="A51" s="260">
        <v>24</v>
      </c>
      <c r="B51" s="840"/>
      <c r="C51" s="841"/>
      <c r="D51" s="841"/>
      <c r="E51" s="841"/>
      <c r="F51" s="841"/>
      <c r="G51" s="841"/>
      <c r="H51" s="841"/>
      <c r="I51" s="841"/>
      <c r="J51" s="841"/>
      <c r="K51" s="841"/>
      <c r="L51" s="841"/>
      <c r="M51" s="841"/>
      <c r="N51" s="841"/>
      <c r="O51" s="841"/>
      <c r="P51" s="842"/>
      <c r="Q51" s="918"/>
      <c r="R51" s="919"/>
      <c r="S51" s="919"/>
      <c r="T51" s="919"/>
      <c r="U51" s="919"/>
      <c r="V51" s="919"/>
      <c r="W51" s="919"/>
      <c r="X51" s="919"/>
      <c r="Y51" s="919"/>
      <c r="Z51" s="919"/>
      <c r="AA51" s="919"/>
      <c r="AB51" s="919"/>
      <c r="AC51" s="919"/>
      <c r="AD51" s="919"/>
      <c r="AE51" s="920"/>
      <c r="AF51" s="846"/>
      <c r="AG51" s="847"/>
      <c r="AH51" s="847"/>
      <c r="AI51" s="847"/>
      <c r="AJ51" s="848"/>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1"/>
      <c r="BK51" s="251"/>
      <c r="BL51" s="251"/>
      <c r="BM51" s="251"/>
      <c r="BN51" s="251"/>
      <c r="BO51" s="264"/>
      <c r="BP51" s="264"/>
      <c r="BQ51" s="261">
        <v>45</v>
      </c>
      <c r="BR51" s="262"/>
      <c r="BS51" s="853"/>
      <c r="BT51" s="854"/>
      <c r="BU51" s="854"/>
      <c r="BV51" s="854"/>
      <c r="BW51" s="854"/>
      <c r="BX51" s="854"/>
      <c r="BY51" s="854"/>
      <c r="BZ51" s="854"/>
      <c r="CA51" s="854"/>
      <c r="CB51" s="854"/>
      <c r="CC51" s="854"/>
      <c r="CD51" s="854"/>
      <c r="CE51" s="854"/>
      <c r="CF51" s="854"/>
      <c r="CG51" s="855"/>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5"/>
    </row>
    <row r="52" spans="1:131" s="246" customFormat="1" ht="26.25" customHeight="1" x14ac:dyDescent="0.15">
      <c r="A52" s="260">
        <v>25</v>
      </c>
      <c r="B52" s="840"/>
      <c r="C52" s="841"/>
      <c r="D52" s="841"/>
      <c r="E52" s="841"/>
      <c r="F52" s="841"/>
      <c r="G52" s="841"/>
      <c r="H52" s="841"/>
      <c r="I52" s="841"/>
      <c r="J52" s="841"/>
      <c r="K52" s="841"/>
      <c r="L52" s="841"/>
      <c r="M52" s="841"/>
      <c r="N52" s="841"/>
      <c r="O52" s="841"/>
      <c r="P52" s="842"/>
      <c r="Q52" s="918"/>
      <c r="R52" s="919"/>
      <c r="S52" s="919"/>
      <c r="T52" s="919"/>
      <c r="U52" s="919"/>
      <c r="V52" s="919"/>
      <c r="W52" s="919"/>
      <c r="X52" s="919"/>
      <c r="Y52" s="919"/>
      <c r="Z52" s="919"/>
      <c r="AA52" s="919"/>
      <c r="AB52" s="919"/>
      <c r="AC52" s="919"/>
      <c r="AD52" s="919"/>
      <c r="AE52" s="920"/>
      <c r="AF52" s="846"/>
      <c r="AG52" s="847"/>
      <c r="AH52" s="847"/>
      <c r="AI52" s="847"/>
      <c r="AJ52" s="848"/>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1"/>
      <c r="BK52" s="251"/>
      <c r="BL52" s="251"/>
      <c r="BM52" s="251"/>
      <c r="BN52" s="251"/>
      <c r="BO52" s="264"/>
      <c r="BP52" s="264"/>
      <c r="BQ52" s="261">
        <v>46</v>
      </c>
      <c r="BR52" s="262"/>
      <c r="BS52" s="853"/>
      <c r="BT52" s="854"/>
      <c r="BU52" s="854"/>
      <c r="BV52" s="854"/>
      <c r="BW52" s="854"/>
      <c r="BX52" s="854"/>
      <c r="BY52" s="854"/>
      <c r="BZ52" s="854"/>
      <c r="CA52" s="854"/>
      <c r="CB52" s="854"/>
      <c r="CC52" s="854"/>
      <c r="CD52" s="854"/>
      <c r="CE52" s="854"/>
      <c r="CF52" s="854"/>
      <c r="CG52" s="855"/>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5"/>
    </row>
    <row r="53" spans="1:131" s="246" customFormat="1" ht="26.25" customHeight="1" x14ac:dyDescent="0.15">
      <c r="A53" s="260">
        <v>26</v>
      </c>
      <c r="B53" s="840"/>
      <c r="C53" s="841"/>
      <c r="D53" s="841"/>
      <c r="E53" s="841"/>
      <c r="F53" s="841"/>
      <c r="G53" s="841"/>
      <c r="H53" s="841"/>
      <c r="I53" s="841"/>
      <c r="J53" s="841"/>
      <c r="K53" s="841"/>
      <c r="L53" s="841"/>
      <c r="M53" s="841"/>
      <c r="N53" s="841"/>
      <c r="O53" s="841"/>
      <c r="P53" s="842"/>
      <c r="Q53" s="918"/>
      <c r="R53" s="919"/>
      <c r="S53" s="919"/>
      <c r="T53" s="919"/>
      <c r="U53" s="919"/>
      <c r="V53" s="919"/>
      <c r="W53" s="919"/>
      <c r="X53" s="919"/>
      <c r="Y53" s="919"/>
      <c r="Z53" s="919"/>
      <c r="AA53" s="919"/>
      <c r="AB53" s="919"/>
      <c r="AC53" s="919"/>
      <c r="AD53" s="919"/>
      <c r="AE53" s="920"/>
      <c r="AF53" s="846"/>
      <c r="AG53" s="847"/>
      <c r="AH53" s="847"/>
      <c r="AI53" s="847"/>
      <c r="AJ53" s="848"/>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1"/>
      <c r="BK53" s="251"/>
      <c r="BL53" s="251"/>
      <c r="BM53" s="251"/>
      <c r="BN53" s="251"/>
      <c r="BO53" s="264"/>
      <c r="BP53" s="264"/>
      <c r="BQ53" s="261">
        <v>47</v>
      </c>
      <c r="BR53" s="262"/>
      <c r="BS53" s="853"/>
      <c r="BT53" s="854"/>
      <c r="BU53" s="854"/>
      <c r="BV53" s="854"/>
      <c r="BW53" s="854"/>
      <c r="BX53" s="854"/>
      <c r="BY53" s="854"/>
      <c r="BZ53" s="854"/>
      <c r="CA53" s="854"/>
      <c r="CB53" s="854"/>
      <c r="CC53" s="854"/>
      <c r="CD53" s="854"/>
      <c r="CE53" s="854"/>
      <c r="CF53" s="854"/>
      <c r="CG53" s="855"/>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5"/>
    </row>
    <row r="54" spans="1:131" s="246" customFormat="1" ht="26.25" customHeight="1" x14ac:dyDescent="0.15">
      <c r="A54" s="260">
        <v>27</v>
      </c>
      <c r="B54" s="840"/>
      <c r="C54" s="841"/>
      <c r="D54" s="841"/>
      <c r="E54" s="841"/>
      <c r="F54" s="841"/>
      <c r="G54" s="841"/>
      <c r="H54" s="841"/>
      <c r="I54" s="841"/>
      <c r="J54" s="841"/>
      <c r="K54" s="841"/>
      <c r="L54" s="841"/>
      <c r="M54" s="841"/>
      <c r="N54" s="841"/>
      <c r="O54" s="841"/>
      <c r="P54" s="842"/>
      <c r="Q54" s="918"/>
      <c r="R54" s="919"/>
      <c r="S54" s="919"/>
      <c r="T54" s="919"/>
      <c r="U54" s="919"/>
      <c r="V54" s="919"/>
      <c r="W54" s="919"/>
      <c r="X54" s="919"/>
      <c r="Y54" s="919"/>
      <c r="Z54" s="919"/>
      <c r="AA54" s="919"/>
      <c r="AB54" s="919"/>
      <c r="AC54" s="919"/>
      <c r="AD54" s="919"/>
      <c r="AE54" s="920"/>
      <c r="AF54" s="846"/>
      <c r="AG54" s="847"/>
      <c r="AH54" s="847"/>
      <c r="AI54" s="847"/>
      <c r="AJ54" s="848"/>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1"/>
      <c r="BK54" s="251"/>
      <c r="BL54" s="251"/>
      <c r="BM54" s="251"/>
      <c r="BN54" s="251"/>
      <c r="BO54" s="264"/>
      <c r="BP54" s="264"/>
      <c r="BQ54" s="261">
        <v>48</v>
      </c>
      <c r="BR54" s="262"/>
      <c r="BS54" s="853"/>
      <c r="BT54" s="854"/>
      <c r="BU54" s="854"/>
      <c r="BV54" s="854"/>
      <c r="BW54" s="854"/>
      <c r="BX54" s="854"/>
      <c r="BY54" s="854"/>
      <c r="BZ54" s="854"/>
      <c r="CA54" s="854"/>
      <c r="CB54" s="854"/>
      <c r="CC54" s="854"/>
      <c r="CD54" s="854"/>
      <c r="CE54" s="854"/>
      <c r="CF54" s="854"/>
      <c r="CG54" s="855"/>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5"/>
    </row>
    <row r="55" spans="1:131" s="246" customFormat="1" ht="26.25" customHeight="1" x14ac:dyDescent="0.15">
      <c r="A55" s="260">
        <v>28</v>
      </c>
      <c r="B55" s="840"/>
      <c r="C55" s="841"/>
      <c r="D55" s="841"/>
      <c r="E55" s="841"/>
      <c r="F55" s="841"/>
      <c r="G55" s="841"/>
      <c r="H55" s="841"/>
      <c r="I55" s="841"/>
      <c r="J55" s="841"/>
      <c r="K55" s="841"/>
      <c r="L55" s="841"/>
      <c r="M55" s="841"/>
      <c r="N55" s="841"/>
      <c r="O55" s="841"/>
      <c r="P55" s="842"/>
      <c r="Q55" s="918"/>
      <c r="R55" s="919"/>
      <c r="S55" s="919"/>
      <c r="T55" s="919"/>
      <c r="U55" s="919"/>
      <c r="V55" s="919"/>
      <c r="W55" s="919"/>
      <c r="X55" s="919"/>
      <c r="Y55" s="919"/>
      <c r="Z55" s="919"/>
      <c r="AA55" s="919"/>
      <c r="AB55" s="919"/>
      <c r="AC55" s="919"/>
      <c r="AD55" s="919"/>
      <c r="AE55" s="920"/>
      <c r="AF55" s="846"/>
      <c r="AG55" s="847"/>
      <c r="AH55" s="847"/>
      <c r="AI55" s="847"/>
      <c r="AJ55" s="848"/>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1"/>
      <c r="BK55" s="251"/>
      <c r="BL55" s="251"/>
      <c r="BM55" s="251"/>
      <c r="BN55" s="251"/>
      <c r="BO55" s="264"/>
      <c r="BP55" s="264"/>
      <c r="BQ55" s="261">
        <v>49</v>
      </c>
      <c r="BR55" s="262"/>
      <c r="BS55" s="853"/>
      <c r="BT55" s="854"/>
      <c r="BU55" s="854"/>
      <c r="BV55" s="854"/>
      <c r="BW55" s="854"/>
      <c r="BX55" s="854"/>
      <c r="BY55" s="854"/>
      <c r="BZ55" s="854"/>
      <c r="CA55" s="854"/>
      <c r="CB55" s="854"/>
      <c r="CC55" s="854"/>
      <c r="CD55" s="854"/>
      <c r="CE55" s="854"/>
      <c r="CF55" s="854"/>
      <c r="CG55" s="855"/>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5"/>
    </row>
    <row r="56" spans="1:131" s="246" customFormat="1" ht="26.25" customHeight="1" x14ac:dyDescent="0.15">
      <c r="A56" s="260">
        <v>29</v>
      </c>
      <c r="B56" s="840"/>
      <c r="C56" s="841"/>
      <c r="D56" s="841"/>
      <c r="E56" s="841"/>
      <c r="F56" s="841"/>
      <c r="G56" s="841"/>
      <c r="H56" s="841"/>
      <c r="I56" s="841"/>
      <c r="J56" s="841"/>
      <c r="K56" s="841"/>
      <c r="L56" s="841"/>
      <c r="M56" s="841"/>
      <c r="N56" s="841"/>
      <c r="O56" s="841"/>
      <c r="P56" s="842"/>
      <c r="Q56" s="918"/>
      <c r="R56" s="919"/>
      <c r="S56" s="919"/>
      <c r="T56" s="919"/>
      <c r="U56" s="919"/>
      <c r="V56" s="919"/>
      <c r="W56" s="919"/>
      <c r="X56" s="919"/>
      <c r="Y56" s="919"/>
      <c r="Z56" s="919"/>
      <c r="AA56" s="919"/>
      <c r="AB56" s="919"/>
      <c r="AC56" s="919"/>
      <c r="AD56" s="919"/>
      <c r="AE56" s="920"/>
      <c r="AF56" s="846"/>
      <c r="AG56" s="847"/>
      <c r="AH56" s="847"/>
      <c r="AI56" s="847"/>
      <c r="AJ56" s="848"/>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1"/>
      <c r="BK56" s="251"/>
      <c r="BL56" s="251"/>
      <c r="BM56" s="251"/>
      <c r="BN56" s="251"/>
      <c r="BO56" s="264"/>
      <c r="BP56" s="264"/>
      <c r="BQ56" s="261">
        <v>50</v>
      </c>
      <c r="BR56" s="262"/>
      <c r="BS56" s="853"/>
      <c r="BT56" s="854"/>
      <c r="BU56" s="854"/>
      <c r="BV56" s="854"/>
      <c r="BW56" s="854"/>
      <c r="BX56" s="854"/>
      <c r="BY56" s="854"/>
      <c r="BZ56" s="854"/>
      <c r="CA56" s="854"/>
      <c r="CB56" s="854"/>
      <c r="CC56" s="854"/>
      <c r="CD56" s="854"/>
      <c r="CE56" s="854"/>
      <c r="CF56" s="854"/>
      <c r="CG56" s="855"/>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5"/>
    </row>
    <row r="57" spans="1:131" s="246" customFormat="1" ht="26.25" customHeight="1" x14ac:dyDescent="0.15">
      <c r="A57" s="260">
        <v>30</v>
      </c>
      <c r="B57" s="840"/>
      <c r="C57" s="841"/>
      <c r="D57" s="841"/>
      <c r="E57" s="841"/>
      <c r="F57" s="841"/>
      <c r="G57" s="841"/>
      <c r="H57" s="841"/>
      <c r="I57" s="841"/>
      <c r="J57" s="841"/>
      <c r="K57" s="841"/>
      <c r="L57" s="841"/>
      <c r="M57" s="841"/>
      <c r="N57" s="841"/>
      <c r="O57" s="841"/>
      <c r="P57" s="842"/>
      <c r="Q57" s="918"/>
      <c r="R57" s="919"/>
      <c r="S57" s="919"/>
      <c r="T57" s="919"/>
      <c r="U57" s="919"/>
      <c r="V57" s="919"/>
      <c r="W57" s="919"/>
      <c r="X57" s="919"/>
      <c r="Y57" s="919"/>
      <c r="Z57" s="919"/>
      <c r="AA57" s="919"/>
      <c r="AB57" s="919"/>
      <c r="AC57" s="919"/>
      <c r="AD57" s="919"/>
      <c r="AE57" s="920"/>
      <c r="AF57" s="846"/>
      <c r="AG57" s="847"/>
      <c r="AH57" s="847"/>
      <c r="AI57" s="847"/>
      <c r="AJ57" s="848"/>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1"/>
      <c r="BK57" s="251"/>
      <c r="BL57" s="251"/>
      <c r="BM57" s="251"/>
      <c r="BN57" s="251"/>
      <c r="BO57" s="264"/>
      <c r="BP57" s="264"/>
      <c r="BQ57" s="261">
        <v>51</v>
      </c>
      <c r="BR57" s="262"/>
      <c r="BS57" s="853"/>
      <c r="BT57" s="854"/>
      <c r="BU57" s="854"/>
      <c r="BV57" s="854"/>
      <c r="BW57" s="854"/>
      <c r="BX57" s="854"/>
      <c r="BY57" s="854"/>
      <c r="BZ57" s="854"/>
      <c r="CA57" s="854"/>
      <c r="CB57" s="854"/>
      <c r="CC57" s="854"/>
      <c r="CD57" s="854"/>
      <c r="CE57" s="854"/>
      <c r="CF57" s="854"/>
      <c r="CG57" s="855"/>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5"/>
    </row>
    <row r="58" spans="1:131" s="246" customFormat="1" ht="26.25" customHeight="1" x14ac:dyDescent="0.15">
      <c r="A58" s="260">
        <v>31</v>
      </c>
      <c r="B58" s="840"/>
      <c r="C58" s="841"/>
      <c r="D58" s="841"/>
      <c r="E58" s="841"/>
      <c r="F58" s="841"/>
      <c r="G58" s="841"/>
      <c r="H58" s="841"/>
      <c r="I58" s="841"/>
      <c r="J58" s="841"/>
      <c r="K58" s="841"/>
      <c r="L58" s="841"/>
      <c r="M58" s="841"/>
      <c r="N58" s="841"/>
      <c r="O58" s="841"/>
      <c r="P58" s="842"/>
      <c r="Q58" s="918"/>
      <c r="R58" s="919"/>
      <c r="S58" s="919"/>
      <c r="T58" s="919"/>
      <c r="U58" s="919"/>
      <c r="V58" s="919"/>
      <c r="W58" s="919"/>
      <c r="X58" s="919"/>
      <c r="Y58" s="919"/>
      <c r="Z58" s="919"/>
      <c r="AA58" s="919"/>
      <c r="AB58" s="919"/>
      <c r="AC58" s="919"/>
      <c r="AD58" s="919"/>
      <c r="AE58" s="920"/>
      <c r="AF58" s="846"/>
      <c r="AG58" s="847"/>
      <c r="AH58" s="847"/>
      <c r="AI58" s="847"/>
      <c r="AJ58" s="848"/>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1"/>
      <c r="BK58" s="251"/>
      <c r="BL58" s="251"/>
      <c r="BM58" s="251"/>
      <c r="BN58" s="251"/>
      <c r="BO58" s="264"/>
      <c r="BP58" s="264"/>
      <c r="BQ58" s="261">
        <v>52</v>
      </c>
      <c r="BR58" s="262"/>
      <c r="BS58" s="853"/>
      <c r="BT58" s="854"/>
      <c r="BU58" s="854"/>
      <c r="BV58" s="854"/>
      <c r="BW58" s="854"/>
      <c r="BX58" s="854"/>
      <c r="BY58" s="854"/>
      <c r="BZ58" s="854"/>
      <c r="CA58" s="854"/>
      <c r="CB58" s="854"/>
      <c r="CC58" s="854"/>
      <c r="CD58" s="854"/>
      <c r="CE58" s="854"/>
      <c r="CF58" s="854"/>
      <c r="CG58" s="855"/>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5"/>
    </row>
    <row r="59" spans="1:131" s="246" customFormat="1" ht="26.25" customHeight="1" x14ac:dyDescent="0.15">
      <c r="A59" s="260">
        <v>32</v>
      </c>
      <c r="B59" s="840"/>
      <c r="C59" s="841"/>
      <c r="D59" s="841"/>
      <c r="E59" s="841"/>
      <c r="F59" s="841"/>
      <c r="G59" s="841"/>
      <c r="H59" s="841"/>
      <c r="I59" s="841"/>
      <c r="J59" s="841"/>
      <c r="K59" s="841"/>
      <c r="L59" s="841"/>
      <c r="M59" s="841"/>
      <c r="N59" s="841"/>
      <c r="O59" s="841"/>
      <c r="P59" s="842"/>
      <c r="Q59" s="918"/>
      <c r="R59" s="919"/>
      <c r="S59" s="919"/>
      <c r="T59" s="919"/>
      <c r="U59" s="919"/>
      <c r="V59" s="919"/>
      <c r="W59" s="919"/>
      <c r="X59" s="919"/>
      <c r="Y59" s="919"/>
      <c r="Z59" s="919"/>
      <c r="AA59" s="919"/>
      <c r="AB59" s="919"/>
      <c r="AC59" s="919"/>
      <c r="AD59" s="919"/>
      <c r="AE59" s="920"/>
      <c r="AF59" s="846"/>
      <c r="AG59" s="847"/>
      <c r="AH59" s="847"/>
      <c r="AI59" s="847"/>
      <c r="AJ59" s="848"/>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1"/>
      <c r="BK59" s="251"/>
      <c r="BL59" s="251"/>
      <c r="BM59" s="251"/>
      <c r="BN59" s="251"/>
      <c r="BO59" s="264"/>
      <c r="BP59" s="264"/>
      <c r="BQ59" s="261">
        <v>53</v>
      </c>
      <c r="BR59" s="262"/>
      <c r="BS59" s="853"/>
      <c r="BT59" s="854"/>
      <c r="BU59" s="854"/>
      <c r="BV59" s="854"/>
      <c r="BW59" s="854"/>
      <c r="BX59" s="854"/>
      <c r="BY59" s="854"/>
      <c r="BZ59" s="854"/>
      <c r="CA59" s="854"/>
      <c r="CB59" s="854"/>
      <c r="CC59" s="854"/>
      <c r="CD59" s="854"/>
      <c r="CE59" s="854"/>
      <c r="CF59" s="854"/>
      <c r="CG59" s="855"/>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5"/>
    </row>
    <row r="60" spans="1:131" s="246" customFormat="1" ht="26.25" customHeight="1" x14ac:dyDescent="0.15">
      <c r="A60" s="260">
        <v>33</v>
      </c>
      <c r="B60" s="840"/>
      <c r="C60" s="841"/>
      <c r="D60" s="841"/>
      <c r="E60" s="841"/>
      <c r="F60" s="841"/>
      <c r="G60" s="841"/>
      <c r="H60" s="841"/>
      <c r="I60" s="841"/>
      <c r="J60" s="841"/>
      <c r="K60" s="841"/>
      <c r="L60" s="841"/>
      <c r="M60" s="841"/>
      <c r="N60" s="841"/>
      <c r="O60" s="841"/>
      <c r="P60" s="842"/>
      <c r="Q60" s="918"/>
      <c r="R60" s="919"/>
      <c r="S60" s="919"/>
      <c r="T60" s="919"/>
      <c r="U60" s="919"/>
      <c r="V60" s="919"/>
      <c r="W60" s="919"/>
      <c r="X60" s="919"/>
      <c r="Y60" s="919"/>
      <c r="Z60" s="919"/>
      <c r="AA60" s="919"/>
      <c r="AB60" s="919"/>
      <c r="AC60" s="919"/>
      <c r="AD60" s="919"/>
      <c r="AE60" s="920"/>
      <c r="AF60" s="846"/>
      <c r="AG60" s="847"/>
      <c r="AH60" s="847"/>
      <c r="AI60" s="847"/>
      <c r="AJ60" s="848"/>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1"/>
      <c r="BK60" s="251"/>
      <c r="BL60" s="251"/>
      <c r="BM60" s="251"/>
      <c r="BN60" s="251"/>
      <c r="BO60" s="264"/>
      <c r="BP60" s="264"/>
      <c r="BQ60" s="261">
        <v>54</v>
      </c>
      <c r="BR60" s="262"/>
      <c r="BS60" s="853"/>
      <c r="BT60" s="854"/>
      <c r="BU60" s="854"/>
      <c r="BV60" s="854"/>
      <c r="BW60" s="854"/>
      <c r="BX60" s="854"/>
      <c r="BY60" s="854"/>
      <c r="BZ60" s="854"/>
      <c r="CA60" s="854"/>
      <c r="CB60" s="854"/>
      <c r="CC60" s="854"/>
      <c r="CD60" s="854"/>
      <c r="CE60" s="854"/>
      <c r="CF60" s="854"/>
      <c r="CG60" s="855"/>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5"/>
    </row>
    <row r="61" spans="1:131" s="246" customFormat="1" ht="26.25" customHeight="1" thickBot="1" x14ac:dyDescent="0.2">
      <c r="A61" s="260">
        <v>34</v>
      </c>
      <c r="B61" s="840"/>
      <c r="C61" s="841"/>
      <c r="D61" s="841"/>
      <c r="E61" s="841"/>
      <c r="F61" s="841"/>
      <c r="G61" s="841"/>
      <c r="H61" s="841"/>
      <c r="I61" s="841"/>
      <c r="J61" s="841"/>
      <c r="K61" s="841"/>
      <c r="L61" s="841"/>
      <c r="M61" s="841"/>
      <c r="N61" s="841"/>
      <c r="O61" s="841"/>
      <c r="P61" s="842"/>
      <c r="Q61" s="918"/>
      <c r="R61" s="919"/>
      <c r="S61" s="919"/>
      <c r="T61" s="919"/>
      <c r="U61" s="919"/>
      <c r="V61" s="919"/>
      <c r="W61" s="919"/>
      <c r="X61" s="919"/>
      <c r="Y61" s="919"/>
      <c r="Z61" s="919"/>
      <c r="AA61" s="919"/>
      <c r="AB61" s="919"/>
      <c r="AC61" s="919"/>
      <c r="AD61" s="919"/>
      <c r="AE61" s="920"/>
      <c r="AF61" s="846"/>
      <c r="AG61" s="847"/>
      <c r="AH61" s="847"/>
      <c r="AI61" s="847"/>
      <c r="AJ61" s="848"/>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1"/>
      <c r="BK61" s="251"/>
      <c r="BL61" s="251"/>
      <c r="BM61" s="251"/>
      <c r="BN61" s="251"/>
      <c r="BO61" s="264"/>
      <c r="BP61" s="264"/>
      <c r="BQ61" s="261">
        <v>55</v>
      </c>
      <c r="BR61" s="262"/>
      <c r="BS61" s="853"/>
      <c r="BT61" s="854"/>
      <c r="BU61" s="854"/>
      <c r="BV61" s="854"/>
      <c r="BW61" s="854"/>
      <c r="BX61" s="854"/>
      <c r="BY61" s="854"/>
      <c r="BZ61" s="854"/>
      <c r="CA61" s="854"/>
      <c r="CB61" s="854"/>
      <c r="CC61" s="854"/>
      <c r="CD61" s="854"/>
      <c r="CE61" s="854"/>
      <c r="CF61" s="854"/>
      <c r="CG61" s="855"/>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5"/>
    </row>
    <row r="62" spans="1:131" s="246" customFormat="1" ht="26.25" customHeight="1" x14ac:dyDescent="0.15">
      <c r="A62" s="260">
        <v>35</v>
      </c>
      <c r="B62" s="840"/>
      <c r="C62" s="841"/>
      <c r="D62" s="841"/>
      <c r="E62" s="841"/>
      <c r="F62" s="841"/>
      <c r="G62" s="841"/>
      <c r="H62" s="841"/>
      <c r="I62" s="841"/>
      <c r="J62" s="841"/>
      <c r="K62" s="841"/>
      <c r="L62" s="841"/>
      <c r="M62" s="841"/>
      <c r="N62" s="841"/>
      <c r="O62" s="841"/>
      <c r="P62" s="842"/>
      <c r="Q62" s="918"/>
      <c r="R62" s="919"/>
      <c r="S62" s="919"/>
      <c r="T62" s="919"/>
      <c r="U62" s="919"/>
      <c r="V62" s="919"/>
      <c r="W62" s="919"/>
      <c r="X62" s="919"/>
      <c r="Y62" s="919"/>
      <c r="Z62" s="919"/>
      <c r="AA62" s="919"/>
      <c r="AB62" s="919"/>
      <c r="AC62" s="919"/>
      <c r="AD62" s="919"/>
      <c r="AE62" s="920"/>
      <c r="AF62" s="846"/>
      <c r="AG62" s="847"/>
      <c r="AH62" s="847"/>
      <c r="AI62" s="847"/>
      <c r="AJ62" s="848"/>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413</v>
      </c>
      <c r="BK62" s="891"/>
      <c r="BL62" s="891"/>
      <c r="BM62" s="891"/>
      <c r="BN62" s="892"/>
      <c r="BO62" s="264"/>
      <c r="BP62" s="264"/>
      <c r="BQ62" s="261">
        <v>56</v>
      </c>
      <c r="BR62" s="262"/>
      <c r="BS62" s="853"/>
      <c r="BT62" s="854"/>
      <c r="BU62" s="854"/>
      <c r="BV62" s="854"/>
      <c r="BW62" s="854"/>
      <c r="BX62" s="854"/>
      <c r="BY62" s="854"/>
      <c r="BZ62" s="854"/>
      <c r="CA62" s="854"/>
      <c r="CB62" s="854"/>
      <c r="CC62" s="854"/>
      <c r="CD62" s="854"/>
      <c r="CE62" s="854"/>
      <c r="CF62" s="854"/>
      <c r="CG62" s="855"/>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5"/>
    </row>
    <row r="63" spans="1:131" s="246" customFormat="1" ht="26.25" customHeight="1" thickBot="1" x14ac:dyDescent="0.2">
      <c r="A63" s="263" t="s">
        <v>395</v>
      </c>
      <c r="B63" s="875" t="s">
        <v>414</v>
      </c>
      <c r="C63" s="876"/>
      <c r="D63" s="876"/>
      <c r="E63" s="876"/>
      <c r="F63" s="876"/>
      <c r="G63" s="876"/>
      <c r="H63" s="876"/>
      <c r="I63" s="876"/>
      <c r="J63" s="876"/>
      <c r="K63" s="876"/>
      <c r="L63" s="876"/>
      <c r="M63" s="876"/>
      <c r="N63" s="876"/>
      <c r="O63" s="876"/>
      <c r="P63" s="877"/>
      <c r="Q63" s="923"/>
      <c r="R63" s="924"/>
      <c r="S63" s="924"/>
      <c r="T63" s="924"/>
      <c r="U63" s="924"/>
      <c r="V63" s="924"/>
      <c r="W63" s="924"/>
      <c r="X63" s="924"/>
      <c r="Y63" s="924"/>
      <c r="Z63" s="924"/>
      <c r="AA63" s="924"/>
      <c r="AB63" s="924"/>
      <c r="AC63" s="924"/>
      <c r="AD63" s="924"/>
      <c r="AE63" s="925"/>
      <c r="AF63" s="926">
        <v>360</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128</v>
      </c>
      <c r="BK63" s="935"/>
      <c r="BL63" s="935"/>
      <c r="BM63" s="935"/>
      <c r="BN63" s="936"/>
      <c r="BO63" s="264"/>
      <c r="BP63" s="264"/>
      <c r="BQ63" s="261">
        <v>57</v>
      </c>
      <c r="BR63" s="262"/>
      <c r="BS63" s="853"/>
      <c r="BT63" s="854"/>
      <c r="BU63" s="854"/>
      <c r="BV63" s="854"/>
      <c r="BW63" s="854"/>
      <c r="BX63" s="854"/>
      <c r="BY63" s="854"/>
      <c r="BZ63" s="854"/>
      <c r="CA63" s="854"/>
      <c r="CB63" s="854"/>
      <c r="CC63" s="854"/>
      <c r="CD63" s="854"/>
      <c r="CE63" s="854"/>
      <c r="CF63" s="854"/>
      <c r="CG63" s="855"/>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3"/>
      <c r="BT64" s="854"/>
      <c r="BU64" s="854"/>
      <c r="BV64" s="854"/>
      <c r="BW64" s="854"/>
      <c r="BX64" s="854"/>
      <c r="BY64" s="854"/>
      <c r="BZ64" s="854"/>
      <c r="CA64" s="854"/>
      <c r="CB64" s="854"/>
      <c r="CC64" s="854"/>
      <c r="CD64" s="854"/>
      <c r="CE64" s="854"/>
      <c r="CF64" s="854"/>
      <c r="CG64" s="855"/>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5"/>
    </row>
    <row r="65" spans="1:131" s="246" customFormat="1" ht="26.25" customHeight="1" thickBot="1" x14ac:dyDescent="0.2">
      <c r="A65" s="251" t="s">
        <v>415</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3"/>
      <c r="BT65" s="854"/>
      <c r="BU65" s="854"/>
      <c r="BV65" s="854"/>
      <c r="BW65" s="854"/>
      <c r="BX65" s="854"/>
      <c r="BY65" s="854"/>
      <c r="BZ65" s="854"/>
      <c r="CA65" s="854"/>
      <c r="CB65" s="854"/>
      <c r="CC65" s="854"/>
      <c r="CD65" s="854"/>
      <c r="CE65" s="854"/>
      <c r="CF65" s="854"/>
      <c r="CG65" s="855"/>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5"/>
    </row>
    <row r="66" spans="1:131" s="246" customFormat="1" ht="26.25" customHeight="1" x14ac:dyDescent="0.15">
      <c r="A66" s="825" t="s">
        <v>416</v>
      </c>
      <c r="B66" s="826"/>
      <c r="C66" s="826"/>
      <c r="D66" s="826"/>
      <c r="E66" s="826"/>
      <c r="F66" s="826"/>
      <c r="G66" s="826"/>
      <c r="H66" s="826"/>
      <c r="I66" s="826"/>
      <c r="J66" s="826"/>
      <c r="K66" s="826"/>
      <c r="L66" s="826"/>
      <c r="M66" s="826"/>
      <c r="N66" s="826"/>
      <c r="O66" s="826"/>
      <c r="P66" s="827"/>
      <c r="Q66" s="802" t="s">
        <v>400</v>
      </c>
      <c r="R66" s="803"/>
      <c r="S66" s="803"/>
      <c r="T66" s="803"/>
      <c r="U66" s="804"/>
      <c r="V66" s="802" t="s">
        <v>417</v>
      </c>
      <c r="W66" s="803"/>
      <c r="X66" s="803"/>
      <c r="Y66" s="803"/>
      <c r="Z66" s="804"/>
      <c r="AA66" s="802" t="s">
        <v>418</v>
      </c>
      <c r="AB66" s="803"/>
      <c r="AC66" s="803"/>
      <c r="AD66" s="803"/>
      <c r="AE66" s="804"/>
      <c r="AF66" s="937" t="s">
        <v>403</v>
      </c>
      <c r="AG66" s="898"/>
      <c r="AH66" s="898"/>
      <c r="AI66" s="898"/>
      <c r="AJ66" s="938"/>
      <c r="AK66" s="802" t="s">
        <v>419</v>
      </c>
      <c r="AL66" s="826"/>
      <c r="AM66" s="826"/>
      <c r="AN66" s="826"/>
      <c r="AO66" s="827"/>
      <c r="AP66" s="802" t="s">
        <v>405</v>
      </c>
      <c r="AQ66" s="803"/>
      <c r="AR66" s="803"/>
      <c r="AS66" s="803"/>
      <c r="AT66" s="804"/>
      <c r="AU66" s="802" t="s">
        <v>420</v>
      </c>
      <c r="AV66" s="803"/>
      <c r="AW66" s="803"/>
      <c r="AX66" s="803"/>
      <c r="AY66" s="804"/>
      <c r="AZ66" s="802" t="s">
        <v>382</v>
      </c>
      <c r="BA66" s="803"/>
      <c r="BB66" s="803"/>
      <c r="BC66" s="803"/>
      <c r="BD66" s="814"/>
      <c r="BE66" s="264"/>
      <c r="BF66" s="264"/>
      <c r="BG66" s="264"/>
      <c r="BH66" s="264"/>
      <c r="BI66" s="264"/>
      <c r="BJ66" s="264"/>
      <c r="BK66" s="264"/>
      <c r="BL66" s="264"/>
      <c r="BM66" s="264"/>
      <c r="BN66" s="264"/>
      <c r="BO66" s="264"/>
      <c r="BP66" s="264"/>
      <c r="BQ66" s="261">
        <v>60</v>
      </c>
      <c r="BR66" s="266"/>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5"/>
    </row>
    <row r="67" spans="1:131" s="246" customFormat="1" ht="26.25" customHeight="1" thickBot="1" x14ac:dyDescent="0.2">
      <c r="A67" s="828"/>
      <c r="B67" s="829"/>
      <c r="C67" s="829"/>
      <c r="D67" s="829"/>
      <c r="E67" s="829"/>
      <c r="F67" s="829"/>
      <c r="G67" s="829"/>
      <c r="H67" s="829"/>
      <c r="I67" s="829"/>
      <c r="J67" s="829"/>
      <c r="K67" s="829"/>
      <c r="L67" s="829"/>
      <c r="M67" s="829"/>
      <c r="N67" s="829"/>
      <c r="O67" s="829"/>
      <c r="P67" s="830"/>
      <c r="Q67" s="805"/>
      <c r="R67" s="806"/>
      <c r="S67" s="806"/>
      <c r="T67" s="806"/>
      <c r="U67" s="807"/>
      <c r="V67" s="805"/>
      <c r="W67" s="806"/>
      <c r="X67" s="806"/>
      <c r="Y67" s="806"/>
      <c r="Z67" s="807"/>
      <c r="AA67" s="805"/>
      <c r="AB67" s="806"/>
      <c r="AC67" s="806"/>
      <c r="AD67" s="806"/>
      <c r="AE67" s="807"/>
      <c r="AF67" s="939"/>
      <c r="AG67" s="901"/>
      <c r="AH67" s="901"/>
      <c r="AI67" s="901"/>
      <c r="AJ67" s="940"/>
      <c r="AK67" s="941"/>
      <c r="AL67" s="829"/>
      <c r="AM67" s="829"/>
      <c r="AN67" s="829"/>
      <c r="AO67" s="830"/>
      <c r="AP67" s="805"/>
      <c r="AQ67" s="806"/>
      <c r="AR67" s="806"/>
      <c r="AS67" s="806"/>
      <c r="AT67" s="807"/>
      <c r="AU67" s="805"/>
      <c r="AV67" s="806"/>
      <c r="AW67" s="806"/>
      <c r="AX67" s="806"/>
      <c r="AY67" s="807"/>
      <c r="AZ67" s="805"/>
      <c r="BA67" s="806"/>
      <c r="BB67" s="806"/>
      <c r="BC67" s="806"/>
      <c r="BD67" s="815"/>
      <c r="BE67" s="264"/>
      <c r="BF67" s="264"/>
      <c r="BG67" s="264"/>
      <c r="BH67" s="264"/>
      <c r="BI67" s="264"/>
      <c r="BJ67" s="264"/>
      <c r="BK67" s="264"/>
      <c r="BL67" s="264"/>
      <c r="BM67" s="264"/>
      <c r="BN67" s="264"/>
      <c r="BO67" s="264"/>
      <c r="BP67" s="264"/>
      <c r="BQ67" s="261">
        <v>61</v>
      </c>
      <c r="BR67" s="266"/>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5"/>
    </row>
    <row r="68" spans="1:131" s="246" customFormat="1" ht="26.25" customHeight="1" thickTop="1" x14ac:dyDescent="0.15">
      <c r="A68" s="257">
        <v>1</v>
      </c>
      <c r="B68" s="954" t="s">
        <v>593</v>
      </c>
      <c r="C68" s="955"/>
      <c r="D68" s="955"/>
      <c r="E68" s="955"/>
      <c r="F68" s="955"/>
      <c r="G68" s="955"/>
      <c r="H68" s="955"/>
      <c r="I68" s="955"/>
      <c r="J68" s="955"/>
      <c r="K68" s="955"/>
      <c r="L68" s="955"/>
      <c r="M68" s="955"/>
      <c r="N68" s="955"/>
      <c r="O68" s="955"/>
      <c r="P68" s="956"/>
      <c r="Q68" s="957">
        <v>5321</v>
      </c>
      <c r="R68" s="951"/>
      <c r="S68" s="951"/>
      <c r="T68" s="951"/>
      <c r="U68" s="951"/>
      <c r="V68" s="951">
        <v>4836</v>
      </c>
      <c r="W68" s="951"/>
      <c r="X68" s="951"/>
      <c r="Y68" s="951"/>
      <c r="Z68" s="951"/>
      <c r="AA68" s="951">
        <v>485</v>
      </c>
      <c r="AB68" s="951"/>
      <c r="AC68" s="951"/>
      <c r="AD68" s="951"/>
      <c r="AE68" s="951"/>
      <c r="AF68" s="951">
        <v>485</v>
      </c>
      <c r="AG68" s="951"/>
      <c r="AH68" s="951"/>
      <c r="AI68" s="951"/>
      <c r="AJ68" s="951"/>
      <c r="AK68" s="951">
        <v>5</v>
      </c>
      <c r="AL68" s="951"/>
      <c r="AM68" s="951"/>
      <c r="AN68" s="951"/>
      <c r="AO68" s="951"/>
      <c r="AP68" s="951" t="s">
        <v>602</v>
      </c>
      <c r="AQ68" s="951"/>
      <c r="AR68" s="951"/>
      <c r="AS68" s="951"/>
      <c r="AT68" s="951"/>
      <c r="AU68" s="951" t="s">
        <v>602</v>
      </c>
      <c r="AV68" s="951"/>
      <c r="AW68" s="951"/>
      <c r="AX68" s="951"/>
      <c r="AY68" s="951"/>
      <c r="AZ68" s="952"/>
      <c r="BA68" s="952"/>
      <c r="BB68" s="952"/>
      <c r="BC68" s="952"/>
      <c r="BD68" s="953"/>
      <c r="BE68" s="264"/>
      <c r="BF68" s="264"/>
      <c r="BG68" s="264"/>
      <c r="BH68" s="264"/>
      <c r="BI68" s="264"/>
      <c r="BJ68" s="264"/>
      <c r="BK68" s="264"/>
      <c r="BL68" s="264"/>
      <c r="BM68" s="264"/>
      <c r="BN68" s="264"/>
      <c r="BO68" s="264"/>
      <c r="BP68" s="264"/>
      <c r="BQ68" s="261">
        <v>62</v>
      </c>
      <c r="BR68" s="266"/>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5"/>
    </row>
    <row r="69" spans="1:131" s="246" customFormat="1" ht="26.25" customHeight="1" x14ac:dyDescent="0.15">
      <c r="A69" s="260">
        <v>2</v>
      </c>
      <c r="B69" s="958" t="s">
        <v>594</v>
      </c>
      <c r="C69" s="959"/>
      <c r="D69" s="959"/>
      <c r="E69" s="959"/>
      <c r="F69" s="959"/>
      <c r="G69" s="959"/>
      <c r="H69" s="959"/>
      <c r="I69" s="959"/>
      <c r="J69" s="959"/>
      <c r="K69" s="959"/>
      <c r="L69" s="959"/>
      <c r="M69" s="959"/>
      <c r="N69" s="959"/>
      <c r="O69" s="959"/>
      <c r="P69" s="960"/>
      <c r="Q69" s="961">
        <v>138</v>
      </c>
      <c r="R69" s="916"/>
      <c r="S69" s="916"/>
      <c r="T69" s="916"/>
      <c r="U69" s="916"/>
      <c r="V69" s="916">
        <v>68</v>
      </c>
      <c r="W69" s="916"/>
      <c r="X69" s="916"/>
      <c r="Y69" s="916"/>
      <c r="Z69" s="916"/>
      <c r="AA69" s="916">
        <v>70</v>
      </c>
      <c r="AB69" s="916"/>
      <c r="AC69" s="916"/>
      <c r="AD69" s="916"/>
      <c r="AE69" s="916"/>
      <c r="AF69" s="916">
        <v>70</v>
      </c>
      <c r="AG69" s="916"/>
      <c r="AH69" s="916"/>
      <c r="AI69" s="916"/>
      <c r="AJ69" s="916"/>
      <c r="AK69" s="916" t="s">
        <v>602</v>
      </c>
      <c r="AL69" s="916"/>
      <c r="AM69" s="916"/>
      <c r="AN69" s="916"/>
      <c r="AO69" s="916"/>
      <c r="AP69" s="916" t="s">
        <v>602</v>
      </c>
      <c r="AQ69" s="916"/>
      <c r="AR69" s="916"/>
      <c r="AS69" s="916"/>
      <c r="AT69" s="916"/>
      <c r="AU69" s="916" t="s">
        <v>602</v>
      </c>
      <c r="AV69" s="916"/>
      <c r="AW69" s="916"/>
      <c r="AX69" s="916"/>
      <c r="AY69" s="916"/>
      <c r="AZ69" s="962"/>
      <c r="BA69" s="962"/>
      <c r="BB69" s="962"/>
      <c r="BC69" s="962"/>
      <c r="BD69" s="963"/>
      <c r="BE69" s="264"/>
      <c r="BF69" s="264"/>
      <c r="BG69" s="264"/>
      <c r="BH69" s="264"/>
      <c r="BI69" s="264"/>
      <c r="BJ69" s="264"/>
      <c r="BK69" s="264"/>
      <c r="BL69" s="264"/>
      <c r="BM69" s="264"/>
      <c r="BN69" s="264"/>
      <c r="BO69" s="264"/>
      <c r="BP69" s="264"/>
      <c r="BQ69" s="261">
        <v>63</v>
      </c>
      <c r="BR69" s="266"/>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5"/>
    </row>
    <row r="70" spans="1:131" s="246" customFormat="1" ht="26.25" customHeight="1" x14ac:dyDescent="0.15">
      <c r="A70" s="260">
        <v>3</v>
      </c>
      <c r="B70" s="958" t="s">
        <v>595</v>
      </c>
      <c r="C70" s="959"/>
      <c r="D70" s="959"/>
      <c r="E70" s="959"/>
      <c r="F70" s="959"/>
      <c r="G70" s="959"/>
      <c r="H70" s="959"/>
      <c r="I70" s="959"/>
      <c r="J70" s="959"/>
      <c r="K70" s="959"/>
      <c r="L70" s="959"/>
      <c r="M70" s="959"/>
      <c r="N70" s="959"/>
      <c r="O70" s="959"/>
      <c r="P70" s="960"/>
      <c r="Q70" s="961">
        <v>2</v>
      </c>
      <c r="R70" s="916"/>
      <c r="S70" s="916"/>
      <c r="T70" s="916"/>
      <c r="U70" s="916"/>
      <c r="V70" s="916">
        <v>1</v>
      </c>
      <c r="W70" s="916"/>
      <c r="X70" s="916"/>
      <c r="Y70" s="916"/>
      <c r="Z70" s="916"/>
      <c r="AA70" s="916">
        <v>1</v>
      </c>
      <c r="AB70" s="916"/>
      <c r="AC70" s="916"/>
      <c r="AD70" s="916"/>
      <c r="AE70" s="916"/>
      <c r="AF70" s="916">
        <v>1</v>
      </c>
      <c r="AG70" s="916"/>
      <c r="AH70" s="916"/>
      <c r="AI70" s="916"/>
      <c r="AJ70" s="916"/>
      <c r="AK70" s="916" t="s">
        <v>602</v>
      </c>
      <c r="AL70" s="916"/>
      <c r="AM70" s="916"/>
      <c r="AN70" s="916"/>
      <c r="AO70" s="916"/>
      <c r="AP70" s="916" t="s">
        <v>602</v>
      </c>
      <c r="AQ70" s="916"/>
      <c r="AR70" s="916"/>
      <c r="AS70" s="916"/>
      <c r="AT70" s="916"/>
      <c r="AU70" s="916" t="s">
        <v>602</v>
      </c>
      <c r="AV70" s="916"/>
      <c r="AW70" s="916"/>
      <c r="AX70" s="916"/>
      <c r="AY70" s="916"/>
      <c r="AZ70" s="962"/>
      <c r="BA70" s="962"/>
      <c r="BB70" s="962"/>
      <c r="BC70" s="962"/>
      <c r="BD70" s="963"/>
      <c r="BE70" s="264"/>
      <c r="BF70" s="264"/>
      <c r="BG70" s="264"/>
      <c r="BH70" s="264"/>
      <c r="BI70" s="264"/>
      <c r="BJ70" s="264"/>
      <c r="BK70" s="264"/>
      <c r="BL70" s="264"/>
      <c r="BM70" s="264"/>
      <c r="BN70" s="264"/>
      <c r="BO70" s="264"/>
      <c r="BP70" s="264"/>
      <c r="BQ70" s="261">
        <v>64</v>
      </c>
      <c r="BR70" s="266"/>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5"/>
    </row>
    <row r="71" spans="1:131" s="246" customFormat="1" ht="26.25" customHeight="1" x14ac:dyDescent="0.15">
      <c r="A71" s="260">
        <v>4</v>
      </c>
      <c r="B71" s="958" t="s">
        <v>596</v>
      </c>
      <c r="C71" s="959"/>
      <c r="D71" s="959"/>
      <c r="E71" s="959"/>
      <c r="F71" s="959"/>
      <c r="G71" s="959"/>
      <c r="H71" s="959"/>
      <c r="I71" s="959"/>
      <c r="J71" s="959"/>
      <c r="K71" s="959"/>
      <c r="L71" s="959"/>
      <c r="M71" s="959"/>
      <c r="N71" s="959"/>
      <c r="O71" s="959"/>
      <c r="P71" s="960"/>
      <c r="Q71" s="961">
        <v>513</v>
      </c>
      <c r="R71" s="916"/>
      <c r="S71" s="916"/>
      <c r="T71" s="916"/>
      <c r="U71" s="916"/>
      <c r="V71" s="916">
        <v>512</v>
      </c>
      <c r="W71" s="916"/>
      <c r="X71" s="916"/>
      <c r="Y71" s="916"/>
      <c r="Z71" s="916"/>
      <c r="AA71" s="916">
        <v>1</v>
      </c>
      <c r="AB71" s="916"/>
      <c r="AC71" s="916"/>
      <c r="AD71" s="916"/>
      <c r="AE71" s="916"/>
      <c r="AF71" s="916">
        <v>1</v>
      </c>
      <c r="AG71" s="916"/>
      <c r="AH71" s="916"/>
      <c r="AI71" s="916"/>
      <c r="AJ71" s="916"/>
      <c r="AK71" s="916">
        <v>9</v>
      </c>
      <c r="AL71" s="916"/>
      <c r="AM71" s="916"/>
      <c r="AN71" s="916"/>
      <c r="AO71" s="916"/>
      <c r="AP71" s="916" t="s">
        <v>602</v>
      </c>
      <c r="AQ71" s="916"/>
      <c r="AR71" s="916"/>
      <c r="AS71" s="916"/>
      <c r="AT71" s="916"/>
      <c r="AU71" s="916" t="s">
        <v>602</v>
      </c>
      <c r="AV71" s="916"/>
      <c r="AW71" s="916"/>
      <c r="AX71" s="916"/>
      <c r="AY71" s="916"/>
      <c r="AZ71" s="962"/>
      <c r="BA71" s="962"/>
      <c r="BB71" s="962"/>
      <c r="BC71" s="962"/>
      <c r="BD71" s="963"/>
      <c r="BE71" s="264"/>
      <c r="BF71" s="264"/>
      <c r="BG71" s="264"/>
      <c r="BH71" s="264"/>
      <c r="BI71" s="264"/>
      <c r="BJ71" s="264"/>
      <c r="BK71" s="264"/>
      <c r="BL71" s="264"/>
      <c r="BM71" s="264"/>
      <c r="BN71" s="264"/>
      <c r="BO71" s="264"/>
      <c r="BP71" s="264"/>
      <c r="BQ71" s="261">
        <v>65</v>
      </c>
      <c r="BR71" s="266"/>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5"/>
    </row>
    <row r="72" spans="1:131" s="246" customFormat="1" ht="26.25" customHeight="1" x14ac:dyDescent="0.15">
      <c r="A72" s="260">
        <v>5</v>
      </c>
      <c r="B72" s="958" t="s">
        <v>597</v>
      </c>
      <c r="C72" s="959"/>
      <c r="D72" s="959"/>
      <c r="E72" s="959"/>
      <c r="F72" s="959"/>
      <c r="G72" s="959"/>
      <c r="H72" s="959"/>
      <c r="I72" s="959"/>
      <c r="J72" s="959"/>
      <c r="K72" s="959"/>
      <c r="L72" s="959"/>
      <c r="M72" s="959"/>
      <c r="N72" s="959"/>
      <c r="O72" s="959"/>
      <c r="P72" s="960"/>
      <c r="Q72" s="961">
        <v>135282</v>
      </c>
      <c r="R72" s="916"/>
      <c r="S72" s="916"/>
      <c r="T72" s="916"/>
      <c r="U72" s="916"/>
      <c r="V72" s="916">
        <v>127603</v>
      </c>
      <c r="W72" s="916"/>
      <c r="X72" s="916"/>
      <c r="Y72" s="916"/>
      <c r="Z72" s="916"/>
      <c r="AA72" s="916">
        <v>7679</v>
      </c>
      <c r="AB72" s="916"/>
      <c r="AC72" s="916"/>
      <c r="AD72" s="916"/>
      <c r="AE72" s="916"/>
      <c r="AF72" s="916">
        <v>7679</v>
      </c>
      <c r="AG72" s="916"/>
      <c r="AH72" s="916"/>
      <c r="AI72" s="916"/>
      <c r="AJ72" s="916"/>
      <c r="AK72" s="916" t="s">
        <v>602</v>
      </c>
      <c r="AL72" s="916"/>
      <c r="AM72" s="916"/>
      <c r="AN72" s="916"/>
      <c r="AO72" s="916"/>
      <c r="AP72" s="916" t="s">
        <v>602</v>
      </c>
      <c r="AQ72" s="916"/>
      <c r="AR72" s="916"/>
      <c r="AS72" s="916"/>
      <c r="AT72" s="916"/>
      <c r="AU72" s="916" t="s">
        <v>602</v>
      </c>
      <c r="AV72" s="916"/>
      <c r="AW72" s="916"/>
      <c r="AX72" s="916"/>
      <c r="AY72" s="916"/>
      <c r="AZ72" s="962"/>
      <c r="BA72" s="962"/>
      <c r="BB72" s="962"/>
      <c r="BC72" s="962"/>
      <c r="BD72" s="963"/>
      <c r="BE72" s="264"/>
      <c r="BF72" s="264"/>
      <c r="BG72" s="264"/>
      <c r="BH72" s="264"/>
      <c r="BI72" s="264"/>
      <c r="BJ72" s="264"/>
      <c r="BK72" s="264"/>
      <c r="BL72" s="264"/>
      <c r="BM72" s="264"/>
      <c r="BN72" s="264"/>
      <c r="BO72" s="264"/>
      <c r="BP72" s="264"/>
      <c r="BQ72" s="261">
        <v>66</v>
      </c>
      <c r="BR72" s="266"/>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5"/>
    </row>
    <row r="73" spans="1:131" s="246" customFormat="1" ht="26.25" customHeight="1" x14ac:dyDescent="0.15">
      <c r="A73" s="260">
        <v>6</v>
      </c>
      <c r="B73" s="958" t="s">
        <v>598</v>
      </c>
      <c r="C73" s="959"/>
      <c r="D73" s="959"/>
      <c r="E73" s="959"/>
      <c r="F73" s="959"/>
      <c r="G73" s="959"/>
      <c r="H73" s="959"/>
      <c r="I73" s="959"/>
      <c r="J73" s="959"/>
      <c r="K73" s="959"/>
      <c r="L73" s="959"/>
      <c r="M73" s="959"/>
      <c r="N73" s="959"/>
      <c r="O73" s="959"/>
      <c r="P73" s="960"/>
      <c r="Q73" s="961">
        <v>167</v>
      </c>
      <c r="R73" s="916"/>
      <c r="S73" s="916"/>
      <c r="T73" s="916"/>
      <c r="U73" s="916"/>
      <c r="V73" s="916">
        <v>163</v>
      </c>
      <c r="W73" s="916"/>
      <c r="X73" s="916"/>
      <c r="Y73" s="916"/>
      <c r="Z73" s="916"/>
      <c r="AA73" s="916">
        <v>4</v>
      </c>
      <c r="AB73" s="916"/>
      <c r="AC73" s="916"/>
      <c r="AD73" s="916"/>
      <c r="AE73" s="916"/>
      <c r="AF73" s="916">
        <v>4</v>
      </c>
      <c r="AG73" s="916"/>
      <c r="AH73" s="916"/>
      <c r="AI73" s="916"/>
      <c r="AJ73" s="916"/>
      <c r="AK73" s="916" t="s">
        <v>602</v>
      </c>
      <c r="AL73" s="916"/>
      <c r="AM73" s="916"/>
      <c r="AN73" s="916"/>
      <c r="AO73" s="916"/>
      <c r="AP73" s="916" t="s">
        <v>602</v>
      </c>
      <c r="AQ73" s="916"/>
      <c r="AR73" s="916"/>
      <c r="AS73" s="916"/>
      <c r="AT73" s="916"/>
      <c r="AU73" s="916" t="s">
        <v>602</v>
      </c>
      <c r="AV73" s="916"/>
      <c r="AW73" s="916"/>
      <c r="AX73" s="916"/>
      <c r="AY73" s="916"/>
      <c r="AZ73" s="962"/>
      <c r="BA73" s="962"/>
      <c r="BB73" s="962"/>
      <c r="BC73" s="962"/>
      <c r="BD73" s="963"/>
      <c r="BE73" s="264"/>
      <c r="BF73" s="264"/>
      <c r="BG73" s="264"/>
      <c r="BH73" s="264"/>
      <c r="BI73" s="264"/>
      <c r="BJ73" s="264"/>
      <c r="BK73" s="264"/>
      <c r="BL73" s="264"/>
      <c r="BM73" s="264"/>
      <c r="BN73" s="264"/>
      <c r="BO73" s="264"/>
      <c r="BP73" s="264"/>
      <c r="BQ73" s="261">
        <v>67</v>
      </c>
      <c r="BR73" s="266"/>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5"/>
    </row>
    <row r="74" spans="1:131" s="246" customFormat="1" ht="26.25" customHeight="1" x14ac:dyDescent="0.15">
      <c r="A74" s="260">
        <v>7</v>
      </c>
      <c r="B74" s="958" t="s">
        <v>599</v>
      </c>
      <c r="C74" s="959"/>
      <c r="D74" s="959"/>
      <c r="E74" s="959"/>
      <c r="F74" s="959"/>
      <c r="G74" s="959"/>
      <c r="H74" s="959"/>
      <c r="I74" s="959"/>
      <c r="J74" s="959"/>
      <c r="K74" s="959"/>
      <c r="L74" s="959"/>
      <c r="M74" s="959"/>
      <c r="N74" s="959"/>
      <c r="O74" s="959"/>
      <c r="P74" s="960"/>
      <c r="Q74" s="961">
        <v>639</v>
      </c>
      <c r="R74" s="916"/>
      <c r="S74" s="916"/>
      <c r="T74" s="916"/>
      <c r="U74" s="916"/>
      <c r="V74" s="916">
        <v>603</v>
      </c>
      <c r="W74" s="916"/>
      <c r="X74" s="916"/>
      <c r="Y74" s="916"/>
      <c r="Z74" s="916"/>
      <c r="AA74" s="916">
        <v>36</v>
      </c>
      <c r="AB74" s="916"/>
      <c r="AC74" s="916"/>
      <c r="AD74" s="916"/>
      <c r="AE74" s="916"/>
      <c r="AF74" s="916">
        <v>36</v>
      </c>
      <c r="AG74" s="916"/>
      <c r="AH74" s="916"/>
      <c r="AI74" s="916"/>
      <c r="AJ74" s="916"/>
      <c r="AK74" s="916" t="s">
        <v>602</v>
      </c>
      <c r="AL74" s="916"/>
      <c r="AM74" s="916"/>
      <c r="AN74" s="916"/>
      <c r="AO74" s="916"/>
      <c r="AP74" s="916" t="s">
        <v>602</v>
      </c>
      <c r="AQ74" s="916"/>
      <c r="AR74" s="916"/>
      <c r="AS74" s="916"/>
      <c r="AT74" s="916"/>
      <c r="AU74" s="916" t="s">
        <v>602</v>
      </c>
      <c r="AV74" s="916"/>
      <c r="AW74" s="916"/>
      <c r="AX74" s="916"/>
      <c r="AY74" s="916"/>
      <c r="AZ74" s="962"/>
      <c r="BA74" s="962"/>
      <c r="BB74" s="962"/>
      <c r="BC74" s="962"/>
      <c r="BD74" s="963"/>
      <c r="BE74" s="264"/>
      <c r="BF74" s="264"/>
      <c r="BG74" s="264"/>
      <c r="BH74" s="264"/>
      <c r="BI74" s="264"/>
      <c r="BJ74" s="264"/>
      <c r="BK74" s="264"/>
      <c r="BL74" s="264"/>
      <c r="BM74" s="264"/>
      <c r="BN74" s="264"/>
      <c r="BO74" s="264"/>
      <c r="BP74" s="264"/>
      <c r="BQ74" s="261">
        <v>68</v>
      </c>
      <c r="BR74" s="266"/>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5"/>
    </row>
    <row r="75" spans="1:131" s="246" customFormat="1" ht="26.25" customHeight="1" x14ac:dyDescent="0.15">
      <c r="A75" s="260">
        <v>8</v>
      </c>
      <c r="B75" s="958" t="s">
        <v>600</v>
      </c>
      <c r="C75" s="959"/>
      <c r="D75" s="959"/>
      <c r="E75" s="959"/>
      <c r="F75" s="959"/>
      <c r="G75" s="959"/>
      <c r="H75" s="959"/>
      <c r="I75" s="959"/>
      <c r="J75" s="959"/>
      <c r="K75" s="959"/>
      <c r="L75" s="959"/>
      <c r="M75" s="959"/>
      <c r="N75" s="959"/>
      <c r="O75" s="959"/>
      <c r="P75" s="960"/>
      <c r="Q75" s="964">
        <v>602</v>
      </c>
      <c r="R75" s="965"/>
      <c r="S75" s="965"/>
      <c r="T75" s="965"/>
      <c r="U75" s="915"/>
      <c r="V75" s="966">
        <v>555</v>
      </c>
      <c r="W75" s="965"/>
      <c r="X75" s="965"/>
      <c r="Y75" s="965"/>
      <c r="Z75" s="915"/>
      <c r="AA75" s="966">
        <v>47</v>
      </c>
      <c r="AB75" s="965"/>
      <c r="AC75" s="965"/>
      <c r="AD75" s="965"/>
      <c r="AE75" s="915"/>
      <c r="AF75" s="966">
        <v>47</v>
      </c>
      <c r="AG75" s="965"/>
      <c r="AH75" s="965"/>
      <c r="AI75" s="965"/>
      <c r="AJ75" s="915"/>
      <c r="AK75" s="966" t="s">
        <v>602</v>
      </c>
      <c r="AL75" s="965"/>
      <c r="AM75" s="965"/>
      <c r="AN75" s="965"/>
      <c r="AO75" s="915"/>
      <c r="AP75" s="966">
        <v>41</v>
      </c>
      <c r="AQ75" s="965"/>
      <c r="AR75" s="965"/>
      <c r="AS75" s="965"/>
      <c r="AT75" s="915"/>
      <c r="AU75" s="966">
        <v>12</v>
      </c>
      <c r="AV75" s="965"/>
      <c r="AW75" s="965"/>
      <c r="AX75" s="965"/>
      <c r="AY75" s="915"/>
      <c r="AZ75" s="962"/>
      <c r="BA75" s="962"/>
      <c r="BB75" s="962"/>
      <c r="BC75" s="962"/>
      <c r="BD75" s="963"/>
      <c r="BE75" s="264"/>
      <c r="BF75" s="264"/>
      <c r="BG75" s="264"/>
      <c r="BH75" s="264"/>
      <c r="BI75" s="264"/>
      <c r="BJ75" s="264"/>
      <c r="BK75" s="264"/>
      <c r="BL75" s="264"/>
      <c r="BM75" s="264"/>
      <c r="BN75" s="264"/>
      <c r="BO75" s="264"/>
      <c r="BP75" s="264"/>
      <c r="BQ75" s="261">
        <v>69</v>
      </c>
      <c r="BR75" s="266"/>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5"/>
    </row>
    <row r="76" spans="1:131" s="246" customFormat="1" ht="26.25" customHeight="1" x14ac:dyDescent="0.15">
      <c r="A76" s="260">
        <v>9</v>
      </c>
      <c r="B76" s="958" t="s">
        <v>601</v>
      </c>
      <c r="C76" s="959"/>
      <c r="D76" s="959"/>
      <c r="E76" s="959"/>
      <c r="F76" s="959"/>
      <c r="G76" s="959"/>
      <c r="H76" s="959"/>
      <c r="I76" s="959"/>
      <c r="J76" s="959"/>
      <c r="K76" s="959"/>
      <c r="L76" s="959"/>
      <c r="M76" s="959"/>
      <c r="N76" s="959"/>
      <c r="O76" s="959"/>
      <c r="P76" s="960"/>
      <c r="Q76" s="964">
        <v>178</v>
      </c>
      <c r="R76" s="965"/>
      <c r="S76" s="965"/>
      <c r="T76" s="965"/>
      <c r="U76" s="915"/>
      <c r="V76" s="966">
        <v>176</v>
      </c>
      <c r="W76" s="965"/>
      <c r="X76" s="965"/>
      <c r="Y76" s="965"/>
      <c r="Z76" s="915"/>
      <c r="AA76" s="966">
        <v>2</v>
      </c>
      <c r="AB76" s="965"/>
      <c r="AC76" s="965"/>
      <c r="AD76" s="965"/>
      <c r="AE76" s="915"/>
      <c r="AF76" s="966">
        <v>2</v>
      </c>
      <c r="AG76" s="965"/>
      <c r="AH76" s="965"/>
      <c r="AI76" s="965"/>
      <c r="AJ76" s="915"/>
      <c r="AK76" s="966" t="s">
        <v>602</v>
      </c>
      <c r="AL76" s="965"/>
      <c r="AM76" s="965"/>
      <c r="AN76" s="965"/>
      <c r="AO76" s="915"/>
      <c r="AP76" s="966" t="s">
        <v>602</v>
      </c>
      <c r="AQ76" s="965"/>
      <c r="AR76" s="965"/>
      <c r="AS76" s="965"/>
      <c r="AT76" s="915"/>
      <c r="AU76" s="966" t="s">
        <v>602</v>
      </c>
      <c r="AV76" s="965"/>
      <c r="AW76" s="965"/>
      <c r="AX76" s="965"/>
      <c r="AY76" s="915"/>
      <c r="AZ76" s="962"/>
      <c r="BA76" s="962"/>
      <c r="BB76" s="962"/>
      <c r="BC76" s="962"/>
      <c r="BD76" s="963"/>
      <c r="BE76" s="264"/>
      <c r="BF76" s="264"/>
      <c r="BG76" s="264"/>
      <c r="BH76" s="264"/>
      <c r="BI76" s="264"/>
      <c r="BJ76" s="264"/>
      <c r="BK76" s="264"/>
      <c r="BL76" s="264"/>
      <c r="BM76" s="264"/>
      <c r="BN76" s="264"/>
      <c r="BO76" s="264"/>
      <c r="BP76" s="264"/>
      <c r="BQ76" s="261">
        <v>70</v>
      </c>
      <c r="BR76" s="266"/>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5"/>
    </row>
    <row r="77" spans="1:131" s="246" customFormat="1" ht="26.25" customHeight="1" x14ac:dyDescent="0.15">
      <c r="A77" s="260">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4"/>
      <c r="BF77" s="264"/>
      <c r="BG77" s="264"/>
      <c r="BH77" s="264"/>
      <c r="BI77" s="264"/>
      <c r="BJ77" s="264"/>
      <c r="BK77" s="264"/>
      <c r="BL77" s="264"/>
      <c r="BM77" s="264"/>
      <c r="BN77" s="264"/>
      <c r="BO77" s="264"/>
      <c r="BP77" s="264"/>
      <c r="BQ77" s="261">
        <v>71</v>
      </c>
      <c r="BR77" s="266"/>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5"/>
    </row>
    <row r="78" spans="1:131" s="246" customFormat="1" ht="26.25" customHeight="1" x14ac:dyDescent="0.15">
      <c r="A78" s="260">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4"/>
      <c r="BF78" s="264"/>
      <c r="BG78" s="264"/>
      <c r="BH78" s="264"/>
      <c r="BI78" s="264"/>
      <c r="BJ78" s="267"/>
      <c r="BK78" s="267"/>
      <c r="BL78" s="267"/>
      <c r="BM78" s="267"/>
      <c r="BN78" s="267"/>
      <c r="BO78" s="264"/>
      <c r="BP78" s="264"/>
      <c r="BQ78" s="261">
        <v>72</v>
      </c>
      <c r="BR78" s="266"/>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5"/>
    </row>
    <row r="79" spans="1:131" s="246" customFormat="1" ht="26.25" customHeight="1" x14ac:dyDescent="0.15">
      <c r="A79" s="260">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4"/>
      <c r="BF79" s="264"/>
      <c r="BG79" s="264"/>
      <c r="BH79" s="264"/>
      <c r="BI79" s="264"/>
      <c r="BJ79" s="267"/>
      <c r="BK79" s="267"/>
      <c r="BL79" s="267"/>
      <c r="BM79" s="267"/>
      <c r="BN79" s="267"/>
      <c r="BO79" s="264"/>
      <c r="BP79" s="264"/>
      <c r="BQ79" s="261">
        <v>73</v>
      </c>
      <c r="BR79" s="266"/>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5"/>
    </row>
    <row r="80" spans="1:131" s="246" customFormat="1" ht="26.25" customHeight="1" x14ac:dyDescent="0.15">
      <c r="A80" s="260">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4"/>
      <c r="BF80" s="264"/>
      <c r="BG80" s="264"/>
      <c r="BH80" s="264"/>
      <c r="BI80" s="264"/>
      <c r="BJ80" s="264"/>
      <c r="BK80" s="264"/>
      <c r="BL80" s="264"/>
      <c r="BM80" s="264"/>
      <c r="BN80" s="264"/>
      <c r="BO80" s="264"/>
      <c r="BP80" s="264"/>
      <c r="BQ80" s="261">
        <v>74</v>
      </c>
      <c r="BR80" s="266"/>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5"/>
    </row>
    <row r="81" spans="1:131" s="246" customFormat="1" ht="26.25" customHeight="1" x14ac:dyDescent="0.15">
      <c r="A81" s="260">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4"/>
      <c r="BF81" s="264"/>
      <c r="BG81" s="264"/>
      <c r="BH81" s="264"/>
      <c r="BI81" s="264"/>
      <c r="BJ81" s="264"/>
      <c r="BK81" s="264"/>
      <c r="BL81" s="264"/>
      <c r="BM81" s="264"/>
      <c r="BN81" s="264"/>
      <c r="BO81" s="264"/>
      <c r="BP81" s="264"/>
      <c r="BQ81" s="261">
        <v>75</v>
      </c>
      <c r="BR81" s="266"/>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5"/>
    </row>
    <row r="82" spans="1:131" s="246" customFormat="1" ht="26.25" customHeight="1" x14ac:dyDescent="0.15">
      <c r="A82" s="260">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4"/>
      <c r="BF82" s="264"/>
      <c r="BG82" s="264"/>
      <c r="BH82" s="264"/>
      <c r="BI82" s="264"/>
      <c r="BJ82" s="264"/>
      <c r="BK82" s="264"/>
      <c r="BL82" s="264"/>
      <c r="BM82" s="264"/>
      <c r="BN82" s="264"/>
      <c r="BO82" s="264"/>
      <c r="BP82" s="264"/>
      <c r="BQ82" s="261">
        <v>76</v>
      </c>
      <c r="BR82" s="266"/>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5"/>
    </row>
    <row r="83" spans="1:131" s="246" customFormat="1" ht="26.25" customHeight="1" x14ac:dyDescent="0.15">
      <c r="A83" s="260">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4"/>
      <c r="BF83" s="264"/>
      <c r="BG83" s="264"/>
      <c r="BH83" s="264"/>
      <c r="BI83" s="264"/>
      <c r="BJ83" s="264"/>
      <c r="BK83" s="264"/>
      <c r="BL83" s="264"/>
      <c r="BM83" s="264"/>
      <c r="BN83" s="264"/>
      <c r="BO83" s="264"/>
      <c r="BP83" s="264"/>
      <c r="BQ83" s="261">
        <v>77</v>
      </c>
      <c r="BR83" s="266"/>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5"/>
    </row>
    <row r="84" spans="1:131" s="246" customFormat="1" ht="26.25" customHeight="1" x14ac:dyDescent="0.15">
      <c r="A84" s="260">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4"/>
      <c r="BF84" s="264"/>
      <c r="BG84" s="264"/>
      <c r="BH84" s="264"/>
      <c r="BI84" s="264"/>
      <c r="BJ84" s="264"/>
      <c r="BK84" s="264"/>
      <c r="BL84" s="264"/>
      <c r="BM84" s="264"/>
      <c r="BN84" s="264"/>
      <c r="BO84" s="264"/>
      <c r="BP84" s="264"/>
      <c r="BQ84" s="261">
        <v>78</v>
      </c>
      <c r="BR84" s="266"/>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5"/>
    </row>
    <row r="85" spans="1:131" s="246" customFormat="1" ht="26.25" customHeight="1" x14ac:dyDescent="0.15">
      <c r="A85" s="260">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4"/>
      <c r="BF85" s="264"/>
      <c r="BG85" s="264"/>
      <c r="BH85" s="264"/>
      <c r="BI85" s="264"/>
      <c r="BJ85" s="264"/>
      <c r="BK85" s="264"/>
      <c r="BL85" s="264"/>
      <c r="BM85" s="264"/>
      <c r="BN85" s="264"/>
      <c r="BO85" s="264"/>
      <c r="BP85" s="264"/>
      <c r="BQ85" s="261">
        <v>79</v>
      </c>
      <c r="BR85" s="266"/>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5"/>
    </row>
    <row r="86" spans="1:131" s="246" customFormat="1" ht="26.25" customHeight="1" x14ac:dyDescent="0.15">
      <c r="A86" s="260">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4"/>
      <c r="BF86" s="264"/>
      <c r="BG86" s="264"/>
      <c r="BH86" s="264"/>
      <c r="BI86" s="264"/>
      <c r="BJ86" s="264"/>
      <c r="BK86" s="264"/>
      <c r="BL86" s="264"/>
      <c r="BM86" s="264"/>
      <c r="BN86" s="264"/>
      <c r="BO86" s="264"/>
      <c r="BP86" s="264"/>
      <c r="BQ86" s="261">
        <v>80</v>
      </c>
      <c r="BR86" s="266"/>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5"/>
    </row>
    <row r="87" spans="1:131" s="246" customFormat="1" ht="26.25" customHeight="1" x14ac:dyDescent="0.15">
      <c r="A87" s="268">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4"/>
      <c r="BF87" s="264"/>
      <c r="BG87" s="264"/>
      <c r="BH87" s="264"/>
      <c r="BI87" s="264"/>
      <c r="BJ87" s="264"/>
      <c r="BK87" s="264"/>
      <c r="BL87" s="264"/>
      <c r="BM87" s="264"/>
      <c r="BN87" s="264"/>
      <c r="BO87" s="264"/>
      <c r="BP87" s="264"/>
      <c r="BQ87" s="261">
        <v>81</v>
      </c>
      <c r="BR87" s="266"/>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5"/>
    </row>
    <row r="88" spans="1:131" s="246" customFormat="1" ht="26.25" customHeight="1" thickBot="1" x14ac:dyDescent="0.2">
      <c r="A88" s="263" t="s">
        <v>395</v>
      </c>
      <c r="B88" s="875" t="s">
        <v>421</v>
      </c>
      <c r="C88" s="876"/>
      <c r="D88" s="876"/>
      <c r="E88" s="876"/>
      <c r="F88" s="876"/>
      <c r="G88" s="876"/>
      <c r="H88" s="876"/>
      <c r="I88" s="876"/>
      <c r="J88" s="876"/>
      <c r="K88" s="876"/>
      <c r="L88" s="876"/>
      <c r="M88" s="876"/>
      <c r="N88" s="876"/>
      <c r="O88" s="876"/>
      <c r="P88" s="877"/>
      <c r="Q88" s="923"/>
      <c r="R88" s="924"/>
      <c r="S88" s="924"/>
      <c r="T88" s="924"/>
      <c r="U88" s="924"/>
      <c r="V88" s="924"/>
      <c r="W88" s="924"/>
      <c r="X88" s="924"/>
      <c r="Y88" s="924"/>
      <c r="Z88" s="924"/>
      <c r="AA88" s="924"/>
      <c r="AB88" s="924"/>
      <c r="AC88" s="924"/>
      <c r="AD88" s="924"/>
      <c r="AE88" s="924"/>
      <c r="AF88" s="927"/>
      <c r="AG88" s="927"/>
      <c r="AH88" s="927"/>
      <c r="AI88" s="927"/>
      <c r="AJ88" s="927"/>
      <c r="AK88" s="924"/>
      <c r="AL88" s="924"/>
      <c r="AM88" s="924"/>
      <c r="AN88" s="924"/>
      <c r="AO88" s="924"/>
      <c r="AP88" s="927"/>
      <c r="AQ88" s="927"/>
      <c r="AR88" s="927"/>
      <c r="AS88" s="927"/>
      <c r="AT88" s="927"/>
      <c r="AU88" s="927"/>
      <c r="AV88" s="927"/>
      <c r="AW88" s="927"/>
      <c r="AX88" s="927"/>
      <c r="AY88" s="927"/>
      <c r="AZ88" s="932"/>
      <c r="BA88" s="932"/>
      <c r="BB88" s="932"/>
      <c r="BC88" s="932"/>
      <c r="BD88" s="933"/>
      <c r="BE88" s="264"/>
      <c r="BF88" s="264"/>
      <c r="BG88" s="264"/>
      <c r="BH88" s="264"/>
      <c r="BI88" s="264"/>
      <c r="BJ88" s="264"/>
      <c r="BK88" s="264"/>
      <c r="BL88" s="264"/>
      <c r="BM88" s="264"/>
      <c r="BN88" s="264"/>
      <c r="BO88" s="264"/>
      <c r="BP88" s="264"/>
      <c r="BQ88" s="261">
        <v>82</v>
      </c>
      <c r="BR88" s="266"/>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395</v>
      </c>
      <c r="BR102" s="875" t="s">
        <v>422</v>
      </c>
      <c r="BS102" s="876"/>
      <c r="BT102" s="876"/>
      <c r="BU102" s="876"/>
      <c r="BV102" s="876"/>
      <c r="BW102" s="876"/>
      <c r="BX102" s="876"/>
      <c r="BY102" s="876"/>
      <c r="BZ102" s="876"/>
      <c r="CA102" s="876"/>
      <c r="CB102" s="876"/>
      <c r="CC102" s="876"/>
      <c r="CD102" s="876"/>
      <c r="CE102" s="876"/>
      <c r="CF102" s="876"/>
      <c r="CG102" s="877"/>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4" t="s">
        <v>423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5" t="s">
        <v>424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425</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426</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06" t="s">
        <v>427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5" customFormat="1" ht="26.25" customHeight="1" x14ac:dyDescent="0.15">
      <c r="A109" s="999" t="s">
        <v>429</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430</v>
      </c>
      <c r="AB109" s="980"/>
      <c r="AC109" s="980"/>
      <c r="AD109" s="980"/>
      <c r="AE109" s="981"/>
      <c r="AF109" s="979" t="s">
        <v>312</v>
      </c>
      <c r="AG109" s="980"/>
      <c r="AH109" s="980"/>
      <c r="AI109" s="980"/>
      <c r="AJ109" s="981"/>
      <c r="AK109" s="979" t="s">
        <v>311</v>
      </c>
      <c r="AL109" s="980"/>
      <c r="AM109" s="980"/>
      <c r="AN109" s="980"/>
      <c r="AO109" s="981"/>
      <c r="AP109" s="979" t="s">
        <v>431</v>
      </c>
      <c r="AQ109" s="980"/>
      <c r="AR109" s="980"/>
      <c r="AS109" s="980"/>
      <c r="AT109" s="982"/>
      <c r="AU109" s="999" t="s">
        <v>429</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430</v>
      </c>
      <c r="BR109" s="980"/>
      <c r="BS109" s="980"/>
      <c r="BT109" s="980"/>
      <c r="BU109" s="981"/>
      <c r="BV109" s="979" t="s">
        <v>312</v>
      </c>
      <c r="BW109" s="980"/>
      <c r="BX109" s="980"/>
      <c r="BY109" s="980"/>
      <c r="BZ109" s="981"/>
      <c r="CA109" s="979" t="s">
        <v>311</v>
      </c>
      <c r="CB109" s="980"/>
      <c r="CC109" s="980"/>
      <c r="CD109" s="980"/>
      <c r="CE109" s="981"/>
      <c r="CF109" s="1000" t="s">
        <v>431</v>
      </c>
      <c r="CG109" s="1000"/>
      <c r="CH109" s="1000"/>
      <c r="CI109" s="1000"/>
      <c r="CJ109" s="1000"/>
      <c r="CK109" s="979" t="s">
        <v>432</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430</v>
      </c>
      <c r="DH109" s="980"/>
      <c r="DI109" s="980"/>
      <c r="DJ109" s="980"/>
      <c r="DK109" s="981"/>
      <c r="DL109" s="979" t="s">
        <v>312</v>
      </c>
      <c r="DM109" s="980"/>
      <c r="DN109" s="980"/>
      <c r="DO109" s="980"/>
      <c r="DP109" s="981"/>
      <c r="DQ109" s="979" t="s">
        <v>311</v>
      </c>
      <c r="DR109" s="980"/>
      <c r="DS109" s="980"/>
      <c r="DT109" s="980"/>
      <c r="DU109" s="981"/>
      <c r="DV109" s="979" t="s">
        <v>431</v>
      </c>
      <c r="DW109" s="980"/>
      <c r="DX109" s="980"/>
      <c r="DY109" s="980"/>
      <c r="DZ109" s="982"/>
    </row>
    <row r="110" spans="1:131" s="245" customFormat="1" ht="26.25" customHeight="1" x14ac:dyDescent="0.15">
      <c r="A110" s="983" t="s">
        <v>433</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485209</v>
      </c>
      <c r="AB110" s="987"/>
      <c r="AC110" s="987"/>
      <c r="AD110" s="987"/>
      <c r="AE110" s="988"/>
      <c r="AF110" s="989">
        <v>478797</v>
      </c>
      <c r="AG110" s="987"/>
      <c r="AH110" s="987"/>
      <c r="AI110" s="987"/>
      <c r="AJ110" s="988"/>
      <c r="AK110" s="989">
        <v>473960</v>
      </c>
      <c r="AL110" s="987"/>
      <c r="AM110" s="987"/>
      <c r="AN110" s="987"/>
      <c r="AO110" s="988"/>
      <c r="AP110" s="990">
        <v>27.8</v>
      </c>
      <c r="AQ110" s="991"/>
      <c r="AR110" s="991"/>
      <c r="AS110" s="991"/>
      <c r="AT110" s="992"/>
      <c r="AU110" s="993" t="s">
        <v>73</v>
      </c>
      <c r="AV110" s="994"/>
      <c r="AW110" s="994"/>
      <c r="AX110" s="994"/>
      <c r="AY110" s="994"/>
      <c r="AZ110" s="1035" t="s">
        <v>434</v>
      </c>
      <c r="BA110" s="984"/>
      <c r="BB110" s="984"/>
      <c r="BC110" s="984"/>
      <c r="BD110" s="984"/>
      <c r="BE110" s="984"/>
      <c r="BF110" s="984"/>
      <c r="BG110" s="984"/>
      <c r="BH110" s="984"/>
      <c r="BI110" s="984"/>
      <c r="BJ110" s="984"/>
      <c r="BK110" s="984"/>
      <c r="BL110" s="984"/>
      <c r="BM110" s="984"/>
      <c r="BN110" s="984"/>
      <c r="BO110" s="984"/>
      <c r="BP110" s="985"/>
      <c r="BQ110" s="1021">
        <v>4542541</v>
      </c>
      <c r="BR110" s="1022"/>
      <c r="BS110" s="1022"/>
      <c r="BT110" s="1022"/>
      <c r="BU110" s="1022"/>
      <c r="BV110" s="1022">
        <v>4350471</v>
      </c>
      <c r="BW110" s="1022"/>
      <c r="BX110" s="1022"/>
      <c r="BY110" s="1022"/>
      <c r="BZ110" s="1022"/>
      <c r="CA110" s="1022">
        <v>4038935</v>
      </c>
      <c r="CB110" s="1022"/>
      <c r="CC110" s="1022"/>
      <c r="CD110" s="1022"/>
      <c r="CE110" s="1022"/>
      <c r="CF110" s="1036">
        <v>237</v>
      </c>
      <c r="CG110" s="1037"/>
      <c r="CH110" s="1037"/>
      <c r="CI110" s="1037"/>
      <c r="CJ110" s="1037"/>
      <c r="CK110" s="1038" t="s">
        <v>435</v>
      </c>
      <c r="CL110" s="1039"/>
      <c r="CM110" s="1018" t="s">
        <v>436</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437</v>
      </c>
      <c r="DH110" s="1022"/>
      <c r="DI110" s="1022"/>
      <c r="DJ110" s="1022"/>
      <c r="DK110" s="1022"/>
      <c r="DL110" s="1022" t="s">
        <v>437</v>
      </c>
      <c r="DM110" s="1022"/>
      <c r="DN110" s="1022"/>
      <c r="DO110" s="1022"/>
      <c r="DP110" s="1022"/>
      <c r="DQ110" s="1022" t="s">
        <v>438</v>
      </c>
      <c r="DR110" s="1022"/>
      <c r="DS110" s="1022"/>
      <c r="DT110" s="1022"/>
      <c r="DU110" s="1022"/>
      <c r="DV110" s="1023" t="s">
        <v>437</v>
      </c>
      <c r="DW110" s="1023"/>
      <c r="DX110" s="1023"/>
      <c r="DY110" s="1023"/>
      <c r="DZ110" s="1024"/>
    </row>
    <row r="111" spans="1:131" s="245" customFormat="1" ht="26.25" customHeight="1" x14ac:dyDescent="0.15">
      <c r="A111" s="1025" t="s">
        <v>439</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437</v>
      </c>
      <c r="AB111" s="1029"/>
      <c r="AC111" s="1029"/>
      <c r="AD111" s="1029"/>
      <c r="AE111" s="1030"/>
      <c r="AF111" s="1031" t="s">
        <v>437</v>
      </c>
      <c r="AG111" s="1029"/>
      <c r="AH111" s="1029"/>
      <c r="AI111" s="1029"/>
      <c r="AJ111" s="1030"/>
      <c r="AK111" s="1031" t="s">
        <v>437</v>
      </c>
      <c r="AL111" s="1029"/>
      <c r="AM111" s="1029"/>
      <c r="AN111" s="1029"/>
      <c r="AO111" s="1030"/>
      <c r="AP111" s="1032" t="s">
        <v>437</v>
      </c>
      <c r="AQ111" s="1033"/>
      <c r="AR111" s="1033"/>
      <c r="AS111" s="1033"/>
      <c r="AT111" s="1034"/>
      <c r="AU111" s="995"/>
      <c r="AV111" s="996"/>
      <c r="AW111" s="996"/>
      <c r="AX111" s="996"/>
      <c r="AY111" s="996"/>
      <c r="AZ111" s="1044" t="s">
        <v>440</v>
      </c>
      <c r="BA111" s="1045"/>
      <c r="BB111" s="1045"/>
      <c r="BC111" s="1045"/>
      <c r="BD111" s="1045"/>
      <c r="BE111" s="1045"/>
      <c r="BF111" s="1045"/>
      <c r="BG111" s="1045"/>
      <c r="BH111" s="1045"/>
      <c r="BI111" s="1045"/>
      <c r="BJ111" s="1045"/>
      <c r="BK111" s="1045"/>
      <c r="BL111" s="1045"/>
      <c r="BM111" s="1045"/>
      <c r="BN111" s="1045"/>
      <c r="BO111" s="1045"/>
      <c r="BP111" s="1046"/>
      <c r="BQ111" s="1014" t="s">
        <v>437</v>
      </c>
      <c r="BR111" s="1015"/>
      <c r="BS111" s="1015"/>
      <c r="BT111" s="1015"/>
      <c r="BU111" s="1015"/>
      <c r="BV111" s="1015" t="s">
        <v>437</v>
      </c>
      <c r="BW111" s="1015"/>
      <c r="BX111" s="1015"/>
      <c r="BY111" s="1015"/>
      <c r="BZ111" s="1015"/>
      <c r="CA111" s="1015" t="s">
        <v>437</v>
      </c>
      <c r="CB111" s="1015"/>
      <c r="CC111" s="1015"/>
      <c r="CD111" s="1015"/>
      <c r="CE111" s="1015"/>
      <c r="CF111" s="1009" t="s">
        <v>437</v>
      </c>
      <c r="CG111" s="1010"/>
      <c r="CH111" s="1010"/>
      <c r="CI111" s="1010"/>
      <c r="CJ111" s="1010"/>
      <c r="CK111" s="1040"/>
      <c r="CL111" s="1041"/>
      <c r="CM111" s="1011" t="s">
        <v>441</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437</v>
      </c>
      <c r="DH111" s="1015"/>
      <c r="DI111" s="1015"/>
      <c r="DJ111" s="1015"/>
      <c r="DK111" s="1015"/>
      <c r="DL111" s="1015" t="s">
        <v>437</v>
      </c>
      <c r="DM111" s="1015"/>
      <c r="DN111" s="1015"/>
      <c r="DO111" s="1015"/>
      <c r="DP111" s="1015"/>
      <c r="DQ111" s="1015" t="s">
        <v>437</v>
      </c>
      <c r="DR111" s="1015"/>
      <c r="DS111" s="1015"/>
      <c r="DT111" s="1015"/>
      <c r="DU111" s="1015"/>
      <c r="DV111" s="1016" t="s">
        <v>437</v>
      </c>
      <c r="DW111" s="1016"/>
      <c r="DX111" s="1016"/>
      <c r="DY111" s="1016"/>
      <c r="DZ111" s="1017"/>
    </row>
    <row r="112" spans="1:131" s="245" customFormat="1" ht="26.25" customHeight="1" x14ac:dyDescent="0.15">
      <c r="A112" s="1047" t="s">
        <v>442</v>
      </c>
      <c r="B112" s="1048"/>
      <c r="C112" s="1045" t="s">
        <v>443</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444</v>
      </c>
      <c r="AB112" s="1054"/>
      <c r="AC112" s="1054"/>
      <c r="AD112" s="1054"/>
      <c r="AE112" s="1055"/>
      <c r="AF112" s="1056" t="s">
        <v>445</v>
      </c>
      <c r="AG112" s="1054"/>
      <c r="AH112" s="1054"/>
      <c r="AI112" s="1054"/>
      <c r="AJ112" s="1055"/>
      <c r="AK112" s="1056" t="s">
        <v>445</v>
      </c>
      <c r="AL112" s="1054"/>
      <c r="AM112" s="1054"/>
      <c r="AN112" s="1054"/>
      <c r="AO112" s="1055"/>
      <c r="AP112" s="1057" t="s">
        <v>446</v>
      </c>
      <c r="AQ112" s="1058"/>
      <c r="AR112" s="1058"/>
      <c r="AS112" s="1058"/>
      <c r="AT112" s="1059"/>
      <c r="AU112" s="995"/>
      <c r="AV112" s="996"/>
      <c r="AW112" s="996"/>
      <c r="AX112" s="996"/>
      <c r="AY112" s="996"/>
      <c r="AZ112" s="1044" t="s">
        <v>447</v>
      </c>
      <c r="BA112" s="1045"/>
      <c r="BB112" s="1045"/>
      <c r="BC112" s="1045"/>
      <c r="BD112" s="1045"/>
      <c r="BE112" s="1045"/>
      <c r="BF112" s="1045"/>
      <c r="BG112" s="1045"/>
      <c r="BH112" s="1045"/>
      <c r="BI112" s="1045"/>
      <c r="BJ112" s="1045"/>
      <c r="BK112" s="1045"/>
      <c r="BL112" s="1045"/>
      <c r="BM112" s="1045"/>
      <c r="BN112" s="1045"/>
      <c r="BO112" s="1045"/>
      <c r="BP112" s="1046"/>
      <c r="BQ112" s="1014">
        <v>177310</v>
      </c>
      <c r="BR112" s="1015"/>
      <c r="BS112" s="1015"/>
      <c r="BT112" s="1015"/>
      <c r="BU112" s="1015"/>
      <c r="BV112" s="1015">
        <v>144917</v>
      </c>
      <c r="BW112" s="1015"/>
      <c r="BX112" s="1015"/>
      <c r="BY112" s="1015"/>
      <c r="BZ112" s="1015"/>
      <c r="CA112" s="1015">
        <v>120996</v>
      </c>
      <c r="CB112" s="1015"/>
      <c r="CC112" s="1015"/>
      <c r="CD112" s="1015"/>
      <c r="CE112" s="1015"/>
      <c r="CF112" s="1009">
        <v>7.1</v>
      </c>
      <c r="CG112" s="1010"/>
      <c r="CH112" s="1010"/>
      <c r="CI112" s="1010"/>
      <c r="CJ112" s="1010"/>
      <c r="CK112" s="1040"/>
      <c r="CL112" s="1041"/>
      <c r="CM112" s="1011" t="s">
        <v>448</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446</v>
      </c>
      <c r="DH112" s="1015"/>
      <c r="DI112" s="1015"/>
      <c r="DJ112" s="1015"/>
      <c r="DK112" s="1015"/>
      <c r="DL112" s="1015" t="s">
        <v>444</v>
      </c>
      <c r="DM112" s="1015"/>
      <c r="DN112" s="1015"/>
      <c r="DO112" s="1015"/>
      <c r="DP112" s="1015"/>
      <c r="DQ112" s="1015" t="s">
        <v>446</v>
      </c>
      <c r="DR112" s="1015"/>
      <c r="DS112" s="1015"/>
      <c r="DT112" s="1015"/>
      <c r="DU112" s="1015"/>
      <c r="DV112" s="1016" t="s">
        <v>449</v>
      </c>
      <c r="DW112" s="1016"/>
      <c r="DX112" s="1016"/>
      <c r="DY112" s="1016"/>
      <c r="DZ112" s="1017"/>
    </row>
    <row r="113" spans="1:130" s="245" customFormat="1" ht="26.25" customHeight="1" x14ac:dyDescent="0.15">
      <c r="A113" s="1049"/>
      <c r="B113" s="1050"/>
      <c r="C113" s="1045" t="s">
        <v>450</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13350</v>
      </c>
      <c r="AB113" s="1029"/>
      <c r="AC113" s="1029"/>
      <c r="AD113" s="1029"/>
      <c r="AE113" s="1030"/>
      <c r="AF113" s="1031">
        <v>12186</v>
      </c>
      <c r="AG113" s="1029"/>
      <c r="AH113" s="1029"/>
      <c r="AI113" s="1029"/>
      <c r="AJ113" s="1030"/>
      <c r="AK113" s="1031">
        <v>12416</v>
      </c>
      <c r="AL113" s="1029"/>
      <c r="AM113" s="1029"/>
      <c r="AN113" s="1029"/>
      <c r="AO113" s="1030"/>
      <c r="AP113" s="1032">
        <v>0.7</v>
      </c>
      <c r="AQ113" s="1033"/>
      <c r="AR113" s="1033"/>
      <c r="AS113" s="1033"/>
      <c r="AT113" s="1034"/>
      <c r="AU113" s="995"/>
      <c r="AV113" s="996"/>
      <c r="AW113" s="996"/>
      <c r="AX113" s="996"/>
      <c r="AY113" s="996"/>
      <c r="AZ113" s="1044" t="s">
        <v>451</v>
      </c>
      <c r="BA113" s="1045"/>
      <c r="BB113" s="1045"/>
      <c r="BC113" s="1045"/>
      <c r="BD113" s="1045"/>
      <c r="BE113" s="1045"/>
      <c r="BF113" s="1045"/>
      <c r="BG113" s="1045"/>
      <c r="BH113" s="1045"/>
      <c r="BI113" s="1045"/>
      <c r="BJ113" s="1045"/>
      <c r="BK113" s="1045"/>
      <c r="BL113" s="1045"/>
      <c r="BM113" s="1045"/>
      <c r="BN113" s="1045"/>
      <c r="BO113" s="1045"/>
      <c r="BP113" s="1046"/>
      <c r="BQ113" s="1014">
        <v>47879</v>
      </c>
      <c r="BR113" s="1015"/>
      <c r="BS113" s="1015"/>
      <c r="BT113" s="1015"/>
      <c r="BU113" s="1015"/>
      <c r="BV113" s="1015">
        <v>29023</v>
      </c>
      <c r="BW113" s="1015"/>
      <c r="BX113" s="1015"/>
      <c r="BY113" s="1015"/>
      <c r="BZ113" s="1015"/>
      <c r="CA113" s="1015">
        <v>12093</v>
      </c>
      <c r="CB113" s="1015"/>
      <c r="CC113" s="1015"/>
      <c r="CD113" s="1015"/>
      <c r="CE113" s="1015"/>
      <c r="CF113" s="1009">
        <v>0.7</v>
      </c>
      <c r="CG113" s="1010"/>
      <c r="CH113" s="1010"/>
      <c r="CI113" s="1010"/>
      <c r="CJ113" s="1010"/>
      <c r="CK113" s="1040"/>
      <c r="CL113" s="1041"/>
      <c r="CM113" s="1011" t="s">
        <v>452</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444</v>
      </c>
      <c r="DH113" s="1054"/>
      <c r="DI113" s="1054"/>
      <c r="DJ113" s="1054"/>
      <c r="DK113" s="1055"/>
      <c r="DL113" s="1056" t="s">
        <v>453</v>
      </c>
      <c r="DM113" s="1054"/>
      <c r="DN113" s="1054"/>
      <c r="DO113" s="1054"/>
      <c r="DP113" s="1055"/>
      <c r="DQ113" s="1056" t="s">
        <v>454</v>
      </c>
      <c r="DR113" s="1054"/>
      <c r="DS113" s="1054"/>
      <c r="DT113" s="1054"/>
      <c r="DU113" s="1055"/>
      <c r="DV113" s="1057" t="s">
        <v>444</v>
      </c>
      <c r="DW113" s="1058"/>
      <c r="DX113" s="1058"/>
      <c r="DY113" s="1058"/>
      <c r="DZ113" s="1059"/>
    </row>
    <row r="114" spans="1:130" s="245" customFormat="1" ht="26.25" customHeight="1" x14ac:dyDescent="0.15">
      <c r="A114" s="1049"/>
      <c r="B114" s="1050"/>
      <c r="C114" s="1045" t="s">
        <v>455</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17464</v>
      </c>
      <c r="AB114" s="1054"/>
      <c r="AC114" s="1054"/>
      <c r="AD114" s="1054"/>
      <c r="AE114" s="1055"/>
      <c r="AF114" s="1056">
        <v>15315</v>
      </c>
      <c r="AG114" s="1054"/>
      <c r="AH114" s="1054"/>
      <c r="AI114" s="1054"/>
      <c r="AJ114" s="1055"/>
      <c r="AK114" s="1056">
        <v>10454</v>
      </c>
      <c r="AL114" s="1054"/>
      <c r="AM114" s="1054"/>
      <c r="AN114" s="1054"/>
      <c r="AO114" s="1055"/>
      <c r="AP114" s="1057">
        <v>0.6</v>
      </c>
      <c r="AQ114" s="1058"/>
      <c r="AR114" s="1058"/>
      <c r="AS114" s="1058"/>
      <c r="AT114" s="1059"/>
      <c r="AU114" s="995"/>
      <c r="AV114" s="996"/>
      <c r="AW114" s="996"/>
      <c r="AX114" s="996"/>
      <c r="AY114" s="996"/>
      <c r="AZ114" s="1044" t="s">
        <v>456</v>
      </c>
      <c r="BA114" s="1045"/>
      <c r="BB114" s="1045"/>
      <c r="BC114" s="1045"/>
      <c r="BD114" s="1045"/>
      <c r="BE114" s="1045"/>
      <c r="BF114" s="1045"/>
      <c r="BG114" s="1045"/>
      <c r="BH114" s="1045"/>
      <c r="BI114" s="1045"/>
      <c r="BJ114" s="1045"/>
      <c r="BK114" s="1045"/>
      <c r="BL114" s="1045"/>
      <c r="BM114" s="1045"/>
      <c r="BN114" s="1045"/>
      <c r="BO114" s="1045"/>
      <c r="BP114" s="1046"/>
      <c r="BQ114" s="1014">
        <v>580353</v>
      </c>
      <c r="BR114" s="1015"/>
      <c r="BS114" s="1015"/>
      <c r="BT114" s="1015"/>
      <c r="BU114" s="1015"/>
      <c r="BV114" s="1015">
        <v>537723</v>
      </c>
      <c r="BW114" s="1015"/>
      <c r="BX114" s="1015"/>
      <c r="BY114" s="1015"/>
      <c r="BZ114" s="1015"/>
      <c r="CA114" s="1015">
        <v>517825</v>
      </c>
      <c r="CB114" s="1015"/>
      <c r="CC114" s="1015"/>
      <c r="CD114" s="1015"/>
      <c r="CE114" s="1015"/>
      <c r="CF114" s="1009">
        <v>30.4</v>
      </c>
      <c r="CG114" s="1010"/>
      <c r="CH114" s="1010"/>
      <c r="CI114" s="1010"/>
      <c r="CJ114" s="1010"/>
      <c r="CK114" s="1040"/>
      <c r="CL114" s="1041"/>
      <c r="CM114" s="1011" t="s">
        <v>457</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128</v>
      </c>
      <c r="DH114" s="1054"/>
      <c r="DI114" s="1054"/>
      <c r="DJ114" s="1054"/>
      <c r="DK114" s="1055"/>
      <c r="DL114" s="1056" t="s">
        <v>458</v>
      </c>
      <c r="DM114" s="1054"/>
      <c r="DN114" s="1054"/>
      <c r="DO114" s="1054"/>
      <c r="DP114" s="1055"/>
      <c r="DQ114" s="1056" t="s">
        <v>128</v>
      </c>
      <c r="DR114" s="1054"/>
      <c r="DS114" s="1054"/>
      <c r="DT114" s="1054"/>
      <c r="DU114" s="1055"/>
      <c r="DV114" s="1057" t="s">
        <v>444</v>
      </c>
      <c r="DW114" s="1058"/>
      <c r="DX114" s="1058"/>
      <c r="DY114" s="1058"/>
      <c r="DZ114" s="1059"/>
    </row>
    <row r="115" spans="1:130" s="245" customFormat="1" ht="26.25" customHeight="1" x14ac:dyDescent="0.15">
      <c r="A115" s="1049"/>
      <c r="B115" s="1050"/>
      <c r="C115" s="1045" t="s">
        <v>459</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454</v>
      </c>
      <c r="AB115" s="1029"/>
      <c r="AC115" s="1029"/>
      <c r="AD115" s="1029"/>
      <c r="AE115" s="1030"/>
      <c r="AF115" s="1031" t="s">
        <v>446</v>
      </c>
      <c r="AG115" s="1029"/>
      <c r="AH115" s="1029"/>
      <c r="AI115" s="1029"/>
      <c r="AJ115" s="1030"/>
      <c r="AK115" s="1031" t="s">
        <v>460</v>
      </c>
      <c r="AL115" s="1029"/>
      <c r="AM115" s="1029"/>
      <c r="AN115" s="1029"/>
      <c r="AO115" s="1030"/>
      <c r="AP115" s="1032" t="s">
        <v>128</v>
      </c>
      <c r="AQ115" s="1033"/>
      <c r="AR115" s="1033"/>
      <c r="AS115" s="1033"/>
      <c r="AT115" s="1034"/>
      <c r="AU115" s="995"/>
      <c r="AV115" s="996"/>
      <c r="AW115" s="996"/>
      <c r="AX115" s="996"/>
      <c r="AY115" s="996"/>
      <c r="AZ115" s="1044" t="s">
        <v>461</v>
      </c>
      <c r="BA115" s="1045"/>
      <c r="BB115" s="1045"/>
      <c r="BC115" s="1045"/>
      <c r="BD115" s="1045"/>
      <c r="BE115" s="1045"/>
      <c r="BF115" s="1045"/>
      <c r="BG115" s="1045"/>
      <c r="BH115" s="1045"/>
      <c r="BI115" s="1045"/>
      <c r="BJ115" s="1045"/>
      <c r="BK115" s="1045"/>
      <c r="BL115" s="1045"/>
      <c r="BM115" s="1045"/>
      <c r="BN115" s="1045"/>
      <c r="BO115" s="1045"/>
      <c r="BP115" s="1046"/>
      <c r="BQ115" s="1014" t="s">
        <v>444</v>
      </c>
      <c r="BR115" s="1015"/>
      <c r="BS115" s="1015"/>
      <c r="BT115" s="1015"/>
      <c r="BU115" s="1015"/>
      <c r="BV115" s="1015" t="s">
        <v>462</v>
      </c>
      <c r="BW115" s="1015"/>
      <c r="BX115" s="1015"/>
      <c r="BY115" s="1015"/>
      <c r="BZ115" s="1015"/>
      <c r="CA115" s="1015" t="s">
        <v>128</v>
      </c>
      <c r="CB115" s="1015"/>
      <c r="CC115" s="1015"/>
      <c r="CD115" s="1015"/>
      <c r="CE115" s="1015"/>
      <c r="CF115" s="1009" t="s">
        <v>458</v>
      </c>
      <c r="CG115" s="1010"/>
      <c r="CH115" s="1010"/>
      <c r="CI115" s="1010"/>
      <c r="CJ115" s="1010"/>
      <c r="CK115" s="1040"/>
      <c r="CL115" s="1041"/>
      <c r="CM115" s="1044" t="s">
        <v>463</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128</v>
      </c>
      <c r="DH115" s="1054"/>
      <c r="DI115" s="1054"/>
      <c r="DJ115" s="1054"/>
      <c r="DK115" s="1055"/>
      <c r="DL115" s="1056" t="s">
        <v>128</v>
      </c>
      <c r="DM115" s="1054"/>
      <c r="DN115" s="1054"/>
      <c r="DO115" s="1054"/>
      <c r="DP115" s="1055"/>
      <c r="DQ115" s="1056" t="s">
        <v>464</v>
      </c>
      <c r="DR115" s="1054"/>
      <c r="DS115" s="1054"/>
      <c r="DT115" s="1054"/>
      <c r="DU115" s="1055"/>
      <c r="DV115" s="1057" t="s">
        <v>128</v>
      </c>
      <c r="DW115" s="1058"/>
      <c r="DX115" s="1058"/>
      <c r="DY115" s="1058"/>
      <c r="DZ115" s="1059"/>
    </row>
    <row r="116" spans="1:130" s="245" customFormat="1" ht="26.25" customHeight="1" x14ac:dyDescent="0.15">
      <c r="A116" s="1051"/>
      <c r="B116" s="1052"/>
      <c r="C116" s="1060" t="s">
        <v>465</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454</v>
      </c>
      <c r="AB116" s="1054"/>
      <c r="AC116" s="1054"/>
      <c r="AD116" s="1054"/>
      <c r="AE116" s="1055"/>
      <c r="AF116" s="1056" t="s">
        <v>128</v>
      </c>
      <c r="AG116" s="1054"/>
      <c r="AH116" s="1054"/>
      <c r="AI116" s="1054"/>
      <c r="AJ116" s="1055"/>
      <c r="AK116" s="1056" t="s">
        <v>128</v>
      </c>
      <c r="AL116" s="1054"/>
      <c r="AM116" s="1054"/>
      <c r="AN116" s="1054"/>
      <c r="AO116" s="1055"/>
      <c r="AP116" s="1057" t="s">
        <v>128</v>
      </c>
      <c r="AQ116" s="1058"/>
      <c r="AR116" s="1058"/>
      <c r="AS116" s="1058"/>
      <c r="AT116" s="1059"/>
      <c r="AU116" s="995"/>
      <c r="AV116" s="996"/>
      <c r="AW116" s="996"/>
      <c r="AX116" s="996"/>
      <c r="AY116" s="996"/>
      <c r="AZ116" s="1062" t="s">
        <v>466</v>
      </c>
      <c r="BA116" s="1063"/>
      <c r="BB116" s="1063"/>
      <c r="BC116" s="1063"/>
      <c r="BD116" s="1063"/>
      <c r="BE116" s="1063"/>
      <c r="BF116" s="1063"/>
      <c r="BG116" s="1063"/>
      <c r="BH116" s="1063"/>
      <c r="BI116" s="1063"/>
      <c r="BJ116" s="1063"/>
      <c r="BK116" s="1063"/>
      <c r="BL116" s="1063"/>
      <c r="BM116" s="1063"/>
      <c r="BN116" s="1063"/>
      <c r="BO116" s="1063"/>
      <c r="BP116" s="1064"/>
      <c r="BQ116" s="1014" t="s">
        <v>458</v>
      </c>
      <c r="BR116" s="1015"/>
      <c r="BS116" s="1015"/>
      <c r="BT116" s="1015"/>
      <c r="BU116" s="1015"/>
      <c r="BV116" s="1015" t="s">
        <v>458</v>
      </c>
      <c r="BW116" s="1015"/>
      <c r="BX116" s="1015"/>
      <c r="BY116" s="1015"/>
      <c r="BZ116" s="1015"/>
      <c r="CA116" s="1015" t="s">
        <v>128</v>
      </c>
      <c r="CB116" s="1015"/>
      <c r="CC116" s="1015"/>
      <c r="CD116" s="1015"/>
      <c r="CE116" s="1015"/>
      <c r="CF116" s="1009" t="s">
        <v>467</v>
      </c>
      <c r="CG116" s="1010"/>
      <c r="CH116" s="1010"/>
      <c r="CI116" s="1010"/>
      <c r="CJ116" s="1010"/>
      <c r="CK116" s="1040"/>
      <c r="CL116" s="1041"/>
      <c r="CM116" s="1011" t="s">
        <v>468</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444</v>
      </c>
      <c r="DH116" s="1054"/>
      <c r="DI116" s="1054"/>
      <c r="DJ116" s="1054"/>
      <c r="DK116" s="1055"/>
      <c r="DL116" s="1056" t="s">
        <v>128</v>
      </c>
      <c r="DM116" s="1054"/>
      <c r="DN116" s="1054"/>
      <c r="DO116" s="1054"/>
      <c r="DP116" s="1055"/>
      <c r="DQ116" s="1056" t="s">
        <v>128</v>
      </c>
      <c r="DR116" s="1054"/>
      <c r="DS116" s="1054"/>
      <c r="DT116" s="1054"/>
      <c r="DU116" s="1055"/>
      <c r="DV116" s="1057" t="s">
        <v>464</v>
      </c>
      <c r="DW116" s="1058"/>
      <c r="DX116" s="1058"/>
      <c r="DY116" s="1058"/>
      <c r="DZ116" s="1059"/>
    </row>
    <row r="117" spans="1:130" s="245" customFormat="1" ht="26.25" customHeight="1" x14ac:dyDescent="0.15">
      <c r="A117" s="999" t="s">
        <v>189</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469</v>
      </c>
      <c r="Z117" s="981"/>
      <c r="AA117" s="1071">
        <v>516023</v>
      </c>
      <c r="AB117" s="1072"/>
      <c r="AC117" s="1072"/>
      <c r="AD117" s="1072"/>
      <c r="AE117" s="1073"/>
      <c r="AF117" s="1074">
        <v>506298</v>
      </c>
      <c r="AG117" s="1072"/>
      <c r="AH117" s="1072"/>
      <c r="AI117" s="1072"/>
      <c r="AJ117" s="1073"/>
      <c r="AK117" s="1074">
        <v>496830</v>
      </c>
      <c r="AL117" s="1072"/>
      <c r="AM117" s="1072"/>
      <c r="AN117" s="1072"/>
      <c r="AO117" s="1073"/>
      <c r="AP117" s="1075"/>
      <c r="AQ117" s="1076"/>
      <c r="AR117" s="1076"/>
      <c r="AS117" s="1076"/>
      <c r="AT117" s="1077"/>
      <c r="AU117" s="995"/>
      <c r="AV117" s="996"/>
      <c r="AW117" s="996"/>
      <c r="AX117" s="996"/>
      <c r="AY117" s="996"/>
      <c r="AZ117" s="1062" t="s">
        <v>470</v>
      </c>
      <c r="BA117" s="1063"/>
      <c r="BB117" s="1063"/>
      <c r="BC117" s="1063"/>
      <c r="BD117" s="1063"/>
      <c r="BE117" s="1063"/>
      <c r="BF117" s="1063"/>
      <c r="BG117" s="1063"/>
      <c r="BH117" s="1063"/>
      <c r="BI117" s="1063"/>
      <c r="BJ117" s="1063"/>
      <c r="BK117" s="1063"/>
      <c r="BL117" s="1063"/>
      <c r="BM117" s="1063"/>
      <c r="BN117" s="1063"/>
      <c r="BO117" s="1063"/>
      <c r="BP117" s="1064"/>
      <c r="BQ117" s="1014" t="s">
        <v>460</v>
      </c>
      <c r="BR117" s="1015"/>
      <c r="BS117" s="1015"/>
      <c r="BT117" s="1015"/>
      <c r="BU117" s="1015"/>
      <c r="BV117" s="1015" t="s">
        <v>444</v>
      </c>
      <c r="BW117" s="1015"/>
      <c r="BX117" s="1015"/>
      <c r="BY117" s="1015"/>
      <c r="BZ117" s="1015"/>
      <c r="CA117" s="1015" t="s">
        <v>471</v>
      </c>
      <c r="CB117" s="1015"/>
      <c r="CC117" s="1015"/>
      <c r="CD117" s="1015"/>
      <c r="CE117" s="1015"/>
      <c r="CF117" s="1009" t="s">
        <v>128</v>
      </c>
      <c r="CG117" s="1010"/>
      <c r="CH117" s="1010"/>
      <c r="CI117" s="1010"/>
      <c r="CJ117" s="1010"/>
      <c r="CK117" s="1040"/>
      <c r="CL117" s="1041"/>
      <c r="CM117" s="1011" t="s">
        <v>472</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446</v>
      </c>
      <c r="DH117" s="1054"/>
      <c r="DI117" s="1054"/>
      <c r="DJ117" s="1054"/>
      <c r="DK117" s="1055"/>
      <c r="DL117" s="1056" t="s">
        <v>453</v>
      </c>
      <c r="DM117" s="1054"/>
      <c r="DN117" s="1054"/>
      <c r="DO117" s="1054"/>
      <c r="DP117" s="1055"/>
      <c r="DQ117" s="1056" t="s">
        <v>453</v>
      </c>
      <c r="DR117" s="1054"/>
      <c r="DS117" s="1054"/>
      <c r="DT117" s="1054"/>
      <c r="DU117" s="1055"/>
      <c r="DV117" s="1057" t="s">
        <v>128</v>
      </c>
      <c r="DW117" s="1058"/>
      <c r="DX117" s="1058"/>
      <c r="DY117" s="1058"/>
      <c r="DZ117" s="1059"/>
    </row>
    <row r="118" spans="1:130" s="245" customFormat="1" ht="26.25" customHeight="1" x14ac:dyDescent="0.15">
      <c r="A118" s="999" t="s">
        <v>432</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430</v>
      </c>
      <c r="AB118" s="980"/>
      <c r="AC118" s="980"/>
      <c r="AD118" s="980"/>
      <c r="AE118" s="981"/>
      <c r="AF118" s="979" t="s">
        <v>312</v>
      </c>
      <c r="AG118" s="980"/>
      <c r="AH118" s="980"/>
      <c r="AI118" s="980"/>
      <c r="AJ118" s="981"/>
      <c r="AK118" s="979" t="s">
        <v>311</v>
      </c>
      <c r="AL118" s="980"/>
      <c r="AM118" s="980"/>
      <c r="AN118" s="980"/>
      <c r="AO118" s="981"/>
      <c r="AP118" s="1066" t="s">
        <v>431</v>
      </c>
      <c r="AQ118" s="1067"/>
      <c r="AR118" s="1067"/>
      <c r="AS118" s="1067"/>
      <c r="AT118" s="1068"/>
      <c r="AU118" s="995"/>
      <c r="AV118" s="996"/>
      <c r="AW118" s="996"/>
      <c r="AX118" s="996"/>
      <c r="AY118" s="996"/>
      <c r="AZ118" s="1069" t="s">
        <v>473</v>
      </c>
      <c r="BA118" s="1060"/>
      <c r="BB118" s="1060"/>
      <c r="BC118" s="1060"/>
      <c r="BD118" s="1060"/>
      <c r="BE118" s="1060"/>
      <c r="BF118" s="1060"/>
      <c r="BG118" s="1060"/>
      <c r="BH118" s="1060"/>
      <c r="BI118" s="1060"/>
      <c r="BJ118" s="1060"/>
      <c r="BK118" s="1060"/>
      <c r="BL118" s="1060"/>
      <c r="BM118" s="1060"/>
      <c r="BN118" s="1060"/>
      <c r="BO118" s="1060"/>
      <c r="BP118" s="1061"/>
      <c r="BQ118" s="1092" t="s">
        <v>458</v>
      </c>
      <c r="BR118" s="1093"/>
      <c r="BS118" s="1093"/>
      <c r="BT118" s="1093"/>
      <c r="BU118" s="1093"/>
      <c r="BV118" s="1093" t="s">
        <v>444</v>
      </c>
      <c r="BW118" s="1093"/>
      <c r="BX118" s="1093"/>
      <c r="BY118" s="1093"/>
      <c r="BZ118" s="1093"/>
      <c r="CA118" s="1093" t="s">
        <v>449</v>
      </c>
      <c r="CB118" s="1093"/>
      <c r="CC118" s="1093"/>
      <c r="CD118" s="1093"/>
      <c r="CE118" s="1093"/>
      <c r="CF118" s="1009" t="s">
        <v>128</v>
      </c>
      <c r="CG118" s="1010"/>
      <c r="CH118" s="1010"/>
      <c r="CI118" s="1010"/>
      <c r="CJ118" s="1010"/>
      <c r="CK118" s="1040"/>
      <c r="CL118" s="1041"/>
      <c r="CM118" s="1011" t="s">
        <v>474</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458</v>
      </c>
      <c r="DH118" s="1054"/>
      <c r="DI118" s="1054"/>
      <c r="DJ118" s="1054"/>
      <c r="DK118" s="1055"/>
      <c r="DL118" s="1056" t="s">
        <v>444</v>
      </c>
      <c r="DM118" s="1054"/>
      <c r="DN118" s="1054"/>
      <c r="DO118" s="1054"/>
      <c r="DP118" s="1055"/>
      <c r="DQ118" s="1056" t="s">
        <v>444</v>
      </c>
      <c r="DR118" s="1054"/>
      <c r="DS118" s="1054"/>
      <c r="DT118" s="1054"/>
      <c r="DU118" s="1055"/>
      <c r="DV118" s="1057" t="s">
        <v>128</v>
      </c>
      <c r="DW118" s="1058"/>
      <c r="DX118" s="1058"/>
      <c r="DY118" s="1058"/>
      <c r="DZ118" s="1059"/>
    </row>
    <row r="119" spans="1:130" s="245" customFormat="1" ht="26.25" customHeight="1" x14ac:dyDescent="0.15">
      <c r="A119" s="1153" t="s">
        <v>435</v>
      </c>
      <c r="B119" s="1039"/>
      <c r="C119" s="1018" t="s">
        <v>436</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471</v>
      </c>
      <c r="AB119" s="987"/>
      <c r="AC119" s="987"/>
      <c r="AD119" s="987"/>
      <c r="AE119" s="988"/>
      <c r="AF119" s="989" t="s">
        <v>458</v>
      </c>
      <c r="AG119" s="987"/>
      <c r="AH119" s="987"/>
      <c r="AI119" s="987"/>
      <c r="AJ119" s="988"/>
      <c r="AK119" s="989" t="s">
        <v>444</v>
      </c>
      <c r="AL119" s="987"/>
      <c r="AM119" s="987"/>
      <c r="AN119" s="987"/>
      <c r="AO119" s="988"/>
      <c r="AP119" s="990" t="s">
        <v>462</v>
      </c>
      <c r="AQ119" s="991"/>
      <c r="AR119" s="991"/>
      <c r="AS119" s="991"/>
      <c r="AT119" s="992"/>
      <c r="AU119" s="997"/>
      <c r="AV119" s="998"/>
      <c r="AW119" s="998"/>
      <c r="AX119" s="998"/>
      <c r="AY119" s="998"/>
      <c r="AZ119" s="276" t="s">
        <v>189</v>
      </c>
      <c r="BA119" s="276"/>
      <c r="BB119" s="276"/>
      <c r="BC119" s="276"/>
      <c r="BD119" s="276"/>
      <c r="BE119" s="276"/>
      <c r="BF119" s="276"/>
      <c r="BG119" s="276"/>
      <c r="BH119" s="276"/>
      <c r="BI119" s="276"/>
      <c r="BJ119" s="276"/>
      <c r="BK119" s="276"/>
      <c r="BL119" s="276"/>
      <c r="BM119" s="276"/>
      <c r="BN119" s="276"/>
      <c r="BO119" s="1070" t="s">
        <v>475</v>
      </c>
      <c r="BP119" s="1101"/>
      <c r="BQ119" s="1092">
        <v>5348083</v>
      </c>
      <c r="BR119" s="1093"/>
      <c r="BS119" s="1093"/>
      <c r="BT119" s="1093"/>
      <c r="BU119" s="1093"/>
      <c r="BV119" s="1093">
        <v>5062134</v>
      </c>
      <c r="BW119" s="1093"/>
      <c r="BX119" s="1093"/>
      <c r="BY119" s="1093"/>
      <c r="BZ119" s="1093"/>
      <c r="CA119" s="1093">
        <v>4689849</v>
      </c>
      <c r="CB119" s="1093"/>
      <c r="CC119" s="1093"/>
      <c r="CD119" s="1093"/>
      <c r="CE119" s="1093"/>
      <c r="CF119" s="1094"/>
      <c r="CG119" s="1095"/>
      <c r="CH119" s="1095"/>
      <c r="CI119" s="1095"/>
      <c r="CJ119" s="1096"/>
      <c r="CK119" s="1042"/>
      <c r="CL119" s="1043"/>
      <c r="CM119" s="1097" t="s">
        <v>476</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464</v>
      </c>
      <c r="DH119" s="1079"/>
      <c r="DI119" s="1079"/>
      <c r="DJ119" s="1079"/>
      <c r="DK119" s="1080"/>
      <c r="DL119" s="1078" t="s">
        <v>128</v>
      </c>
      <c r="DM119" s="1079"/>
      <c r="DN119" s="1079"/>
      <c r="DO119" s="1079"/>
      <c r="DP119" s="1080"/>
      <c r="DQ119" s="1078" t="s">
        <v>453</v>
      </c>
      <c r="DR119" s="1079"/>
      <c r="DS119" s="1079"/>
      <c r="DT119" s="1079"/>
      <c r="DU119" s="1080"/>
      <c r="DV119" s="1081" t="s">
        <v>458</v>
      </c>
      <c r="DW119" s="1082"/>
      <c r="DX119" s="1082"/>
      <c r="DY119" s="1082"/>
      <c r="DZ119" s="1083"/>
    </row>
    <row r="120" spans="1:130" s="245" customFormat="1" ht="26.25" customHeight="1" x14ac:dyDescent="0.15">
      <c r="A120" s="1154"/>
      <c r="B120" s="1041"/>
      <c r="C120" s="1011" t="s">
        <v>441</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128</v>
      </c>
      <c r="AB120" s="1054"/>
      <c r="AC120" s="1054"/>
      <c r="AD120" s="1054"/>
      <c r="AE120" s="1055"/>
      <c r="AF120" s="1056" t="s">
        <v>128</v>
      </c>
      <c r="AG120" s="1054"/>
      <c r="AH120" s="1054"/>
      <c r="AI120" s="1054"/>
      <c r="AJ120" s="1055"/>
      <c r="AK120" s="1056" t="s">
        <v>128</v>
      </c>
      <c r="AL120" s="1054"/>
      <c r="AM120" s="1054"/>
      <c r="AN120" s="1054"/>
      <c r="AO120" s="1055"/>
      <c r="AP120" s="1057" t="s">
        <v>128</v>
      </c>
      <c r="AQ120" s="1058"/>
      <c r="AR120" s="1058"/>
      <c r="AS120" s="1058"/>
      <c r="AT120" s="1059"/>
      <c r="AU120" s="1084" t="s">
        <v>477</v>
      </c>
      <c r="AV120" s="1085"/>
      <c r="AW120" s="1085"/>
      <c r="AX120" s="1085"/>
      <c r="AY120" s="1086"/>
      <c r="AZ120" s="1035" t="s">
        <v>478</v>
      </c>
      <c r="BA120" s="984"/>
      <c r="BB120" s="984"/>
      <c r="BC120" s="984"/>
      <c r="BD120" s="984"/>
      <c r="BE120" s="984"/>
      <c r="BF120" s="984"/>
      <c r="BG120" s="984"/>
      <c r="BH120" s="984"/>
      <c r="BI120" s="984"/>
      <c r="BJ120" s="984"/>
      <c r="BK120" s="984"/>
      <c r="BL120" s="984"/>
      <c r="BM120" s="984"/>
      <c r="BN120" s="984"/>
      <c r="BO120" s="984"/>
      <c r="BP120" s="985"/>
      <c r="BQ120" s="1021">
        <v>1265128</v>
      </c>
      <c r="BR120" s="1022"/>
      <c r="BS120" s="1022"/>
      <c r="BT120" s="1022"/>
      <c r="BU120" s="1022"/>
      <c r="BV120" s="1022">
        <v>1283621</v>
      </c>
      <c r="BW120" s="1022"/>
      <c r="BX120" s="1022"/>
      <c r="BY120" s="1022"/>
      <c r="BZ120" s="1022"/>
      <c r="CA120" s="1022">
        <v>1294865</v>
      </c>
      <c r="CB120" s="1022"/>
      <c r="CC120" s="1022"/>
      <c r="CD120" s="1022"/>
      <c r="CE120" s="1022"/>
      <c r="CF120" s="1036">
        <v>76</v>
      </c>
      <c r="CG120" s="1037"/>
      <c r="CH120" s="1037"/>
      <c r="CI120" s="1037"/>
      <c r="CJ120" s="1037"/>
      <c r="CK120" s="1102" t="s">
        <v>479</v>
      </c>
      <c r="CL120" s="1103"/>
      <c r="CM120" s="1103"/>
      <c r="CN120" s="1103"/>
      <c r="CO120" s="1104"/>
      <c r="CP120" s="1110" t="s">
        <v>480</v>
      </c>
      <c r="CQ120" s="1111"/>
      <c r="CR120" s="1111"/>
      <c r="CS120" s="1111"/>
      <c r="CT120" s="1111"/>
      <c r="CU120" s="1111"/>
      <c r="CV120" s="1111"/>
      <c r="CW120" s="1111"/>
      <c r="CX120" s="1111"/>
      <c r="CY120" s="1111"/>
      <c r="CZ120" s="1111"/>
      <c r="DA120" s="1111"/>
      <c r="DB120" s="1111"/>
      <c r="DC120" s="1111"/>
      <c r="DD120" s="1111"/>
      <c r="DE120" s="1111"/>
      <c r="DF120" s="1112"/>
      <c r="DG120" s="1021">
        <v>177310</v>
      </c>
      <c r="DH120" s="1022"/>
      <c r="DI120" s="1022"/>
      <c r="DJ120" s="1022"/>
      <c r="DK120" s="1022"/>
      <c r="DL120" s="1022">
        <v>144917</v>
      </c>
      <c r="DM120" s="1022"/>
      <c r="DN120" s="1022"/>
      <c r="DO120" s="1022"/>
      <c r="DP120" s="1022"/>
      <c r="DQ120" s="1022">
        <v>120996</v>
      </c>
      <c r="DR120" s="1022"/>
      <c r="DS120" s="1022"/>
      <c r="DT120" s="1022"/>
      <c r="DU120" s="1022"/>
      <c r="DV120" s="1023">
        <v>7.1</v>
      </c>
      <c r="DW120" s="1023"/>
      <c r="DX120" s="1023"/>
      <c r="DY120" s="1023"/>
      <c r="DZ120" s="1024"/>
    </row>
    <row r="121" spans="1:130" s="245" customFormat="1" ht="26.25" customHeight="1" x14ac:dyDescent="0.15">
      <c r="A121" s="1154"/>
      <c r="B121" s="1041"/>
      <c r="C121" s="1062" t="s">
        <v>481</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458</v>
      </c>
      <c r="AB121" s="1054"/>
      <c r="AC121" s="1054"/>
      <c r="AD121" s="1054"/>
      <c r="AE121" s="1055"/>
      <c r="AF121" s="1056" t="s">
        <v>444</v>
      </c>
      <c r="AG121" s="1054"/>
      <c r="AH121" s="1054"/>
      <c r="AI121" s="1054"/>
      <c r="AJ121" s="1055"/>
      <c r="AK121" s="1056" t="s">
        <v>471</v>
      </c>
      <c r="AL121" s="1054"/>
      <c r="AM121" s="1054"/>
      <c r="AN121" s="1054"/>
      <c r="AO121" s="1055"/>
      <c r="AP121" s="1057" t="s">
        <v>128</v>
      </c>
      <c r="AQ121" s="1058"/>
      <c r="AR121" s="1058"/>
      <c r="AS121" s="1058"/>
      <c r="AT121" s="1059"/>
      <c r="AU121" s="1087"/>
      <c r="AV121" s="1088"/>
      <c r="AW121" s="1088"/>
      <c r="AX121" s="1088"/>
      <c r="AY121" s="1089"/>
      <c r="AZ121" s="1044" t="s">
        <v>482</v>
      </c>
      <c r="BA121" s="1045"/>
      <c r="BB121" s="1045"/>
      <c r="BC121" s="1045"/>
      <c r="BD121" s="1045"/>
      <c r="BE121" s="1045"/>
      <c r="BF121" s="1045"/>
      <c r="BG121" s="1045"/>
      <c r="BH121" s="1045"/>
      <c r="BI121" s="1045"/>
      <c r="BJ121" s="1045"/>
      <c r="BK121" s="1045"/>
      <c r="BL121" s="1045"/>
      <c r="BM121" s="1045"/>
      <c r="BN121" s="1045"/>
      <c r="BO121" s="1045"/>
      <c r="BP121" s="1046"/>
      <c r="BQ121" s="1014">
        <v>57655</v>
      </c>
      <c r="BR121" s="1015"/>
      <c r="BS121" s="1015"/>
      <c r="BT121" s="1015"/>
      <c r="BU121" s="1015"/>
      <c r="BV121" s="1015">
        <v>49295</v>
      </c>
      <c r="BW121" s="1015"/>
      <c r="BX121" s="1015"/>
      <c r="BY121" s="1015"/>
      <c r="BZ121" s="1015"/>
      <c r="CA121" s="1015">
        <v>39517</v>
      </c>
      <c r="CB121" s="1015"/>
      <c r="CC121" s="1015"/>
      <c r="CD121" s="1015"/>
      <c r="CE121" s="1015"/>
      <c r="CF121" s="1009">
        <v>2.2999999999999998</v>
      </c>
      <c r="CG121" s="1010"/>
      <c r="CH121" s="1010"/>
      <c r="CI121" s="1010"/>
      <c r="CJ121" s="1010"/>
      <c r="CK121" s="1105"/>
      <c r="CL121" s="1106"/>
      <c r="CM121" s="1106"/>
      <c r="CN121" s="1106"/>
      <c r="CO121" s="1107"/>
      <c r="CP121" s="1115" t="s">
        <v>483</v>
      </c>
      <c r="CQ121" s="1116"/>
      <c r="CR121" s="1116"/>
      <c r="CS121" s="1116"/>
      <c r="CT121" s="1116"/>
      <c r="CU121" s="1116"/>
      <c r="CV121" s="1116"/>
      <c r="CW121" s="1116"/>
      <c r="CX121" s="1116"/>
      <c r="CY121" s="1116"/>
      <c r="CZ121" s="1116"/>
      <c r="DA121" s="1116"/>
      <c r="DB121" s="1116"/>
      <c r="DC121" s="1116"/>
      <c r="DD121" s="1116"/>
      <c r="DE121" s="1116"/>
      <c r="DF121" s="1117"/>
      <c r="DG121" s="1014" t="s">
        <v>444</v>
      </c>
      <c r="DH121" s="1015"/>
      <c r="DI121" s="1015"/>
      <c r="DJ121" s="1015"/>
      <c r="DK121" s="1015"/>
      <c r="DL121" s="1015" t="s">
        <v>458</v>
      </c>
      <c r="DM121" s="1015"/>
      <c r="DN121" s="1015"/>
      <c r="DO121" s="1015"/>
      <c r="DP121" s="1015"/>
      <c r="DQ121" s="1015" t="s">
        <v>128</v>
      </c>
      <c r="DR121" s="1015"/>
      <c r="DS121" s="1015"/>
      <c r="DT121" s="1015"/>
      <c r="DU121" s="1015"/>
      <c r="DV121" s="1016" t="s">
        <v>471</v>
      </c>
      <c r="DW121" s="1016"/>
      <c r="DX121" s="1016"/>
      <c r="DY121" s="1016"/>
      <c r="DZ121" s="1017"/>
    </row>
    <row r="122" spans="1:130" s="245" customFormat="1" ht="26.25" customHeight="1" x14ac:dyDescent="0.15">
      <c r="A122" s="1154"/>
      <c r="B122" s="1041"/>
      <c r="C122" s="1011" t="s">
        <v>457</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128</v>
      </c>
      <c r="AB122" s="1054"/>
      <c r="AC122" s="1054"/>
      <c r="AD122" s="1054"/>
      <c r="AE122" s="1055"/>
      <c r="AF122" s="1056" t="s">
        <v>467</v>
      </c>
      <c r="AG122" s="1054"/>
      <c r="AH122" s="1054"/>
      <c r="AI122" s="1054"/>
      <c r="AJ122" s="1055"/>
      <c r="AK122" s="1056" t="s">
        <v>460</v>
      </c>
      <c r="AL122" s="1054"/>
      <c r="AM122" s="1054"/>
      <c r="AN122" s="1054"/>
      <c r="AO122" s="1055"/>
      <c r="AP122" s="1057" t="s">
        <v>460</v>
      </c>
      <c r="AQ122" s="1058"/>
      <c r="AR122" s="1058"/>
      <c r="AS122" s="1058"/>
      <c r="AT122" s="1059"/>
      <c r="AU122" s="1087"/>
      <c r="AV122" s="1088"/>
      <c r="AW122" s="1088"/>
      <c r="AX122" s="1088"/>
      <c r="AY122" s="1089"/>
      <c r="AZ122" s="1069" t="s">
        <v>484</v>
      </c>
      <c r="BA122" s="1060"/>
      <c r="BB122" s="1060"/>
      <c r="BC122" s="1060"/>
      <c r="BD122" s="1060"/>
      <c r="BE122" s="1060"/>
      <c r="BF122" s="1060"/>
      <c r="BG122" s="1060"/>
      <c r="BH122" s="1060"/>
      <c r="BI122" s="1060"/>
      <c r="BJ122" s="1060"/>
      <c r="BK122" s="1060"/>
      <c r="BL122" s="1060"/>
      <c r="BM122" s="1060"/>
      <c r="BN122" s="1060"/>
      <c r="BO122" s="1060"/>
      <c r="BP122" s="1061"/>
      <c r="BQ122" s="1092">
        <v>2938932</v>
      </c>
      <c r="BR122" s="1093"/>
      <c r="BS122" s="1093"/>
      <c r="BT122" s="1093"/>
      <c r="BU122" s="1093"/>
      <c r="BV122" s="1093">
        <v>2664378</v>
      </c>
      <c r="BW122" s="1093"/>
      <c r="BX122" s="1093"/>
      <c r="BY122" s="1093"/>
      <c r="BZ122" s="1093"/>
      <c r="CA122" s="1093">
        <v>2427066</v>
      </c>
      <c r="CB122" s="1093"/>
      <c r="CC122" s="1093"/>
      <c r="CD122" s="1093"/>
      <c r="CE122" s="1093"/>
      <c r="CF122" s="1113">
        <v>142.4</v>
      </c>
      <c r="CG122" s="1114"/>
      <c r="CH122" s="1114"/>
      <c r="CI122" s="1114"/>
      <c r="CJ122" s="1114"/>
      <c r="CK122" s="1105"/>
      <c r="CL122" s="1106"/>
      <c r="CM122" s="1106"/>
      <c r="CN122" s="1106"/>
      <c r="CO122" s="1107"/>
      <c r="CP122" s="1115" t="s">
        <v>485</v>
      </c>
      <c r="CQ122" s="1116"/>
      <c r="CR122" s="1116"/>
      <c r="CS122" s="1116"/>
      <c r="CT122" s="1116"/>
      <c r="CU122" s="1116"/>
      <c r="CV122" s="1116"/>
      <c r="CW122" s="1116"/>
      <c r="CX122" s="1116"/>
      <c r="CY122" s="1116"/>
      <c r="CZ122" s="1116"/>
      <c r="DA122" s="1116"/>
      <c r="DB122" s="1116"/>
      <c r="DC122" s="1116"/>
      <c r="DD122" s="1116"/>
      <c r="DE122" s="1116"/>
      <c r="DF122" s="1117"/>
      <c r="DG122" s="1014" t="s">
        <v>460</v>
      </c>
      <c r="DH122" s="1015"/>
      <c r="DI122" s="1015"/>
      <c r="DJ122" s="1015"/>
      <c r="DK122" s="1015"/>
      <c r="DL122" s="1015" t="s">
        <v>453</v>
      </c>
      <c r="DM122" s="1015"/>
      <c r="DN122" s="1015"/>
      <c r="DO122" s="1015"/>
      <c r="DP122" s="1015"/>
      <c r="DQ122" s="1015" t="s">
        <v>128</v>
      </c>
      <c r="DR122" s="1015"/>
      <c r="DS122" s="1015"/>
      <c r="DT122" s="1015"/>
      <c r="DU122" s="1015"/>
      <c r="DV122" s="1016" t="s">
        <v>128</v>
      </c>
      <c r="DW122" s="1016"/>
      <c r="DX122" s="1016"/>
      <c r="DY122" s="1016"/>
      <c r="DZ122" s="1017"/>
    </row>
    <row r="123" spans="1:130" s="245" customFormat="1" ht="26.25" customHeight="1" x14ac:dyDescent="0.15">
      <c r="A123" s="1154"/>
      <c r="B123" s="1041"/>
      <c r="C123" s="1011" t="s">
        <v>468</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128</v>
      </c>
      <c r="AB123" s="1054"/>
      <c r="AC123" s="1054"/>
      <c r="AD123" s="1054"/>
      <c r="AE123" s="1055"/>
      <c r="AF123" s="1056" t="s">
        <v>458</v>
      </c>
      <c r="AG123" s="1054"/>
      <c r="AH123" s="1054"/>
      <c r="AI123" s="1054"/>
      <c r="AJ123" s="1055"/>
      <c r="AK123" s="1056" t="s">
        <v>458</v>
      </c>
      <c r="AL123" s="1054"/>
      <c r="AM123" s="1054"/>
      <c r="AN123" s="1054"/>
      <c r="AO123" s="1055"/>
      <c r="AP123" s="1057" t="s">
        <v>444</v>
      </c>
      <c r="AQ123" s="1058"/>
      <c r="AR123" s="1058"/>
      <c r="AS123" s="1058"/>
      <c r="AT123" s="1059"/>
      <c r="AU123" s="1090"/>
      <c r="AV123" s="1091"/>
      <c r="AW123" s="1091"/>
      <c r="AX123" s="1091"/>
      <c r="AY123" s="1091"/>
      <c r="AZ123" s="276" t="s">
        <v>189</v>
      </c>
      <c r="BA123" s="276"/>
      <c r="BB123" s="276"/>
      <c r="BC123" s="276"/>
      <c r="BD123" s="276"/>
      <c r="BE123" s="276"/>
      <c r="BF123" s="276"/>
      <c r="BG123" s="276"/>
      <c r="BH123" s="276"/>
      <c r="BI123" s="276"/>
      <c r="BJ123" s="276"/>
      <c r="BK123" s="276"/>
      <c r="BL123" s="276"/>
      <c r="BM123" s="276"/>
      <c r="BN123" s="276"/>
      <c r="BO123" s="1070" t="s">
        <v>486</v>
      </c>
      <c r="BP123" s="1101"/>
      <c r="BQ123" s="1160">
        <v>4261715</v>
      </c>
      <c r="BR123" s="1161"/>
      <c r="BS123" s="1161"/>
      <c r="BT123" s="1161"/>
      <c r="BU123" s="1161"/>
      <c r="BV123" s="1161">
        <v>3997294</v>
      </c>
      <c r="BW123" s="1161"/>
      <c r="BX123" s="1161"/>
      <c r="BY123" s="1161"/>
      <c r="BZ123" s="1161"/>
      <c r="CA123" s="1161">
        <v>3761448</v>
      </c>
      <c r="CB123" s="1161"/>
      <c r="CC123" s="1161"/>
      <c r="CD123" s="1161"/>
      <c r="CE123" s="1161"/>
      <c r="CF123" s="1094"/>
      <c r="CG123" s="1095"/>
      <c r="CH123" s="1095"/>
      <c r="CI123" s="1095"/>
      <c r="CJ123" s="1096"/>
      <c r="CK123" s="1105"/>
      <c r="CL123" s="1106"/>
      <c r="CM123" s="1106"/>
      <c r="CN123" s="1106"/>
      <c r="CO123" s="1107"/>
      <c r="CP123" s="1115" t="s">
        <v>487</v>
      </c>
      <c r="CQ123" s="1116"/>
      <c r="CR123" s="1116"/>
      <c r="CS123" s="1116"/>
      <c r="CT123" s="1116"/>
      <c r="CU123" s="1116"/>
      <c r="CV123" s="1116"/>
      <c r="CW123" s="1116"/>
      <c r="CX123" s="1116"/>
      <c r="CY123" s="1116"/>
      <c r="CZ123" s="1116"/>
      <c r="DA123" s="1116"/>
      <c r="DB123" s="1116"/>
      <c r="DC123" s="1116"/>
      <c r="DD123" s="1116"/>
      <c r="DE123" s="1116"/>
      <c r="DF123" s="1117"/>
      <c r="DG123" s="1053" t="s">
        <v>444</v>
      </c>
      <c r="DH123" s="1054"/>
      <c r="DI123" s="1054"/>
      <c r="DJ123" s="1054"/>
      <c r="DK123" s="1055"/>
      <c r="DL123" s="1056" t="s">
        <v>128</v>
      </c>
      <c r="DM123" s="1054"/>
      <c r="DN123" s="1054"/>
      <c r="DO123" s="1054"/>
      <c r="DP123" s="1055"/>
      <c r="DQ123" s="1056" t="s">
        <v>488</v>
      </c>
      <c r="DR123" s="1054"/>
      <c r="DS123" s="1054"/>
      <c r="DT123" s="1054"/>
      <c r="DU123" s="1055"/>
      <c r="DV123" s="1057" t="s">
        <v>128</v>
      </c>
      <c r="DW123" s="1058"/>
      <c r="DX123" s="1058"/>
      <c r="DY123" s="1058"/>
      <c r="DZ123" s="1059"/>
    </row>
    <row r="124" spans="1:130" s="245" customFormat="1" ht="26.25" customHeight="1" thickBot="1" x14ac:dyDescent="0.2">
      <c r="A124" s="1154"/>
      <c r="B124" s="1041"/>
      <c r="C124" s="1011" t="s">
        <v>472</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467</v>
      </c>
      <c r="AB124" s="1054"/>
      <c r="AC124" s="1054"/>
      <c r="AD124" s="1054"/>
      <c r="AE124" s="1055"/>
      <c r="AF124" s="1056" t="s">
        <v>467</v>
      </c>
      <c r="AG124" s="1054"/>
      <c r="AH124" s="1054"/>
      <c r="AI124" s="1054"/>
      <c r="AJ124" s="1055"/>
      <c r="AK124" s="1056" t="s">
        <v>444</v>
      </c>
      <c r="AL124" s="1054"/>
      <c r="AM124" s="1054"/>
      <c r="AN124" s="1054"/>
      <c r="AO124" s="1055"/>
      <c r="AP124" s="1057" t="s">
        <v>462</v>
      </c>
      <c r="AQ124" s="1058"/>
      <c r="AR124" s="1058"/>
      <c r="AS124" s="1058"/>
      <c r="AT124" s="1059"/>
      <c r="AU124" s="1156" t="s">
        <v>489</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64.2</v>
      </c>
      <c r="BR124" s="1123"/>
      <c r="BS124" s="1123"/>
      <c r="BT124" s="1123"/>
      <c r="BU124" s="1123"/>
      <c r="BV124" s="1123">
        <v>63</v>
      </c>
      <c r="BW124" s="1123"/>
      <c r="BX124" s="1123"/>
      <c r="BY124" s="1123"/>
      <c r="BZ124" s="1123"/>
      <c r="CA124" s="1123">
        <v>54.4</v>
      </c>
      <c r="CB124" s="1123"/>
      <c r="CC124" s="1123"/>
      <c r="CD124" s="1123"/>
      <c r="CE124" s="1123"/>
      <c r="CF124" s="1124"/>
      <c r="CG124" s="1125"/>
      <c r="CH124" s="1125"/>
      <c r="CI124" s="1125"/>
      <c r="CJ124" s="1126"/>
      <c r="CK124" s="1108"/>
      <c r="CL124" s="1108"/>
      <c r="CM124" s="1108"/>
      <c r="CN124" s="1108"/>
      <c r="CO124" s="1109"/>
      <c r="CP124" s="1115" t="s">
        <v>490</v>
      </c>
      <c r="CQ124" s="1116"/>
      <c r="CR124" s="1116"/>
      <c r="CS124" s="1116"/>
      <c r="CT124" s="1116"/>
      <c r="CU124" s="1116"/>
      <c r="CV124" s="1116"/>
      <c r="CW124" s="1116"/>
      <c r="CX124" s="1116"/>
      <c r="CY124" s="1116"/>
      <c r="CZ124" s="1116"/>
      <c r="DA124" s="1116"/>
      <c r="DB124" s="1116"/>
      <c r="DC124" s="1116"/>
      <c r="DD124" s="1116"/>
      <c r="DE124" s="1116"/>
      <c r="DF124" s="1117"/>
      <c r="DG124" s="1100" t="s">
        <v>467</v>
      </c>
      <c r="DH124" s="1079"/>
      <c r="DI124" s="1079"/>
      <c r="DJ124" s="1079"/>
      <c r="DK124" s="1080"/>
      <c r="DL124" s="1078" t="s">
        <v>467</v>
      </c>
      <c r="DM124" s="1079"/>
      <c r="DN124" s="1079"/>
      <c r="DO124" s="1079"/>
      <c r="DP124" s="1080"/>
      <c r="DQ124" s="1078" t="s">
        <v>458</v>
      </c>
      <c r="DR124" s="1079"/>
      <c r="DS124" s="1079"/>
      <c r="DT124" s="1079"/>
      <c r="DU124" s="1080"/>
      <c r="DV124" s="1081" t="s">
        <v>460</v>
      </c>
      <c r="DW124" s="1082"/>
      <c r="DX124" s="1082"/>
      <c r="DY124" s="1082"/>
      <c r="DZ124" s="1083"/>
    </row>
    <row r="125" spans="1:130" s="245" customFormat="1" ht="26.25" customHeight="1" x14ac:dyDescent="0.15">
      <c r="A125" s="1154"/>
      <c r="B125" s="1041"/>
      <c r="C125" s="1011" t="s">
        <v>474</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454</v>
      </c>
      <c r="AB125" s="1054"/>
      <c r="AC125" s="1054"/>
      <c r="AD125" s="1054"/>
      <c r="AE125" s="1055"/>
      <c r="AF125" s="1056" t="s">
        <v>467</v>
      </c>
      <c r="AG125" s="1054"/>
      <c r="AH125" s="1054"/>
      <c r="AI125" s="1054"/>
      <c r="AJ125" s="1055"/>
      <c r="AK125" s="1056" t="s">
        <v>460</v>
      </c>
      <c r="AL125" s="1054"/>
      <c r="AM125" s="1054"/>
      <c r="AN125" s="1054"/>
      <c r="AO125" s="1055"/>
      <c r="AP125" s="1057" t="s">
        <v>454</v>
      </c>
      <c r="AQ125" s="1058"/>
      <c r="AR125" s="1058"/>
      <c r="AS125" s="1058"/>
      <c r="AT125" s="105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8" t="s">
        <v>491</v>
      </c>
      <c r="CL125" s="1103"/>
      <c r="CM125" s="1103"/>
      <c r="CN125" s="1103"/>
      <c r="CO125" s="1104"/>
      <c r="CP125" s="1035" t="s">
        <v>492</v>
      </c>
      <c r="CQ125" s="984"/>
      <c r="CR125" s="984"/>
      <c r="CS125" s="984"/>
      <c r="CT125" s="984"/>
      <c r="CU125" s="984"/>
      <c r="CV125" s="984"/>
      <c r="CW125" s="984"/>
      <c r="CX125" s="984"/>
      <c r="CY125" s="984"/>
      <c r="CZ125" s="984"/>
      <c r="DA125" s="984"/>
      <c r="DB125" s="984"/>
      <c r="DC125" s="984"/>
      <c r="DD125" s="984"/>
      <c r="DE125" s="984"/>
      <c r="DF125" s="985"/>
      <c r="DG125" s="1021" t="s">
        <v>460</v>
      </c>
      <c r="DH125" s="1022"/>
      <c r="DI125" s="1022"/>
      <c r="DJ125" s="1022"/>
      <c r="DK125" s="1022"/>
      <c r="DL125" s="1022" t="s">
        <v>128</v>
      </c>
      <c r="DM125" s="1022"/>
      <c r="DN125" s="1022"/>
      <c r="DO125" s="1022"/>
      <c r="DP125" s="1022"/>
      <c r="DQ125" s="1022" t="s">
        <v>128</v>
      </c>
      <c r="DR125" s="1022"/>
      <c r="DS125" s="1022"/>
      <c r="DT125" s="1022"/>
      <c r="DU125" s="1022"/>
      <c r="DV125" s="1023" t="s">
        <v>464</v>
      </c>
      <c r="DW125" s="1023"/>
      <c r="DX125" s="1023"/>
      <c r="DY125" s="1023"/>
      <c r="DZ125" s="1024"/>
    </row>
    <row r="126" spans="1:130" s="245" customFormat="1" ht="26.25" customHeight="1" thickBot="1" x14ac:dyDescent="0.2">
      <c r="A126" s="1154"/>
      <c r="B126" s="1041"/>
      <c r="C126" s="1011" t="s">
        <v>476</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467</v>
      </c>
      <c r="AB126" s="1054"/>
      <c r="AC126" s="1054"/>
      <c r="AD126" s="1054"/>
      <c r="AE126" s="1055"/>
      <c r="AF126" s="1056" t="s">
        <v>454</v>
      </c>
      <c r="AG126" s="1054"/>
      <c r="AH126" s="1054"/>
      <c r="AI126" s="1054"/>
      <c r="AJ126" s="1055"/>
      <c r="AK126" s="1056" t="s">
        <v>467</v>
      </c>
      <c r="AL126" s="1054"/>
      <c r="AM126" s="1054"/>
      <c r="AN126" s="1054"/>
      <c r="AO126" s="1055"/>
      <c r="AP126" s="1057" t="s">
        <v>467</v>
      </c>
      <c r="AQ126" s="1058"/>
      <c r="AR126" s="1058"/>
      <c r="AS126" s="1058"/>
      <c r="AT126" s="105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9"/>
      <c r="CL126" s="1106"/>
      <c r="CM126" s="1106"/>
      <c r="CN126" s="1106"/>
      <c r="CO126" s="1107"/>
      <c r="CP126" s="1044" t="s">
        <v>493</v>
      </c>
      <c r="CQ126" s="1045"/>
      <c r="CR126" s="1045"/>
      <c r="CS126" s="1045"/>
      <c r="CT126" s="1045"/>
      <c r="CU126" s="1045"/>
      <c r="CV126" s="1045"/>
      <c r="CW126" s="1045"/>
      <c r="CX126" s="1045"/>
      <c r="CY126" s="1045"/>
      <c r="CZ126" s="1045"/>
      <c r="DA126" s="1045"/>
      <c r="DB126" s="1045"/>
      <c r="DC126" s="1045"/>
      <c r="DD126" s="1045"/>
      <c r="DE126" s="1045"/>
      <c r="DF126" s="1046"/>
      <c r="DG126" s="1014" t="s">
        <v>467</v>
      </c>
      <c r="DH126" s="1015"/>
      <c r="DI126" s="1015"/>
      <c r="DJ126" s="1015"/>
      <c r="DK126" s="1015"/>
      <c r="DL126" s="1015" t="s">
        <v>471</v>
      </c>
      <c r="DM126" s="1015"/>
      <c r="DN126" s="1015"/>
      <c r="DO126" s="1015"/>
      <c r="DP126" s="1015"/>
      <c r="DQ126" s="1015" t="s">
        <v>467</v>
      </c>
      <c r="DR126" s="1015"/>
      <c r="DS126" s="1015"/>
      <c r="DT126" s="1015"/>
      <c r="DU126" s="1015"/>
      <c r="DV126" s="1016" t="s">
        <v>467</v>
      </c>
      <c r="DW126" s="1016"/>
      <c r="DX126" s="1016"/>
      <c r="DY126" s="1016"/>
      <c r="DZ126" s="1017"/>
    </row>
    <row r="127" spans="1:130" s="245" customFormat="1" ht="26.25" customHeight="1" x14ac:dyDescent="0.15">
      <c r="A127" s="1155"/>
      <c r="B127" s="1043"/>
      <c r="C127" s="1097" t="s">
        <v>494</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495</v>
      </c>
      <c r="AB127" s="1054"/>
      <c r="AC127" s="1054"/>
      <c r="AD127" s="1054"/>
      <c r="AE127" s="1055"/>
      <c r="AF127" s="1056" t="s">
        <v>488</v>
      </c>
      <c r="AG127" s="1054"/>
      <c r="AH127" s="1054"/>
      <c r="AI127" s="1054"/>
      <c r="AJ127" s="1055"/>
      <c r="AK127" s="1056" t="s">
        <v>458</v>
      </c>
      <c r="AL127" s="1054"/>
      <c r="AM127" s="1054"/>
      <c r="AN127" s="1054"/>
      <c r="AO127" s="1055"/>
      <c r="AP127" s="1057" t="s">
        <v>464</v>
      </c>
      <c r="AQ127" s="1058"/>
      <c r="AR127" s="1058"/>
      <c r="AS127" s="1058"/>
      <c r="AT127" s="1059"/>
      <c r="AU127" s="281"/>
      <c r="AV127" s="281"/>
      <c r="AW127" s="281"/>
      <c r="AX127" s="1127" t="s">
        <v>496</v>
      </c>
      <c r="AY127" s="1128"/>
      <c r="AZ127" s="1128"/>
      <c r="BA127" s="1128"/>
      <c r="BB127" s="1128"/>
      <c r="BC127" s="1128"/>
      <c r="BD127" s="1128"/>
      <c r="BE127" s="1129"/>
      <c r="BF127" s="1130" t="s">
        <v>497</v>
      </c>
      <c r="BG127" s="1128"/>
      <c r="BH127" s="1128"/>
      <c r="BI127" s="1128"/>
      <c r="BJ127" s="1128"/>
      <c r="BK127" s="1128"/>
      <c r="BL127" s="1129"/>
      <c r="BM127" s="1130" t="s">
        <v>498</v>
      </c>
      <c r="BN127" s="1128"/>
      <c r="BO127" s="1128"/>
      <c r="BP127" s="1128"/>
      <c r="BQ127" s="1128"/>
      <c r="BR127" s="1128"/>
      <c r="BS127" s="1129"/>
      <c r="BT127" s="1130" t="s">
        <v>499</v>
      </c>
      <c r="BU127" s="1128"/>
      <c r="BV127" s="1128"/>
      <c r="BW127" s="1128"/>
      <c r="BX127" s="1128"/>
      <c r="BY127" s="1128"/>
      <c r="BZ127" s="1152"/>
      <c r="CA127" s="281"/>
      <c r="CB127" s="281"/>
      <c r="CC127" s="281"/>
      <c r="CD127" s="282"/>
      <c r="CE127" s="282"/>
      <c r="CF127" s="282"/>
      <c r="CG127" s="279"/>
      <c r="CH127" s="279"/>
      <c r="CI127" s="279"/>
      <c r="CJ127" s="280"/>
      <c r="CK127" s="1119"/>
      <c r="CL127" s="1106"/>
      <c r="CM127" s="1106"/>
      <c r="CN127" s="1106"/>
      <c r="CO127" s="1107"/>
      <c r="CP127" s="1044" t="s">
        <v>500</v>
      </c>
      <c r="CQ127" s="1045"/>
      <c r="CR127" s="1045"/>
      <c r="CS127" s="1045"/>
      <c r="CT127" s="1045"/>
      <c r="CU127" s="1045"/>
      <c r="CV127" s="1045"/>
      <c r="CW127" s="1045"/>
      <c r="CX127" s="1045"/>
      <c r="CY127" s="1045"/>
      <c r="CZ127" s="1045"/>
      <c r="DA127" s="1045"/>
      <c r="DB127" s="1045"/>
      <c r="DC127" s="1045"/>
      <c r="DD127" s="1045"/>
      <c r="DE127" s="1045"/>
      <c r="DF127" s="1046"/>
      <c r="DG127" s="1014" t="s">
        <v>467</v>
      </c>
      <c r="DH127" s="1015"/>
      <c r="DI127" s="1015"/>
      <c r="DJ127" s="1015"/>
      <c r="DK127" s="1015"/>
      <c r="DL127" s="1015" t="s">
        <v>444</v>
      </c>
      <c r="DM127" s="1015"/>
      <c r="DN127" s="1015"/>
      <c r="DO127" s="1015"/>
      <c r="DP127" s="1015"/>
      <c r="DQ127" s="1015" t="s">
        <v>444</v>
      </c>
      <c r="DR127" s="1015"/>
      <c r="DS127" s="1015"/>
      <c r="DT127" s="1015"/>
      <c r="DU127" s="1015"/>
      <c r="DV127" s="1016" t="s">
        <v>454</v>
      </c>
      <c r="DW127" s="1016"/>
      <c r="DX127" s="1016"/>
      <c r="DY127" s="1016"/>
      <c r="DZ127" s="1017"/>
    </row>
    <row r="128" spans="1:130" s="245" customFormat="1" ht="26.25" customHeight="1" thickBot="1" x14ac:dyDescent="0.2">
      <c r="A128" s="1138" t="s">
        <v>501</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502</v>
      </c>
      <c r="X128" s="1140"/>
      <c r="Y128" s="1140"/>
      <c r="Z128" s="1141"/>
      <c r="AA128" s="1142">
        <v>11788</v>
      </c>
      <c r="AB128" s="1143"/>
      <c r="AC128" s="1143"/>
      <c r="AD128" s="1143"/>
      <c r="AE128" s="1144"/>
      <c r="AF128" s="1145">
        <v>10085</v>
      </c>
      <c r="AG128" s="1143"/>
      <c r="AH128" s="1143"/>
      <c r="AI128" s="1143"/>
      <c r="AJ128" s="1144"/>
      <c r="AK128" s="1145">
        <v>9409</v>
      </c>
      <c r="AL128" s="1143"/>
      <c r="AM128" s="1143"/>
      <c r="AN128" s="1143"/>
      <c r="AO128" s="1144"/>
      <c r="AP128" s="1146"/>
      <c r="AQ128" s="1147"/>
      <c r="AR128" s="1147"/>
      <c r="AS128" s="1147"/>
      <c r="AT128" s="1148"/>
      <c r="AU128" s="281"/>
      <c r="AV128" s="281"/>
      <c r="AW128" s="281"/>
      <c r="AX128" s="983" t="s">
        <v>503</v>
      </c>
      <c r="AY128" s="984"/>
      <c r="AZ128" s="984"/>
      <c r="BA128" s="984"/>
      <c r="BB128" s="984"/>
      <c r="BC128" s="984"/>
      <c r="BD128" s="984"/>
      <c r="BE128" s="985"/>
      <c r="BF128" s="1149" t="s">
        <v>458</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2"/>
      <c r="CB128" s="282"/>
      <c r="CC128" s="282"/>
      <c r="CD128" s="282"/>
      <c r="CE128" s="282"/>
      <c r="CF128" s="282"/>
      <c r="CG128" s="279"/>
      <c r="CH128" s="279"/>
      <c r="CI128" s="279"/>
      <c r="CJ128" s="280"/>
      <c r="CK128" s="1120"/>
      <c r="CL128" s="1121"/>
      <c r="CM128" s="1121"/>
      <c r="CN128" s="1121"/>
      <c r="CO128" s="1122"/>
      <c r="CP128" s="1131" t="s">
        <v>504</v>
      </c>
      <c r="CQ128" s="1132"/>
      <c r="CR128" s="1132"/>
      <c r="CS128" s="1132"/>
      <c r="CT128" s="1132"/>
      <c r="CU128" s="1132"/>
      <c r="CV128" s="1132"/>
      <c r="CW128" s="1132"/>
      <c r="CX128" s="1132"/>
      <c r="CY128" s="1132"/>
      <c r="CZ128" s="1132"/>
      <c r="DA128" s="1132"/>
      <c r="DB128" s="1132"/>
      <c r="DC128" s="1132"/>
      <c r="DD128" s="1132"/>
      <c r="DE128" s="1132"/>
      <c r="DF128" s="1133"/>
      <c r="DG128" s="1134" t="s">
        <v>471</v>
      </c>
      <c r="DH128" s="1135"/>
      <c r="DI128" s="1135"/>
      <c r="DJ128" s="1135"/>
      <c r="DK128" s="1135"/>
      <c r="DL128" s="1135" t="s">
        <v>471</v>
      </c>
      <c r="DM128" s="1135"/>
      <c r="DN128" s="1135"/>
      <c r="DO128" s="1135"/>
      <c r="DP128" s="1135"/>
      <c r="DQ128" s="1135" t="s">
        <v>454</v>
      </c>
      <c r="DR128" s="1135"/>
      <c r="DS128" s="1135"/>
      <c r="DT128" s="1135"/>
      <c r="DU128" s="1135"/>
      <c r="DV128" s="1136" t="s">
        <v>453</v>
      </c>
      <c r="DW128" s="1136"/>
      <c r="DX128" s="1136"/>
      <c r="DY128" s="1136"/>
      <c r="DZ128" s="1137"/>
    </row>
    <row r="129" spans="1:131" s="245"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505</v>
      </c>
      <c r="X129" s="1169"/>
      <c r="Y129" s="1169"/>
      <c r="Z129" s="1170"/>
      <c r="AA129" s="1053">
        <v>2057283</v>
      </c>
      <c r="AB129" s="1054"/>
      <c r="AC129" s="1054"/>
      <c r="AD129" s="1054"/>
      <c r="AE129" s="1055"/>
      <c r="AF129" s="1056">
        <v>2044360</v>
      </c>
      <c r="AG129" s="1054"/>
      <c r="AH129" s="1054"/>
      <c r="AI129" s="1054"/>
      <c r="AJ129" s="1055"/>
      <c r="AK129" s="1056">
        <v>2041398</v>
      </c>
      <c r="AL129" s="1054"/>
      <c r="AM129" s="1054"/>
      <c r="AN129" s="1054"/>
      <c r="AO129" s="1055"/>
      <c r="AP129" s="1171"/>
      <c r="AQ129" s="1172"/>
      <c r="AR129" s="1172"/>
      <c r="AS129" s="1172"/>
      <c r="AT129" s="1173"/>
      <c r="AU129" s="283"/>
      <c r="AV129" s="283"/>
      <c r="AW129" s="283"/>
      <c r="AX129" s="1162" t="s">
        <v>506</v>
      </c>
      <c r="AY129" s="1045"/>
      <c r="AZ129" s="1045"/>
      <c r="BA129" s="1045"/>
      <c r="BB129" s="1045"/>
      <c r="BC129" s="1045"/>
      <c r="BD129" s="1045"/>
      <c r="BE129" s="1046"/>
      <c r="BF129" s="1163" t="s">
        <v>444</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25" t="s">
        <v>507</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508</v>
      </c>
      <c r="X130" s="1169"/>
      <c r="Y130" s="1169"/>
      <c r="Z130" s="1170"/>
      <c r="AA130" s="1053">
        <v>366619</v>
      </c>
      <c r="AB130" s="1054"/>
      <c r="AC130" s="1054"/>
      <c r="AD130" s="1054"/>
      <c r="AE130" s="1055"/>
      <c r="AF130" s="1056">
        <v>356006</v>
      </c>
      <c r="AG130" s="1054"/>
      <c r="AH130" s="1054"/>
      <c r="AI130" s="1054"/>
      <c r="AJ130" s="1055"/>
      <c r="AK130" s="1056">
        <v>337443</v>
      </c>
      <c r="AL130" s="1054"/>
      <c r="AM130" s="1054"/>
      <c r="AN130" s="1054"/>
      <c r="AO130" s="1055"/>
      <c r="AP130" s="1171"/>
      <c r="AQ130" s="1172"/>
      <c r="AR130" s="1172"/>
      <c r="AS130" s="1172"/>
      <c r="AT130" s="1173"/>
      <c r="AU130" s="283"/>
      <c r="AV130" s="283"/>
      <c r="AW130" s="283"/>
      <c r="AX130" s="1162" t="s">
        <v>509</v>
      </c>
      <c r="AY130" s="1045"/>
      <c r="AZ130" s="1045"/>
      <c r="BA130" s="1045"/>
      <c r="BB130" s="1045"/>
      <c r="BC130" s="1045"/>
      <c r="BD130" s="1045"/>
      <c r="BE130" s="1046"/>
      <c r="BF130" s="1199">
        <v>8.4</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510</v>
      </c>
      <c r="X131" s="1207"/>
      <c r="Y131" s="1207"/>
      <c r="Z131" s="1208"/>
      <c r="AA131" s="1100">
        <v>1690664</v>
      </c>
      <c r="AB131" s="1079"/>
      <c r="AC131" s="1079"/>
      <c r="AD131" s="1079"/>
      <c r="AE131" s="1080"/>
      <c r="AF131" s="1078">
        <v>1688354</v>
      </c>
      <c r="AG131" s="1079"/>
      <c r="AH131" s="1079"/>
      <c r="AI131" s="1079"/>
      <c r="AJ131" s="1080"/>
      <c r="AK131" s="1078">
        <v>1703955</v>
      </c>
      <c r="AL131" s="1079"/>
      <c r="AM131" s="1079"/>
      <c r="AN131" s="1079"/>
      <c r="AO131" s="1080"/>
      <c r="AP131" s="1209"/>
      <c r="AQ131" s="1210"/>
      <c r="AR131" s="1210"/>
      <c r="AS131" s="1210"/>
      <c r="AT131" s="1211"/>
      <c r="AU131" s="283"/>
      <c r="AV131" s="283"/>
      <c r="AW131" s="283"/>
      <c r="AX131" s="1181" t="s">
        <v>511</v>
      </c>
      <c r="AY131" s="1132"/>
      <c r="AZ131" s="1132"/>
      <c r="BA131" s="1132"/>
      <c r="BB131" s="1132"/>
      <c r="BC131" s="1132"/>
      <c r="BD131" s="1132"/>
      <c r="BE131" s="1133"/>
      <c r="BF131" s="1182">
        <v>54.4</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88" t="s">
        <v>512</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513</v>
      </c>
      <c r="W132" s="1192"/>
      <c r="X132" s="1192"/>
      <c r="Y132" s="1192"/>
      <c r="Z132" s="1193"/>
      <c r="AA132" s="1194">
        <v>8.1397604730000008</v>
      </c>
      <c r="AB132" s="1195"/>
      <c r="AC132" s="1195"/>
      <c r="AD132" s="1195"/>
      <c r="AE132" s="1196"/>
      <c r="AF132" s="1197">
        <v>8.3043603410000006</v>
      </c>
      <c r="AG132" s="1195"/>
      <c r="AH132" s="1195"/>
      <c r="AI132" s="1195"/>
      <c r="AJ132" s="1196"/>
      <c r="AK132" s="1197">
        <v>8.8017582619999999</v>
      </c>
      <c r="AL132" s="1195"/>
      <c r="AM132" s="1195"/>
      <c r="AN132" s="1195"/>
      <c r="AO132" s="1196"/>
      <c r="AP132" s="1094"/>
      <c r="AQ132" s="1095"/>
      <c r="AR132" s="1095"/>
      <c r="AS132" s="1095"/>
      <c r="AT132" s="119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514</v>
      </c>
      <c r="W133" s="1175"/>
      <c r="X133" s="1175"/>
      <c r="Y133" s="1175"/>
      <c r="Z133" s="1176"/>
      <c r="AA133" s="1177">
        <v>7.1</v>
      </c>
      <c r="AB133" s="1178"/>
      <c r="AC133" s="1178"/>
      <c r="AD133" s="1178"/>
      <c r="AE133" s="1179"/>
      <c r="AF133" s="1177">
        <v>7.9</v>
      </c>
      <c r="AG133" s="1178"/>
      <c r="AH133" s="1178"/>
      <c r="AI133" s="1178"/>
      <c r="AJ133" s="1179"/>
      <c r="AK133" s="1177">
        <v>8.4</v>
      </c>
      <c r="AL133" s="1178"/>
      <c r="AM133" s="1178"/>
      <c r="AN133" s="1178"/>
      <c r="AO133" s="1179"/>
      <c r="AP133" s="1124"/>
      <c r="AQ133" s="1125"/>
      <c r="AR133" s="1125"/>
      <c r="AS133" s="1125"/>
      <c r="AT133" s="1180"/>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E81ty+t2XGSY2wk6KjQzWR+S65Ygifrqnx6r/gSza9CD/zDgpt51zqxhfq/hkmMpv7l17tvhvKFjdQOwG0NaZQ==" saltValue="mhX5xpGENIfAGMscCZB6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515</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ZgrSto8ZLkA6DP6JhbZ8+xTpQ0K9nERUos5Nbomy0awvmomGwNatSGo7ir/RRAZjrwvTYI1nqg5bV9xNbjGBRg==" saltValue="CXgZYoeyUcnKNwOqHsSF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QgChV1sA3z6/ObIO2WX+1YTyI3D8xkAE+izZGRaDvVc9g4o0FrxVqtzsDbSzbKUmgsM1xXEL2FflXuOFKFPg==" saltValue="2kS3PKw8jPL1MvSwtYR0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516</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517</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5" t="s">
        <v>518</v>
      </c>
      <c r="AP7" s="302"/>
      <c r="AQ7" s="303" t="s">
        <v>519</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6"/>
      <c r="AP8" s="308" t="s">
        <v>520</v>
      </c>
      <c r="AQ8" s="309" t="s">
        <v>521</v>
      </c>
      <c r="AR8" s="310" t="s">
        <v>522</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7" t="s">
        <v>523</v>
      </c>
      <c r="AL9" s="1218"/>
      <c r="AM9" s="1218"/>
      <c r="AN9" s="1219"/>
      <c r="AO9" s="311">
        <v>604984</v>
      </c>
      <c r="AP9" s="311">
        <v>150307</v>
      </c>
      <c r="AQ9" s="312">
        <v>218185</v>
      </c>
      <c r="AR9" s="313">
        <v>-31.1</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7" t="s">
        <v>524</v>
      </c>
      <c r="AL10" s="1218"/>
      <c r="AM10" s="1218"/>
      <c r="AN10" s="1219"/>
      <c r="AO10" s="314">
        <v>91431</v>
      </c>
      <c r="AP10" s="314">
        <v>22716</v>
      </c>
      <c r="AQ10" s="315">
        <v>27381</v>
      </c>
      <c r="AR10" s="316">
        <v>-17</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7" t="s">
        <v>525</v>
      </c>
      <c r="AL11" s="1218"/>
      <c r="AM11" s="1218"/>
      <c r="AN11" s="1219"/>
      <c r="AO11" s="314">
        <v>145563</v>
      </c>
      <c r="AP11" s="314">
        <v>36165</v>
      </c>
      <c r="AQ11" s="315">
        <v>25697</v>
      </c>
      <c r="AR11" s="316">
        <v>40.700000000000003</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7" t="s">
        <v>526</v>
      </c>
      <c r="AL12" s="1218"/>
      <c r="AM12" s="1218"/>
      <c r="AN12" s="1219"/>
      <c r="AO12" s="314" t="s">
        <v>527</v>
      </c>
      <c r="AP12" s="314" t="s">
        <v>527</v>
      </c>
      <c r="AQ12" s="315">
        <v>4359</v>
      </c>
      <c r="AR12" s="316" t="s">
        <v>527</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7" t="s">
        <v>528</v>
      </c>
      <c r="AL13" s="1218"/>
      <c r="AM13" s="1218"/>
      <c r="AN13" s="1219"/>
      <c r="AO13" s="314" t="s">
        <v>527</v>
      </c>
      <c r="AP13" s="314" t="s">
        <v>527</v>
      </c>
      <c r="AQ13" s="315" t="s">
        <v>527</v>
      </c>
      <c r="AR13" s="316" t="s">
        <v>527</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7" t="s">
        <v>529</v>
      </c>
      <c r="AL14" s="1218"/>
      <c r="AM14" s="1218"/>
      <c r="AN14" s="1219"/>
      <c r="AO14" s="314" t="s">
        <v>527</v>
      </c>
      <c r="AP14" s="314" t="s">
        <v>527</v>
      </c>
      <c r="AQ14" s="315">
        <v>8999</v>
      </c>
      <c r="AR14" s="316" t="s">
        <v>527</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7" t="s">
        <v>530</v>
      </c>
      <c r="AL15" s="1218"/>
      <c r="AM15" s="1218"/>
      <c r="AN15" s="1219"/>
      <c r="AO15" s="314">
        <v>4263</v>
      </c>
      <c r="AP15" s="314">
        <v>1059</v>
      </c>
      <c r="AQ15" s="315">
        <v>6052</v>
      </c>
      <c r="AR15" s="316">
        <v>-82.5</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20" t="s">
        <v>531</v>
      </c>
      <c r="AL16" s="1221"/>
      <c r="AM16" s="1221"/>
      <c r="AN16" s="1222"/>
      <c r="AO16" s="314">
        <v>-61380</v>
      </c>
      <c r="AP16" s="314">
        <v>-15250</v>
      </c>
      <c r="AQ16" s="315">
        <v>-19480</v>
      </c>
      <c r="AR16" s="316">
        <v>-21.7</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20" t="s">
        <v>189</v>
      </c>
      <c r="AL17" s="1221"/>
      <c r="AM17" s="1221"/>
      <c r="AN17" s="1222"/>
      <c r="AO17" s="314">
        <v>784861</v>
      </c>
      <c r="AP17" s="314">
        <v>194997</v>
      </c>
      <c r="AQ17" s="315">
        <v>271195</v>
      </c>
      <c r="AR17" s="316">
        <v>-28.1</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532</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533</v>
      </c>
      <c r="AP20" s="322" t="s">
        <v>534</v>
      </c>
      <c r="AQ20" s="323" t="s">
        <v>535</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12" t="s">
        <v>536</v>
      </c>
      <c r="AL21" s="1213"/>
      <c r="AM21" s="1213"/>
      <c r="AN21" s="1214"/>
      <c r="AO21" s="326">
        <v>17.64</v>
      </c>
      <c r="AP21" s="327">
        <v>25.46</v>
      </c>
      <c r="AQ21" s="328">
        <v>-7.82</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12" t="s">
        <v>537</v>
      </c>
      <c r="AL22" s="1213"/>
      <c r="AM22" s="1213"/>
      <c r="AN22" s="1214"/>
      <c r="AO22" s="331">
        <v>95.8</v>
      </c>
      <c r="AP22" s="332">
        <v>93.7</v>
      </c>
      <c r="AQ22" s="333">
        <v>2.1</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538</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539</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540</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5" t="s">
        <v>518</v>
      </c>
      <c r="AP30" s="302"/>
      <c r="AQ30" s="303" t="s">
        <v>519</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6"/>
      <c r="AP31" s="308" t="s">
        <v>520</v>
      </c>
      <c r="AQ31" s="309" t="s">
        <v>521</v>
      </c>
      <c r="AR31" s="310" t="s">
        <v>522</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8" t="s">
        <v>541</v>
      </c>
      <c r="AL32" s="1229"/>
      <c r="AM32" s="1229"/>
      <c r="AN32" s="1230"/>
      <c r="AO32" s="341">
        <v>473960</v>
      </c>
      <c r="AP32" s="341">
        <v>117754</v>
      </c>
      <c r="AQ32" s="342">
        <v>157756</v>
      </c>
      <c r="AR32" s="343">
        <v>-25.4</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8" t="s">
        <v>542</v>
      </c>
      <c r="AL33" s="1229"/>
      <c r="AM33" s="1229"/>
      <c r="AN33" s="1230"/>
      <c r="AO33" s="341" t="s">
        <v>527</v>
      </c>
      <c r="AP33" s="341" t="s">
        <v>527</v>
      </c>
      <c r="AQ33" s="342" t="s">
        <v>527</v>
      </c>
      <c r="AR33" s="343" t="s">
        <v>527</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8" t="s">
        <v>543</v>
      </c>
      <c r="AL34" s="1229"/>
      <c r="AM34" s="1229"/>
      <c r="AN34" s="1230"/>
      <c r="AO34" s="341" t="s">
        <v>527</v>
      </c>
      <c r="AP34" s="341" t="s">
        <v>527</v>
      </c>
      <c r="AQ34" s="342" t="s">
        <v>527</v>
      </c>
      <c r="AR34" s="343" t="s">
        <v>527</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8" t="s">
        <v>544</v>
      </c>
      <c r="AL35" s="1229"/>
      <c r="AM35" s="1229"/>
      <c r="AN35" s="1230"/>
      <c r="AO35" s="341">
        <v>12416</v>
      </c>
      <c r="AP35" s="341">
        <v>3085</v>
      </c>
      <c r="AQ35" s="342">
        <v>29837</v>
      </c>
      <c r="AR35" s="343">
        <v>-89.7</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8" t="s">
        <v>545</v>
      </c>
      <c r="AL36" s="1229"/>
      <c r="AM36" s="1229"/>
      <c r="AN36" s="1230"/>
      <c r="AO36" s="341">
        <v>10454</v>
      </c>
      <c r="AP36" s="341">
        <v>2597</v>
      </c>
      <c r="AQ36" s="342">
        <v>5452</v>
      </c>
      <c r="AR36" s="343">
        <v>-52.4</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8" t="s">
        <v>546</v>
      </c>
      <c r="AL37" s="1229"/>
      <c r="AM37" s="1229"/>
      <c r="AN37" s="1230"/>
      <c r="AO37" s="341" t="s">
        <v>527</v>
      </c>
      <c r="AP37" s="341" t="s">
        <v>527</v>
      </c>
      <c r="AQ37" s="342">
        <v>1300</v>
      </c>
      <c r="AR37" s="343" t="s">
        <v>527</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31" t="s">
        <v>547</v>
      </c>
      <c r="AL38" s="1232"/>
      <c r="AM38" s="1232"/>
      <c r="AN38" s="1233"/>
      <c r="AO38" s="344" t="s">
        <v>527</v>
      </c>
      <c r="AP38" s="344" t="s">
        <v>527</v>
      </c>
      <c r="AQ38" s="345">
        <v>36</v>
      </c>
      <c r="AR38" s="333" t="s">
        <v>527</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31" t="s">
        <v>548</v>
      </c>
      <c r="AL39" s="1232"/>
      <c r="AM39" s="1232"/>
      <c r="AN39" s="1233"/>
      <c r="AO39" s="341">
        <v>-9409</v>
      </c>
      <c r="AP39" s="341">
        <v>-2338</v>
      </c>
      <c r="AQ39" s="342">
        <v>-9131</v>
      </c>
      <c r="AR39" s="343">
        <v>-74.400000000000006</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8" t="s">
        <v>549</v>
      </c>
      <c r="AL40" s="1229"/>
      <c r="AM40" s="1229"/>
      <c r="AN40" s="1230"/>
      <c r="AO40" s="341">
        <v>-337443</v>
      </c>
      <c r="AP40" s="341">
        <v>-83837</v>
      </c>
      <c r="AQ40" s="342">
        <v>-138994</v>
      </c>
      <c r="AR40" s="343">
        <v>-39.700000000000003</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4" t="s">
        <v>303</v>
      </c>
      <c r="AL41" s="1235"/>
      <c r="AM41" s="1235"/>
      <c r="AN41" s="1236"/>
      <c r="AO41" s="341">
        <v>149978</v>
      </c>
      <c r="AP41" s="341">
        <v>37262</v>
      </c>
      <c r="AQ41" s="342">
        <v>46254</v>
      </c>
      <c r="AR41" s="343">
        <v>-19.399999999999999</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550</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551</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552</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3" t="s">
        <v>518</v>
      </c>
      <c r="AN49" s="1225" t="s">
        <v>553</v>
      </c>
      <c r="AO49" s="1226"/>
      <c r="AP49" s="1226"/>
      <c r="AQ49" s="1226"/>
      <c r="AR49" s="1227"/>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4"/>
      <c r="AN50" s="357" t="s">
        <v>554</v>
      </c>
      <c r="AO50" s="358" t="s">
        <v>555</v>
      </c>
      <c r="AP50" s="359" t="s">
        <v>556</v>
      </c>
      <c r="AQ50" s="360" t="s">
        <v>557</v>
      </c>
      <c r="AR50" s="361" t="s">
        <v>558</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559</v>
      </c>
      <c r="AL51" s="354"/>
      <c r="AM51" s="362">
        <v>482768</v>
      </c>
      <c r="AN51" s="363">
        <v>107905</v>
      </c>
      <c r="AO51" s="364">
        <v>-20.2</v>
      </c>
      <c r="AP51" s="365">
        <v>287914</v>
      </c>
      <c r="AQ51" s="366">
        <v>-0.2</v>
      </c>
      <c r="AR51" s="367">
        <v>-20</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560</v>
      </c>
      <c r="AM52" s="370">
        <v>337095</v>
      </c>
      <c r="AN52" s="371">
        <v>75345</v>
      </c>
      <c r="AO52" s="372">
        <v>59.1</v>
      </c>
      <c r="AP52" s="373">
        <v>146531</v>
      </c>
      <c r="AQ52" s="374">
        <v>3.5</v>
      </c>
      <c r="AR52" s="375">
        <v>55.6</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561</v>
      </c>
      <c r="AL53" s="354"/>
      <c r="AM53" s="362">
        <v>553971</v>
      </c>
      <c r="AN53" s="363">
        <v>126506</v>
      </c>
      <c r="AO53" s="364">
        <v>17.2</v>
      </c>
      <c r="AP53" s="365">
        <v>310300</v>
      </c>
      <c r="AQ53" s="366">
        <v>7.8</v>
      </c>
      <c r="AR53" s="367">
        <v>9.4</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560</v>
      </c>
      <c r="AM54" s="370">
        <v>288518</v>
      </c>
      <c r="AN54" s="371">
        <v>65887</v>
      </c>
      <c r="AO54" s="372">
        <v>-12.6</v>
      </c>
      <c r="AP54" s="373">
        <v>157576</v>
      </c>
      <c r="AQ54" s="374">
        <v>7.5</v>
      </c>
      <c r="AR54" s="375">
        <v>-20.100000000000001</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562</v>
      </c>
      <c r="AL55" s="354"/>
      <c r="AM55" s="362">
        <v>313498</v>
      </c>
      <c r="AN55" s="363">
        <v>73816</v>
      </c>
      <c r="AO55" s="364">
        <v>-41.7</v>
      </c>
      <c r="AP55" s="365">
        <v>317319</v>
      </c>
      <c r="AQ55" s="366">
        <v>2.2999999999999998</v>
      </c>
      <c r="AR55" s="367">
        <v>-44</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560</v>
      </c>
      <c r="AM56" s="370">
        <v>209026</v>
      </c>
      <c r="AN56" s="371">
        <v>49217</v>
      </c>
      <c r="AO56" s="372">
        <v>-25.3</v>
      </c>
      <c r="AP56" s="373">
        <v>164214</v>
      </c>
      <c r="AQ56" s="374">
        <v>4.2</v>
      </c>
      <c r="AR56" s="375">
        <v>-29.5</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563</v>
      </c>
      <c r="AL57" s="354"/>
      <c r="AM57" s="362">
        <v>180192</v>
      </c>
      <c r="AN57" s="363">
        <v>43483</v>
      </c>
      <c r="AO57" s="364">
        <v>-41.1</v>
      </c>
      <c r="AP57" s="365">
        <v>289738</v>
      </c>
      <c r="AQ57" s="366">
        <v>-8.6999999999999993</v>
      </c>
      <c r="AR57" s="367">
        <v>-32.4</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560</v>
      </c>
      <c r="AM58" s="370">
        <v>136341</v>
      </c>
      <c r="AN58" s="371">
        <v>32901</v>
      </c>
      <c r="AO58" s="372">
        <v>-33.200000000000003</v>
      </c>
      <c r="AP58" s="373">
        <v>156238</v>
      </c>
      <c r="AQ58" s="374">
        <v>-4.9000000000000004</v>
      </c>
      <c r="AR58" s="375">
        <v>-28.3</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564</v>
      </c>
      <c r="AL59" s="354"/>
      <c r="AM59" s="362">
        <v>82191</v>
      </c>
      <c r="AN59" s="363">
        <v>20420</v>
      </c>
      <c r="AO59" s="364">
        <v>-53</v>
      </c>
      <c r="AP59" s="365">
        <v>316937</v>
      </c>
      <c r="AQ59" s="366">
        <v>9.4</v>
      </c>
      <c r="AR59" s="367">
        <v>-62.4</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560</v>
      </c>
      <c r="AM60" s="370">
        <v>43493</v>
      </c>
      <c r="AN60" s="371">
        <v>10806</v>
      </c>
      <c r="AO60" s="372">
        <v>-67.2</v>
      </c>
      <c r="AP60" s="373">
        <v>199150</v>
      </c>
      <c r="AQ60" s="374">
        <v>27.5</v>
      </c>
      <c r="AR60" s="375">
        <v>-94.7</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565</v>
      </c>
      <c r="AL61" s="376"/>
      <c r="AM61" s="377">
        <v>322524</v>
      </c>
      <c r="AN61" s="378">
        <v>74426</v>
      </c>
      <c r="AO61" s="379">
        <v>-27.8</v>
      </c>
      <c r="AP61" s="380">
        <v>304442</v>
      </c>
      <c r="AQ61" s="381">
        <v>2.1</v>
      </c>
      <c r="AR61" s="367">
        <v>-29.9</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560</v>
      </c>
      <c r="AM62" s="370">
        <v>202895</v>
      </c>
      <c r="AN62" s="371">
        <v>46831</v>
      </c>
      <c r="AO62" s="372">
        <v>-15.8</v>
      </c>
      <c r="AP62" s="373">
        <v>164742</v>
      </c>
      <c r="AQ62" s="374">
        <v>7.6</v>
      </c>
      <c r="AR62" s="375">
        <v>-23.4</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fyZ1PykUk9NnleEBG+i21ZpgSAs1pgCthSpBP2upiFez/7izkK7PV86q2KmOat8jD2PptxcR3xJczpqDWNZSFw==" saltValue="7AbJX/nQoUY8CuQ8WFH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567</v>
      </c>
    </row>
    <row r="120" spans="125:125" ht="13.5" hidden="1" customHeight="1" x14ac:dyDescent="0.15"/>
    <row r="121" spans="125:125" ht="13.5" hidden="1" customHeight="1" x14ac:dyDescent="0.15">
      <c r="DU121" s="289"/>
    </row>
  </sheetData>
  <sheetProtection algorithmName="SHA-512" hashValue="tGz3da2HWp7bgxa5jyUe1AYOi97Svf+t8goWHyTU/7tkq4baVoI9CTf1IRv/Yzf+PZjHRFJXL/a6EHUTT+u3uw==" saltValue="Che+Z4HqlXi6R4Pt/b2J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sheetData>
  <sheetProtection algorithmName="SHA-512" hashValue="QtmlspIH+8eCpB+1msSCsl/4TTMSmRFCB+ZI3/qwJqqO5+7ZH91B3xDe0xmYxt4vYVADwpmeroTL2mxV1ipcPw==" saltValue="bNXq6UCGH6fc5T0qMyF42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7" t="s">
        <v>3</v>
      </c>
      <c r="D47" s="1237"/>
      <c r="E47" s="1238"/>
      <c r="F47" s="11">
        <v>43.68</v>
      </c>
      <c r="G47" s="12">
        <v>43.61</v>
      </c>
      <c r="H47" s="12">
        <v>51.04</v>
      </c>
      <c r="I47" s="12">
        <v>51.37</v>
      </c>
      <c r="J47" s="13">
        <v>51.47</v>
      </c>
    </row>
    <row r="48" spans="2:10" ht="57.75" customHeight="1" x14ac:dyDescent="0.15">
      <c r="B48" s="14"/>
      <c r="C48" s="1239" t="s">
        <v>4</v>
      </c>
      <c r="D48" s="1239"/>
      <c r="E48" s="1240"/>
      <c r="F48" s="15">
        <v>20.52</v>
      </c>
      <c r="G48" s="16">
        <v>24.81</v>
      </c>
      <c r="H48" s="16">
        <v>17.37</v>
      </c>
      <c r="I48" s="16">
        <v>17.010000000000002</v>
      </c>
      <c r="J48" s="17">
        <v>13.03</v>
      </c>
    </row>
    <row r="49" spans="2:10" ht="57.75" customHeight="1" thickBot="1" x14ac:dyDescent="0.2">
      <c r="B49" s="18"/>
      <c r="C49" s="1241" t="s">
        <v>5</v>
      </c>
      <c r="D49" s="1241"/>
      <c r="E49" s="1242"/>
      <c r="F49" s="19">
        <v>7.42</v>
      </c>
      <c r="G49" s="20">
        <v>4.32</v>
      </c>
      <c r="H49" s="20" t="s">
        <v>574</v>
      </c>
      <c r="I49" s="20" t="s">
        <v>575</v>
      </c>
      <c r="J49" s="21" t="s">
        <v>576</v>
      </c>
    </row>
    <row r="50" spans="2:10" ht="13.5" customHeight="1" x14ac:dyDescent="0.15"/>
  </sheetData>
  <sheetProtection algorithmName="SHA-512" hashValue="Jx4sRiu7kh1bMwK4HzTFkKWfWakVU33+dUbfRGATy3lQo4DNjKH78f9+LaLPErdZi+61I1rJE0vlZpQC9wnH0Q==" saltValue="B+4qayMGLTr3ripxVvxj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9" t="s">
        <v>577</v>
      </c>
      <c r="D34" s="1249"/>
      <c r="E34" s="1250"/>
      <c r="F34" s="32">
        <v>20.48</v>
      </c>
      <c r="G34" s="33">
        <v>24.79</v>
      </c>
      <c r="H34" s="33">
        <v>17.36</v>
      </c>
      <c r="I34" s="33">
        <v>17</v>
      </c>
      <c r="J34" s="34">
        <v>12.97</v>
      </c>
      <c r="K34" s="22"/>
      <c r="L34" s="22"/>
      <c r="M34" s="22"/>
      <c r="N34" s="22"/>
      <c r="O34" s="22"/>
      <c r="P34" s="22"/>
    </row>
    <row r="35" spans="1:16" ht="39" customHeight="1" x14ac:dyDescent="0.15">
      <c r="A35" s="22"/>
      <c r="B35" s="35"/>
      <c r="C35" s="1243" t="s">
        <v>578</v>
      </c>
      <c r="D35" s="1244"/>
      <c r="E35" s="1245"/>
      <c r="F35" s="36" t="s">
        <v>527</v>
      </c>
      <c r="G35" s="37" t="s">
        <v>527</v>
      </c>
      <c r="H35" s="37">
        <v>11.84</v>
      </c>
      <c r="I35" s="37">
        <v>11.78</v>
      </c>
      <c r="J35" s="38">
        <v>12.24</v>
      </c>
      <c r="K35" s="22"/>
      <c r="L35" s="22"/>
      <c r="M35" s="22"/>
      <c r="N35" s="22"/>
      <c r="O35" s="22"/>
      <c r="P35" s="22"/>
    </row>
    <row r="36" spans="1:16" ht="39" customHeight="1" x14ac:dyDescent="0.15">
      <c r="A36" s="22"/>
      <c r="B36" s="35"/>
      <c r="C36" s="1243" t="s">
        <v>579</v>
      </c>
      <c r="D36" s="1244"/>
      <c r="E36" s="1245"/>
      <c r="F36" s="36">
        <v>3.26</v>
      </c>
      <c r="G36" s="37">
        <v>3.69</v>
      </c>
      <c r="H36" s="37">
        <v>3.19</v>
      </c>
      <c r="I36" s="37">
        <v>3.8</v>
      </c>
      <c r="J36" s="38">
        <v>3.44</v>
      </c>
      <c r="K36" s="22"/>
      <c r="L36" s="22"/>
      <c r="M36" s="22"/>
      <c r="N36" s="22"/>
      <c r="O36" s="22"/>
      <c r="P36" s="22"/>
    </row>
    <row r="37" spans="1:16" ht="39" customHeight="1" x14ac:dyDescent="0.15">
      <c r="A37" s="22"/>
      <c r="B37" s="35"/>
      <c r="C37" s="1243" t="s">
        <v>580</v>
      </c>
      <c r="D37" s="1244"/>
      <c r="E37" s="1245"/>
      <c r="F37" s="36">
        <v>0.91</v>
      </c>
      <c r="G37" s="37">
        <v>0.1</v>
      </c>
      <c r="H37" s="37">
        <v>1.93</v>
      </c>
      <c r="I37" s="37">
        <v>1.68</v>
      </c>
      <c r="J37" s="38">
        <v>1.89</v>
      </c>
      <c r="K37" s="22"/>
      <c r="L37" s="22"/>
      <c r="M37" s="22"/>
      <c r="N37" s="22"/>
      <c r="O37" s="22"/>
      <c r="P37" s="22"/>
    </row>
    <row r="38" spans="1:16" ht="39" customHeight="1" x14ac:dyDescent="0.15">
      <c r="A38" s="22"/>
      <c r="B38" s="35"/>
      <c r="C38" s="1243" t="s">
        <v>581</v>
      </c>
      <c r="D38" s="1244"/>
      <c r="E38" s="1245"/>
      <c r="F38" s="36">
        <v>0.03</v>
      </c>
      <c r="G38" s="37">
        <v>0.01</v>
      </c>
      <c r="H38" s="37">
        <v>0</v>
      </c>
      <c r="I38" s="37">
        <v>0.01</v>
      </c>
      <c r="J38" s="38">
        <v>0.05</v>
      </c>
      <c r="K38" s="22"/>
      <c r="L38" s="22"/>
      <c r="M38" s="22"/>
      <c r="N38" s="22"/>
      <c r="O38" s="22"/>
      <c r="P38" s="22"/>
    </row>
    <row r="39" spans="1:16" ht="39" customHeight="1" x14ac:dyDescent="0.15">
      <c r="A39" s="22"/>
      <c r="B39" s="35"/>
      <c r="C39" s="1243" t="s">
        <v>582</v>
      </c>
      <c r="D39" s="1244"/>
      <c r="E39" s="1245"/>
      <c r="F39" s="36">
        <v>0.06</v>
      </c>
      <c r="G39" s="37">
        <v>0.09</v>
      </c>
      <c r="H39" s="37">
        <v>0.08</v>
      </c>
      <c r="I39" s="37">
        <v>0.06</v>
      </c>
      <c r="J39" s="38">
        <v>0.05</v>
      </c>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583</v>
      </c>
      <c r="D42" s="1244"/>
      <c r="E42" s="1245"/>
      <c r="F42" s="36" t="s">
        <v>527</v>
      </c>
      <c r="G42" s="37" t="s">
        <v>527</v>
      </c>
      <c r="H42" s="37" t="s">
        <v>527</v>
      </c>
      <c r="I42" s="37" t="s">
        <v>527</v>
      </c>
      <c r="J42" s="38" t="s">
        <v>527</v>
      </c>
      <c r="K42" s="22"/>
      <c r="L42" s="22"/>
      <c r="M42" s="22"/>
      <c r="N42" s="22"/>
      <c r="O42" s="22"/>
      <c r="P42" s="22"/>
    </row>
    <row r="43" spans="1:16" ht="39" customHeight="1" thickBot="1" x14ac:dyDescent="0.2">
      <c r="A43" s="22"/>
      <c r="B43" s="40"/>
      <c r="C43" s="1246" t="s">
        <v>584</v>
      </c>
      <c r="D43" s="1247"/>
      <c r="E43" s="1248"/>
      <c r="F43" s="41">
        <v>12.33</v>
      </c>
      <c r="G43" s="42">
        <v>11.96</v>
      </c>
      <c r="H43" s="42">
        <v>0</v>
      </c>
      <c r="I43" s="42">
        <v>0</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Vrz1YiuGykY2WpFDanv6n+YXkxLwtW247EX4U25ntSjK7lxMYCMrDkrDiFyD/cbJ8odzcuDRqVCyBOCiP8MEA==" saltValue="wXLLe4+zbyGRhvpwP6Me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407</v>
      </c>
      <c r="L45" s="60">
        <v>471</v>
      </c>
      <c r="M45" s="60">
        <v>485</v>
      </c>
      <c r="N45" s="60">
        <v>479</v>
      </c>
      <c r="O45" s="61">
        <v>474</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527</v>
      </c>
      <c r="L46" s="64" t="s">
        <v>527</v>
      </c>
      <c r="M46" s="64" t="s">
        <v>527</v>
      </c>
      <c r="N46" s="64" t="s">
        <v>527</v>
      </c>
      <c r="O46" s="65" t="s">
        <v>527</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527</v>
      </c>
      <c r="L47" s="64" t="s">
        <v>527</v>
      </c>
      <c r="M47" s="64" t="s">
        <v>527</v>
      </c>
      <c r="N47" s="64" t="s">
        <v>527</v>
      </c>
      <c r="O47" s="65" t="s">
        <v>527</v>
      </c>
      <c r="P47" s="48"/>
      <c r="Q47" s="48"/>
      <c r="R47" s="48"/>
      <c r="S47" s="48"/>
      <c r="T47" s="48"/>
      <c r="U47" s="48"/>
    </row>
    <row r="48" spans="1:21" ht="30.75" customHeight="1" x14ac:dyDescent="0.15">
      <c r="A48" s="48"/>
      <c r="B48" s="1253"/>
      <c r="C48" s="1254"/>
      <c r="D48" s="62"/>
      <c r="E48" s="1259" t="s">
        <v>15</v>
      </c>
      <c r="F48" s="1259"/>
      <c r="G48" s="1259"/>
      <c r="H48" s="1259"/>
      <c r="I48" s="1259"/>
      <c r="J48" s="1260"/>
      <c r="K48" s="63">
        <v>17</v>
      </c>
      <c r="L48" s="64">
        <v>15</v>
      </c>
      <c r="M48" s="64">
        <v>13</v>
      </c>
      <c r="N48" s="64">
        <v>12</v>
      </c>
      <c r="O48" s="65">
        <v>12</v>
      </c>
      <c r="P48" s="48"/>
      <c r="Q48" s="48"/>
      <c r="R48" s="48"/>
      <c r="S48" s="48"/>
      <c r="T48" s="48"/>
      <c r="U48" s="48"/>
    </row>
    <row r="49" spans="1:21" ht="30.75" customHeight="1" x14ac:dyDescent="0.15">
      <c r="A49" s="48"/>
      <c r="B49" s="1253"/>
      <c r="C49" s="1254"/>
      <c r="D49" s="62"/>
      <c r="E49" s="1259" t="s">
        <v>16</v>
      </c>
      <c r="F49" s="1259"/>
      <c r="G49" s="1259"/>
      <c r="H49" s="1259"/>
      <c r="I49" s="1259"/>
      <c r="J49" s="1260"/>
      <c r="K49" s="63">
        <v>21</v>
      </c>
      <c r="L49" s="64">
        <v>18</v>
      </c>
      <c r="M49" s="64">
        <v>17</v>
      </c>
      <c r="N49" s="64">
        <v>15</v>
      </c>
      <c r="O49" s="65">
        <v>10</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527</v>
      </c>
      <c r="L50" s="64" t="s">
        <v>527</v>
      </c>
      <c r="M50" s="64" t="s">
        <v>527</v>
      </c>
      <c r="N50" s="64" t="s">
        <v>527</v>
      </c>
      <c r="O50" s="65" t="s">
        <v>527</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527</v>
      </c>
      <c r="L51" s="64" t="s">
        <v>527</v>
      </c>
      <c r="M51" s="64" t="s">
        <v>527</v>
      </c>
      <c r="N51" s="64" t="s">
        <v>527</v>
      </c>
      <c r="O51" s="65" t="s">
        <v>527</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340</v>
      </c>
      <c r="L52" s="64">
        <v>377</v>
      </c>
      <c r="M52" s="64">
        <v>378</v>
      </c>
      <c r="N52" s="64">
        <v>366</v>
      </c>
      <c r="O52" s="65">
        <v>346</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105</v>
      </c>
      <c r="L53" s="69">
        <v>127</v>
      </c>
      <c r="M53" s="69">
        <v>137</v>
      </c>
      <c r="N53" s="69">
        <v>140</v>
      </c>
      <c r="O53" s="70">
        <v>150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7" t="s">
        <v>25</v>
      </c>
      <c r="C57" s="1268"/>
      <c r="D57" s="1271" t="s">
        <v>26</v>
      </c>
      <c r="E57" s="1272"/>
      <c r="F57" s="1272"/>
      <c r="G57" s="1272"/>
      <c r="H57" s="1272"/>
      <c r="I57" s="1272"/>
      <c r="J57" s="1273"/>
      <c r="K57" s="83"/>
      <c r="L57" s="84"/>
      <c r="M57" s="84"/>
      <c r="N57" s="84"/>
      <c r="O57" s="85"/>
    </row>
    <row r="58" spans="1:21" ht="31.5" customHeight="1" thickBot="1" x14ac:dyDescent="0.2">
      <c r="B58" s="1269"/>
      <c r="C58" s="1270"/>
      <c r="D58" s="1274" t="s">
        <v>27</v>
      </c>
      <c r="E58" s="1275"/>
      <c r="F58" s="1275"/>
      <c r="G58" s="1275"/>
      <c r="H58" s="1275"/>
      <c r="I58" s="1275"/>
      <c r="J58" s="127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IdboVzua//zuUgO+/c5N+KHVjYh6CbGLdZQvr2rk60hEi8YFVNN43g9Lq9pCq9INm6vFga08/Hr6oo2i23zhg==" saltValue="MC6FhvlwcYu0Xv/PlzFb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77" t="s">
        <v>30</v>
      </c>
      <c r="C41" s="1278"/>
      <c r="D41" s="102"/>
      <c r="E41" s="1283" t="s">
        <v>31</v>
      </c>
      <c r="F41" s="1283"/>
      <c r="G41" s="1283"/>
      <c r="H41" s="1284"/>
      <c r="I41" s="103">
        <v>4631</v>
      </c>
      <c r="J41" s="104">
        <v>4656</v>
      </c>
      <c r="K41" s="104">
        <v>4543</v>
      </c>
      <c r="L41" s="104">
        <v>4350</v>
      </c>
      <c r="M41" s="105">
        <v>4039</v>
      </c>
    </row>
    <row r="42" spans="2:13" ht="27.75" customHeight="1" x14ac:dyDescent="0.15">
      <c r="B42" s="1279"/>
      <c r="C42" s="1280"/>
      <c r="D42" s="106"/>
      <c r="E42" s="1285" t="s">
        <v>32</v>
      </c>
      <c r="F42" s="1285"/>
      <c r="G42" s="1285"/>
      <c r="H42" s="1286"/>
      <c r="I42" s="107" t="s">
        <v>527</v>
      </c>
      <c r="J42" s="108" t="s">
        <v>527</v>
      </c>
      <c r="K42" s="108" t="s">
        <v>527</v>
      </c>
      <c r="L42" s="108" t="s">
        <v>527</v>
      </c>
      <c r="M42" s="109" t="s">
        <v>527</v>
      </c>
    </row>
    <row r="43" spans="2:13" ht="27.75" customHeight="1" x14ac:dyDescent="0.15">
      <c r="B43" s="1279"/>
      <c r="C43" s="1280"/>
      <c r="D43" s="106"/>
      <c r="E43" s="1285" t="s">
        <v>33</v>
      </c>
      <c r="F43" s="1285"/>
      <c r="G43" s="1285"/>
      <c r="H43" s="1286"/>
      <c r="I43" s="107">
        <v>155</v>
      </c>
      <c r="J43" s="108">
        <v>138</v>
      </c>
      <c r="K43" s="108">
        <v>177</v>
      </c>
      <c r="L43" s="108">
        <v>145</v>
      </c>
      <c r="M43" s="109">
        <v>121</v>
      </c>
    </row>
    <row r="44" spans="2:13" ht="27.75" customHeight="1" x14ac:dyDescent="0.15">
      <c r="B44" s="1279"/>
      <c r="C44" s="1280"/>
      <c r="D44" s="106"/>
      <c r="E44" s="1285" t="s">
        <v>34</v>
      </c>
      <c r="F44" s="1285"/>
      <c r="G44" s="1285"/>
      <c r="H44" s="1286"/>
      <c r="I44" s="107">
        <v>78</v>
      </c>
      <c r="J44" s="108">
        <v>71</v>
      </c>
      <c r="K44" s="108">
        <v>48</v>
      </c>
      <c r="L44" s="108">
        <v>29</v>
      </c>
      <c r="M44" s="109">
        <v>12</v>
      </c>
    </row>
    <row r="45" spans="2:13" ht="27.75" customHeight="1" x14ac:dyDescent="0.15">
      <c r="B45" s="1279"/>
      <c r="C45" s="1280"/>
      <c r="D45" s="106"/>
      <c r="E45" s="1285" t="s">
        <v>35</v>
      </c>
      <c r="F45" s="1285"/>
      <c r="G45" s="1285"/>
      <c r="H45" s="1286"/>
      <c r="I45" s="107">
        <v>624</v>
      </c>
      <c r="J45" s="108">
        <v>599</v>
      </c>
      <c r="K45" s="108">
        <v>580</v>
      </c>
      <c r="L45" s="108">
        <v>538</v>
      </c>
      <c r="M45" s="109">
        <v>518</v>
      </c>
    </row>
    <row r="46" spans="2:13" ht="27.75" customHeight="1" x14ac:dyDescent="0.15">
      <c r="B46" s="1279"/>
      <c r="C46" s="1280"/>
      <c r="D46" s="110"/>
      <c r="E46" s="1285" t="s">
        <v>36</v>
      </c>
      <c r="F46" s="1285"/>
      <c r="G46" s="1285"/>
      <c r="H46" s="1286"/>
      <c r="I46" s="107" t="s">
        <v>527</v>
      </c>
      <c r="J46" s="108" t="s">
        <v>527</v>
      </c>
      <c r="K46" s="108" t="s">
        <v>527</v>
      </c>
      <c r="L46" s="108" t="s">
        <v>527</v>
      </c>
      <c r="M46" s="109" t="s">
        <v>527</v>
      </c>
    </row>
    <row r="47" spans="2:13" ht="27.75" customHeight="1" x14ac:dyDescent="0.15">
      <c r="B47" s="1279"/>
      <c r="C47" s="1280"/>
      <c r="D47" s="111"/>
      <c r="E47" s="1287" t="s">
        <v>37</v>
      </c>
      <c r="F47" s="1288"/>
      <c r="G47" s="1288"/>
      <c r="H47" s="1289"/>
      <c r="I47" s="107" t="s">
        <v>527</v>
      </c>
      <c r="J47" s="108" t="s">
        <v>527</v>
      </c>
      <c r="K47" s="108" t="s">
        <v>527</v>
      </c>
      <c r="L47" s="108" t="s">
        <v>527</v>
      </c>
      <c r="M47" s="109" t="s">
        <v>527</v>
      </c>
    </row>
    <row r="48" spans="2:13" ht="27.75" customHeight="1" x14ac:dyDescent="0.15">
      <c r="B48" s="1279"/>
      <c r="C48" s="1280"/>
      <c r="D48" s="106"/>
      <c r="E48" s="1285" t="s">
        <v>38</v>
      </c>
      <c r="F48" s="1285"/>
      <c r="G48" s="1285"/>
      <c r="H48" s="1286"/>
      <c r="I48" s="107" t="s">
        <v>527</v>
      </c>
      <c r="J48" s="108" t="s">
        <v>527</v>
      </c>
      <c r="K48" s="108" t="s">
        <v>527</v>
      </c>
      <c r="L48" s="108" t="s">
        <v>527</v>
      </c>
      <c r="M48" s="109" t="s">
        <v>527</v>
      </c>
    </row>
    <row r="49" spans="2:13" ht="27.75" customHeight="1" x14ac:dyDescent="0.15">
      <c r="B49" s="1281"/>
      <c r="C49" s="1282"/>
      <c r="D49" s="106"/>
      <c r="E49" s="1285" t="s">
        <v>39</v>
      </c>
      <c r="F49" s="1285"/>
      <c r="G49" s="1285"/>
      <c r="H49" s="1286"/>
      <c r="I49" s="107" t="s">
        <v>527</v>
      </c>
      <c r="J49" s="108" t="s">
        <v>527</v>
      </c>
      <c r="K49" s="108" t="s">
        <v>527</v>
      </c>
      <c r="L49" s="108" t="s">
        <v>527</v>
      </c>
      <c r="M49" s="109" t="s">
        <v>527</v>
      </c>
    </row>
    <row r="50" spans="2:13" ht="27.75" customHeight="1" x14ac:dyDescent="0.15">
      <c r="B50" s="1290" t="s">
        <v>40</v>
      </c>
      <c r="C50" s="1291"/>
      <c r="D50" s="112"/>
      <c r="E50" s="1285" t="s">
        <v>41</v>
      </c>
      <c r="F50" s="1285"/>
      <c r="G50" s="1285"/>
      <c r="H50" s="1286"/>
      <c r="I50" s="107">
        <v>1062</v>
      </c>
      <c r="J50" s="108">
        <v>1062</v>
      </c>
      <c r="K50" s="108">
        <v>1265</v>
      </c>
      <c r="L50" s="108">
        <v>1284</v>
      </c>
      <c r="M50" s="109">
        <v>1295</v>
      </c>
    </row>
    <row r="51" spans="2:13" ht="27.75" customHeight="1" x14ac:dyDescent="0.15">
      <c r="B51" s="1279"/>
      <c r="C51" s="1280"/>
      <c r="D51" s="106"/>
      <c r="E51" s="1285" t="s">
        <v>42</v>
      </c>
      <c r="F51" s="1285"/>
      <c r="G51" s="1285"/>
      <c r="H51" s="1286"/>
      <c r="I51" s="107">
        <v>77</v>
      </c>
      <c r="J51" s="108">
        <v>66</v>
      </c>
      <c r="K51" s="108">
        <v>58</v>
      </c>
      <c r="L51" s="108">
        <v>49</v>
      </c>
      <c r="M51" s="109">
        <v>40</v>
      </c>
    </row>
    <row r="52" spans="2:13" ht="27.75" customHeight="1" x14ac:dyDescent="0.15">
      <c r="B52" s="1281"/>
      <c r="C52" s="1282"/>
      <c r="D52" s="106"/>
      <c r="E52" s="1285" t="s">
        <v>43</v>
      </c>
      <c r="F52" s="1285"/>
      <c r="G52" s="1285"/>
      <c r="H52" s="1286"/>
      <c r="I52" s="107">
        <v>3176</v>
      </c>
      <c r="J52" s="108">
        <v>3087</v>
      </c>
      <c r="K52" s="108">
        <v>2939</v>
      </c>
      <c r="L52" s="108">
        <v>2664</v>
      </c>
      <c r="M52" s="109">
        <v>2427</v>
      </c>
    </row>
    <row r="53" spans="2:13" ht="27.75" customHeight="1" thickBot="1" x14ac:dyDescent="0.2">
      <c r="B53" s="1292" t="s">
        <v>44</v>
      </c>
      <c r="C53" s="1293"/>
      <c r="D53" s="113"/>
      <c r="E53" s="1294" t="s">
        <v>45</v>
      </c>
      <c r="F53" s="1294"/>
      <c r="G53" s="1294"/>
      <c r="H53" s="1295"/>
      <c r="I53" s="114">
        <v>1172</v>
      </c>
      <c r="J53" s="115">
        <v>1249</v>
      </c>
      <c r="K53" s="115">
        <v>1086</v>
      </c>
      <c r="L53" s="115">
        <v>1065</v>
      </c>
      <c r="M53" s="116">
        <v>928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4nq99Ls9TJtbZBRuuWOZysWlfPsT/dGN8Rkl9BkVl4WWk+NqflE3IWZE11bC+vMJGK4lkEN+SGj6MkSOprTGQ==" saltValue="TrfutW6zpu4OuD5Ws3qH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1" t="s">
        <v>48</v>
      </c>
      <c r="D55" s="1301"/>
      <c r="E55" s="1302"/>
      <c r="F55" s="128">
        <v>1050</v>
      </c>
      <c r="G55" s="128">
        <v>1050</v>
      </c>
      <c r="H55" s="129">
        <v>1051</v>
      </c>
    </row>
    <row r="56" spans="2:8" ht="52.5" customHeight="1" x14ac:dyDescent="0.15">
      <c r="B56" s="130"/>
      <c r="C56" s="1303" t="s">
        <v>49</v>
      </c>
      <c r="D56" s="1303"/>
      <c r="E56" s="1304"/>
      <c r="F56" s="131">
        <v>202</v>
      </c>
      <c r="G56" s="131">
        <v>202</v>
      </c>
      <c r="H56" s="132">
        <v>202</v>
      </c>
    </row>
    <row r="57" spans="2:8" ht="53.25" customHeight="1" x14ac:dyDescent="0.15">
      <c r="B57" s="130"/>
      <c r="C57" s="1305" t="s">
        <v>50</v>
      </c>
      <c r="D57" s="1305"/>
      <c r="E57" s="1306"/>
      <c r="F57" s="133">
        <v>9</v>
      </c>
      <c r="G57" s="133">
        <v>8</v>
      </c>
      <c r="H57" s="134">
        <v>21</v>
      </c>
    </row>
    <row r="58" spans="2:8" ht="45.75" customHeight="1" x14ac:dyDescent="0.15">
      <c r="B58" s="135"/>
      <c r="C58" s="1296" t="s">
        <v>604</v>
      </c>
      <c r="D58" s="1297"/>
      <c r="E58" s="1298"/>
      <c r="F58" s="136">
        <v>3</v>
      </c>
      <c r="G58" s="136">
        <v>3</v>
      </c>
      <c r="H58" s="137">
        <v>14</v>
      </c>
    </row>
    <row r="59" spans="2:8" ht="45.75" customHeight="1" x14ac:dyDescent="0.15">
      <c r="B59" s="135"/>
      <c r="C59" s="1296" t="s">
        <v>603</v>
      </c>
      <c r="D59" s="1297"/>
      <c r="E59" s="1298"/>
      <c r="F59" s="136">
        <v>4</v>
      </c>
      <c r="G59" s="136">
        <v>4</v>
      </c>
      <c r="H59" s="137">
        <v>4</v>
      </c>
    </row>
    <row r="60" spans="2:8" ht="45.75" customHeight="1" x14ac:dyDescent="0.15">
      <c r="B60" s="135"/>
      <c r="C60" s="1296" t="s">
        <v>608</v>
      </c>
      <c r="D60" s="1297"/>
      <c r="E60" s="1298"/>
      <c r="F60" s="136" t="s">
        <v>607</v>
      </c>
      <c r="G60" s="136" t="s">
        <v>607</v>
      </c>
      <c r="H60" s="137">
        <v>3</v>
      </c>
    </row>
    <row r="61" spans="2:8" ht="45.75" customHeight="1" x14ac:dyDescent="0.15">
      <c r="B61" s="135"/>
      <c r="C61" s="1296" t="s">
        <v>605</v>
      </c>
      <c r="D61" s="1297"/>
      <c r="E61" s="1298"/>
      <c r="F61" s="136">
        <v>1</v>
      </c>
      <c r="G61" s="136" t="s">
        <v>607</v>
      </c>
      <c r="H61" s="137" t="s">
        <v>607</v>
      </c>
    </row>
    <row r="62" spans="2:8" ht="45.75" customHeight="1" thickBot="1" x14ac:dyDescent="0.2">
      <c r="B62" s="138"/>
      <c r="C62" s="384" t="s">
        <v>606</v>
      </c>
      <c r="D62" s="385"/>
      <c r="E62" s="386"/>
      <c r="F62" s="136">
        <v>0</v>
      </c>
      <c r="G62" s="136" t="s">
        <v>607</v>
      </c>
      <c r="H62" s="137" t="s">
        <v>607</v>
      </c>
    </row>
    <row r="63" spans="2:8" ht="52.5" customHeight="1" thickBot="1" x14ac:dyDescent="0.2">
      <c r="B63" s="139"/>
      <c r="C63" s="1299" t="s">
        <v>51</v>
      </c>
      <c r="D63" s="1299"/>
      <c r="E63" s="1300"/>
      <c r="F63" s="140">
        <v>1261</v>
      </c>
      <c r="G63" s="140">
        <v>1260</v>
      </c>
      <c r="H63" s="141">
        <v>1273</v>
      </c>
    </row>
    <row r="64" spans="2:8" ht="15" customHeight="1" x14ac:dyDescent="0.15"/>
  </sheetData>
  <sheetProtection algorithmName="SHA-512" hashValue="8lZDjw7SHEKLvZlsPqxBZR/lOgcpT/4gc2dWvtuuCOL2I6DpLkgXZaaAB/qVqSTr6xB5ei/vw1pQ00qAbbOIkA==" saltValue="aUBD1hnORVaqNs/PNu56Mg=="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7" customWidth="1"/>
    <col min="2" max="107" width="2.5" style="387" customWidth="1"/>
    <col min="108" max="108" width="6.125" style="389" customWidth="1"/>
    <col min="109" max="109" width="5.875" style="388"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424"/>
      <c r="B1" s="423"/>
      <c r="DD1" s="387"/>
      <c r="DE1" s="387"/>
    </row>
    <row r="2" spans="1:143" ht="25.5" customHeight="1" x14ac:dyDescent="0.15">
      <c r="A2" s="422"/>
      <c r="C2" s="422"/>
      <c r="O2" s="422"/>
      <c r="P2" s="422"/>
      <c r="Q2" s="422"/>
      <c r="R2" s="422"/>
      <c r="S2" s="422"/>
      <c r="T2" s="422"/>
      <c r="U2" s="422"/>
      <c r="V2" s="422"/>
      <c r="W2" s="422"/>
      <c r="X2" s="422"/>
      <c r="Y2" s="422"/>
      <c r="Z2" s="422"/>
      <c r="AA2" s="422"/>
      <c r="AB2" s="422"/>
      <c r="AC2" s="422"/>
      <c r="AD2" s="422"/>
      <c r="AE2" s="422"/>
      <c r="AF2" s="422"/>
      <c r="AG2" s="422"/>
      <c r="AH2" s="422"/>
      <c r="AI2" s="422"/>
      <c r="AU2" s="422"/>
      <c r="BG2" s="422"/>
      <c r="BS2" s="422"/>
      <c r="CE2" s="422"/>
      <c r="CQ2" s="422"/>
      <c r="DD2" s="387"/>
      <c r="DE2" s="387"/>
    </row>
    <row r="3" spans="1:143" ht="25.5" customHeight="1" x14ac:dyDescent="0.15">
      <c r="A3" s="422"/>
      <c r="C3" s="422"/>
      <c r="O3" s="422"/>
      <c r="P3" s="422"/>
      <c r="Q3" s="422"/>
      <c r="R3" s="422"/>
      <c r="S3" s="422"/>
      <c r="T3" s="422"/>
      <c r="U3" s="422"/>
      <c r="V3" s="422"/>
      <c r="W3" s="422"/>
      <c r="X3" s="422"/>
      <c r="Y3" s="422"/>
      <c r="Z3" s="422"/>
      <c r="AA3" s="422"/>
      <c r="AB3" s="422"/>
      <c r="AC3" s="422"/>
      <c r="AD3" s="422"/>
      <c r="AE3" s="422"/>
      <c r="AF3" s="422"/>
      <c r="AG3" s="422"/>
      <c r="AH3" s="422"/>
      <c r="AI3" s="422"/>
      <c r="AU3" s="422"/>
      <c r="BG3" s="422"/>
      <c r="BS3" s="422"/>
      <c r="CE3" s="422"/>
      <c r="CQ3" s="422"/>
      <c r="DD3" s="387"/>
      <c r="DE3" s="387"/>
    </row>
    <row r="4" spans="1:143" s="289" customFormat="1" ht="13.5" x14ac:dyDescent="0.15">
      <c r="A4" s="422"/>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290"/>
      <c r="DG4" s="290"/>
      <c r="DH4" s="290"/>
      <c r="DI4" s="290"/>
      <c r="DJ4" s="290"/>
      <c r="DK4" s="290"/>
      <c r="DL4" s="290"/>
      <c r="DM4" s="290"/>
      <c r="DN4" s="290"/>
      <c r="DO4" s="290"/>
      <c r="DP4" s="290"/>
      <c r="DQ4" s="290"/>
      <c r="DR4" s="290"/>
      <c r="DS4" s="290"/>
      <c r="DT4" s="290"/>
      <c r="DU4" s="290"/>
      <c r="DV4" s="290"/>
      <c r="DW4" s="290"/>
    </row>
    <row r="5" spans="1:143" s="289" customFormat="1" ht="13.5" x14ac:dyDescent="0.15">
      <c r="A5" s="422"/>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290"/>
      <c r="DG5" s="290"/>
      <c r="DH5" s="290"/>
      <c r="DI5" s="290"/>
      <c r="DJ5" s="290"/>
      <c r="DK5" s="290"/>
      <c r="DL5" s="290"/>
      <c r="DM5" s="290"/>
      <c r="DN5" s="290"/>
      <c r="DO5" s="290"/>
      <c r="DP5" s="290"/>
      <c r="DQ5" s="290"/>
      <c r="DR5" s="290"/>
      <c r="DS5" s="290"/>
      <c r="DT5" s="290"/>
      <c r="DU5" s="290"/>
      <c r="DV5" s="290"/>
      <c r="DW5" s="290"/>
    </row>
    <row r="6" spans="1:143" s="289" customFormat="1" ht="13.5" x14ac:dyDescent="0.15">
      <c r="A6" s="422"/>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c r="CX6" s="422"/>
      <c r="CY6" s="422"/>
      <c r="CZ6" s="422"/>
      <c r="DA6" s="422"/>
      <c r="DB6" s="422"/>
      <c r="DC6" s="422"/>
      <c r="DD6" s="422"/>
      <c r="DE6" s="422"/>
      <c r="DF6" s="290"/>
      <c r="DG6" s="290"/>
      <c r="DH6" s="290"/>
      <c r="DI6" s="290"/>
      <c r="DJ6" s="290"/>
      <c r="DK6" s="290"/>
      <c r="DL6" s="290"/>
      <c r="DM6" s="290"/>
      <c r="DN6" s="290"/>
      <c r="DO6" s="290"/>
      <c r="DP6" s="290"/>
      <c r="DQ6" s="290"/>
      <c r="DR6" s="290"/>
      <c r="DS6" s="290"/>
      <c r="DT6" s="290"/>
      <c r="DU6" s="290"/>
      <c r="DV6" s="290"/>
      <c r="DW6" s="290"/>
    </row>
    <row r="7" spans="1:143" s="289" customFormat="1" ht="13.5" x14ac:dyDescent="0.15">
      <c r="A7" s="422"/>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c r="CI7" s="422"/>
      <c r="CJ7" s="422"/>
      <c r="CK7" s="422"/>
      <c r="CL7" s="422"/>
      <c r="CM7" s="422"/>
      <c r="CN7" s="422"/>
      <c r="CO7" s="422"/>
      <c r="CP7" s="422"/>
      <c r="CQ7" s="422"/>
      <c r="CR7" s="422"/>
      <c r="CS7" s="422"/>
      <c r="CT7" s="422"/>
      <c r="CU7" s="422"/>
      <c r="CV7" s="422"/>
      <c r="CW7" s="422"/>
      <c r="CX7" s="422"/>
      <c r="CY7" s="422"/>
      <c r="CZ7" s="422"/>
      <c r="DA7" s="422"/>
      <c r="DB7" s="422"/>
      <c r="DC7" s="422"/>
      <c r="DD7" s="422"/>
      <c r="DE7" s="422"/>
      <c r="DF7" s="290"/>
      <c r="DG7" s="290"/>
      <c r="DH7" s="290"/>
      <c r="DI7" s="290"/>
      <c r="DJ7" s="290"/>
      <c r="DK7" s="290"/>
      <c r="DL7" s="290"/>
      <c r="DM7" s="290"/>
      <c r="DN7" s="290"/>
      <c r="DO7" s="290"/>
      <c r="DP7" s="290"/>
      <c r="DQ7" s="290"/>
      <c r="DR7" s="290"/>
      <c r="DS7" s="290"/>
      <c r="DT7" s="290"/>
      <c r="DU7" s="290"/>
      <c r="DV7" s="290"/>
      <c r="DW7" s="290"/>
    </row>
    <row r="8" spans="1:143" s="289" customFormat="1" ht="13.5" x14ac:dyDescent="0.15">
      <c r="A8" s="422"/>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c r="CI8" s="422"/>
      <c r="CJ8" s="422"/>
      <c r="CK8" s="422"/>
      <c r="CL8" s="422"/>
      <c r="CM8" s="422"/>
      <c r="CN8" s="422"/>
      <c r="CO8" s="422"/>
      <c r="CP8" s="422"/>
      <c r="CQ8" s="422"/>
      <c r="CR8" s="422"/>
      <c r="CS8" s="422"/>
      <c r="CT8" s="422"/>
      <c r="CU8" s="422"/>
      <c r="CV8" s="422"/>
      <c r="CW8" s="422"/>
      <c r="CX8" s="422"/>
      <c r="CY8" s="422"/>
      <c r="CZ8" s="422"/>
      <c r="DA8" s="422"/>
      <c r="DB8" s="422"/>
      <c r="DC8" s="422"/>
      <c r="DD8" s="422"/>
      <c r="DE8" s="422"/>
      <c r="DF8" s="290"/>
      <c r="DG8" s="290"/>
      <c r="DH8" s="290"/>
      <c r="DI8" s="290"/>
      <c r="DJ8" s="290"/>
      <c r="DK8" s="290"/>
      <c r="DL8" s="290"/>
      <c r="DM8" s="290"/>
      <c r="DN8" s="290"/>
      <c r="DO8" s="290"/>
      <c r="DP8" s="290"/>
      <c r="DQ8" s="290"/>
      <c r="DR8" s="290"/>
      <c r="DS8" s="290"/>
      <c r="DT8" s="290"/>
      <c r="DU8" s="290"/>
      <c r="DV8" s="290"/>
      <c r="DW8" s="290"/>
    </row>
    <row r="9" spans="1:143" s="289" customFormat="1" ht="13.5" x14ac:dyDescent="0.15">
      <c r="A9" s="422"/>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290"/>
      <c r="DG9" s="290"/>
      <c r="DH9" s="290"/>
      <c r="DI9" s="290"/>
      <c r="DJ9" s="290"/>
      <c r="DK9" s="290"/>
      <c r="DL9" s="290"/>
      <c r="DM9" s="290"/>
      <c r="DN9" s="290"/>
      <c r="DO9" s="290"/>
      <c r="DP9" s="290"/>
      <c r="DQ9" s="290"/>
      <c r="DR9" s="290"/>
      <c r="DS9" s="290"/>
      <c r="DT9" s="290"/>
      <c r="DU9" s="290"/>
      <c r="DV9" s="290"/>
      <c r="DW9" s="290"/>
    </row>
    <row r="10" spans="1:143" s="289" customFormat="1" ht="13.5" x14ac:dyDescent="0.15">
      <c r="A10" s="422"/>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290"/>
      <c r="DG10" s="290"/>
      <c r="DH10" s="290"/>
      <c r="DI10" s="290"/>
      <c r="DJ10" s="290"/>
      <c r="DK10" s="290"/>
      <c r="DL10" s="290"/>
      <c r="DM10" s="290"/>
      <c r="DN10" s="290"/>
      <c r="DO10" s="290"/>
      <c r="DP10" s="290"/>
      <c r="DQ10" s="290"/>
      <c r="DR10" s="290"/>
      <c r="DS10" s="290"/>
      <c r="DT10" s="290"/>
      <c r="DU10" s="290"/>
      <c r="DV10" s="290"/>
      <c r="DW10" s="290"/>
      <c r="EM10" s="289" t="s">
        <v>620</v>
      </c>
    </row>
    <row r="11" spans="1:143" s="289" customFormat="1" ht="13.5" x14ac:dyDescent="0.15">
      <c r="A11" s="422"/>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5" x14ac:dyDescent="0.15">
      <c r="A12" s="422"/>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c r="CX12" s="422"/>
      <c r="CY12" s="422"/>
      <c r="CZ12" s="422"/>
      <c r="DA12" s="422"/>
      <c r="DB12" s="422"/>
      <c r="DC12" s="422"/>
      <c r="DD12" s="422"/>
      <c r="DE12" s="422"/>
      <c r="DF12" s="290"/>
      <c r="DG12" s="290"/>
      <c r="DH12" s="290"/>
      <c r="DI12" s="290"/>
      <c r="DJ12" s="290"/>
      <c r="DK12" s="290"/>
      <c r="DL12" s="290"/>
      <c r="DM12" s="290"/>
      <c r="DN12" s="290"/>
      <c r="DO12" s="290"/>
      <c r="DP12" s="290"/>
      <c r="DQ12" s="290"/>
      <c r="DR12" s="290"/>
      <c r="DS12" s="290"/>
      <c r="DT12" s="290"/>
      <c r="DU12" s="290"/>
      <c r="DV12" s="290"/>
      <c r="DW12" s="290"/>
      <c r="EM12" s="289" t="s">
        <v>620</v>
      </c>
    </row>
    <row r="13" spans="1:143" s="289" customFormat="1" ht="13.5" x14ac:dyDescent="0.15">
      <c r="A13" s="422"/>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5" x14ac:dyDescent="0.15">
      <c r="A14" s="422"/>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c r="CX14" s="422"/>
      <c r="CY14" s="422"/>
      <c r="CZ14" s="422"/>
      <c r="DA14" s="422"/>
      <c r="DB14" s="422"/>
      <c r="DC14" s="422"/>
      <c r="DD14" s="422"/>
      <c r="DE14" s="422"/>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5" x14ac:dyDescent="0.15">
      <c r="A15" s="387"/>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5" x14ac:dyDescent="0.15">
      <c r="A16" s="387"/>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5" x14ac:dyDescent="0.15">
      <c r="A17" s="387"/>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422"/>
      <c r="CP17" s="422"/>
      <c r="CQ17" s="422"/>
      <c r="CR17" s="422"/>
      <c r="CS17" s="422"/>
      <c r="CT17" s="422"/>
      <c r="CU17" s="422"/>
      <c r="CV17" s="422"/>
      <c r="CW17" s="422"/>
      <c r="CX17" s="422"/>
      <c r="CY17" s="422"/>
      <c r="CZ17" s="422"/>
      <c r="DA17" s="422"/>
      <c r="DB17" s="422"/>
      <c r="DC17" s="422"/>
      <c r="DD17" s="422"/>
      <c r="DE17" s="422"/>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5" x14ac:dyDescent="0.15">
      <c r="A18" s="387"/>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2"/>
      <c r="DF18" s="290"/>
      <c r="DG18" s="290"/>
      <c r="DH18" s="290"/>
      <c r="DI18" s="290"/>
      <c r="DJ18" s="290"/>
      <c r="DK18" s="290"/>
      <c r="DL18" s="290"/>
      <c r="DM18" s="290"/>
      <c r="DN18" s="290"/>
      <c r="DO18" s="290"/>
      <c r="DP18" s="290"/>
      <c r="DQ18" s="290"/>
      <c r="DR18" s="290"/>
      <c r="DS18" s="290"/>
      <c r="DT18" s="290"/>
      <c r="DU18" s="290"/>
      <c r="DV18" s="290"/>
      <c r="DW18" s="290"/>
    </row>
    <row r="19" spans="1:351" ht="13.5" x14ac:dyDescent="0.15">
      <c r="DD19" s="387"/>
      <c r="DE19" s="387"/>
    </row>
    <row r="20" spans="1:351" ht="13.5" x14ac:dyDescent="0.15">
      <c r="DD20" s="387"/>
      <c r="DE20" s="387"/>
    </row>
    <row r="21" spans="1:351" ht="17.25" x14ac:dyDescent="0.15">
      <c r="B21" s="421"/>
      <c r="C21" s="417"/>
      <c r="D21" s="417"/>
      <c r="E21" s="417"/>
      <c r="F21" s="417"/>
      <c r="G21" s="417"/>
      <c r="H21" s="417"/>
      <c r="I21" s="417"/>
      <c r="J21" s="417"/>
      <c r="K21" s="417"/>
      <c r="L21" s="417"/>
      <c r="M21" s="417"/>
      <c r="N21" s="420"/>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20"/>
      <c r="AU21" s="417"/>
      <c r="AV21" s="417"/>
      <c r="AW21" s="417"/>
      <c r="AX21" s="417"/>
      <c r="AY21" s="417"/>
      <c r="AZ21" s="417"/>
      <c r="BA21" s="417"/>
      <c r="BB21" s="417"/>
      <c r="BC21" s="417"/>
      <c r="BD21" s="417"/>
      <c r="BE21" s="417"/>
      <c r="BF21" s="420"/>
      <c r="BG21" s="417"/>
      <c r="BH21" s="417"/>
      <c r="BI21" s="417"/>
      <c r="BJ21" s="417"/>
      <c r="BK21" s="417"/>
      <c r="BL21" s="417"/>
      <c r="BM21" s="417"/>
      <c r="BN21" s="417"/>
      <c r="BO21" s="417"/>
      <c r="BP21" s="417"/>
      <c r="BQ21" s="417"/>
      <c r="BR21" s="420"/>
      <c r="BS21" s="417"/>
      <c r="BT21" s="417"/>
      <c r="BU21" s="417"/>
      <c r="BV21" s="417"/>
      <c r="BW21" s="417"/>
      <c r="BX21" s="417"/>
      <c r="BY21" s="417"/>
      <c r="BZ21" s="417"/>
      <c r="CA21" s="417"/>
      <c r="CB21" s="417"/>
      <c r="CC21" s="417"/>
      <c r="CD21" s="420"/>
      <c r="CE21" s="417"/>
      <c r="CF21" s="417"/>
      <c r="CG21" s="417"/>
      <c r="CH21" s="417"/>
      <c r="CI21" s="417"/>
      <c r="CJ21" s="417"/>
      <c r="CK21" s="417"/>
      <c r="CL21" s="417"/>
      <c r="CM21" s="417"/>
      <c r="CN21" s="417"/>
      <c r="CO21" s="417"/>
      <c r="CP21" s="420"/>
      <c r="CQ21" s="417"/>
      <c r="CR21" s="417"/>
      <c r="CS21" s="417"/>
      <c r="CT21" s="417"/>
      <c r="CU21" s="417"/>
      <c r="CV21" s="417"/>
      <c r="CW21" s="417"/>
      <c r="CX21" s="417"/>
      <c r="CY21" s="417"/>
      <c r="CZ21" s="417"/>
      <c r="DA21" s="417"/>
      <c r="DB21" s="420"/>
      <c r="DC21" s="417"/>
      <c r="DD21" s="416"/>
      <c r="DE21" s="387"/>
      <c r="MM21" s="419"/>
    </row>
    <row r="22" spans="1:351" ht="17.25" x14ac:dyDescent="0.15">
      <c r="B22" s="388"/>
      <c r="MM22" s="419"/>
    </row>
    <row r="23" spans="1:351" ht="13.5" x14ac:dyDescent="0.15">
      <c r="B23" s="388"/>
    </row>
    <row r="24" spans="1:351" ht="13.5" x14ac:dyDescent="0.15">
      <c r="B24" s="388"/>
    </row>
    <row r="25" spans="1:351" ht="13.5" x14ac:dyDescent="0.15">
      <c r="B25" s="388"/>
    </row>
    <row r="26" spans="1:351" ht="13.5" x14ac:dyDescent="0.15">
      <c r="B26" s="388"/>
    </row>
    <row r="27" spans="1:351" ht="13.5" x14ac:dyDescent="0.15">
      <c r="B27" s="388"/>
    </row>
    <row r="28" spans="1:351" ht="13.5" x14ac:dyDescent="0.15">
      <c r="B28" s="388"/>
    </row>
    <row r="29" spans="1:351" ht="13.5" x14ac:dyDescent="0.15">
      <c r="B29" s="388"/>
    </row>
    <row r="30" spans="1:351" ht="13.5" x14ac:dyDescent="0.15">
      <c r="B30" s="388"/>
    </row>
    <row r="31" spans="1:351" ht="13.5" x14ac:dyDescent="0.15">
      <c r="B31" s="388"/>
    </row>
    <row r="32" spans="1:351" ht="13.5" x14ac:dyDescent="0.15">
      <c r="B32" s="388"/>
    </row>
    <row r="33" spans="2:109" ht="13.5" x14ac:dyDescent="0.15">
      <c r="B33" s="388"/>
    </row>
    <row r="34" spans="2:109" ht="13.5" x14ac:dyDescent="0.15">
      <c r="B34" s="388"/>
    </row>
    <row r="35" spans="2:109" ht="13.5" x14ac:dyDescent="0.15">
      <c r="B35" s="388"/>
    </row>
    <row r="36" spans="2:109" ht="13.5" x14ac:dyDescent="0.15">
      <c r="B36" s="388"/>
    </row>
    <row r="37" spans="2:109" ht="13.5" x14ac:dyDescent="0.15">
      <c r="B37" s="388"/>
    </row>
    <row r="38" spans="2:109" ht="13.5" x14ac:dyDescent="0.15">
      <c r="B38" s="388"/>
    </row>
    <row r="39" spans="2:109" ht="13.5" x14ac:dyDescent="0.15">
      <c r="B39" s="393"/>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1"/>
    </row>
    <row r="40" spans="2:109" ht="13.5" x14ac:dyDescent="0.15">
      <c r="B40" s="408"/>
      <c r="DD40" s="408"/>
      <c r="DE40" s="387"/>
    </row>
    <row r="41" spans="2:109" ht="17.25" x14ac:dyDescent="0.15">
      <c r="B41" s="418" t="s">
        <v>619</v>
      </c>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c r="CL41" s="417"/>
      <c r="CM41" s="417"/>
      <c r="CN41" s="417"/>
      <c r="CO41" s="417"/>
      <c r="CP41" s="417"/>
      <c r="CQ41" s="417"/>
      <c r="CR41" s="417"/>
      <c r="CS41" s="417"/>
      <c r="CT41" s="417"/>
      <c r="CU41" s="417"/>
      <c r="CV41" s="417"/>
      <c r="CW41" s="417"/>
      <c r="CX41" s="417"/>
      <c r="CY41" s="417"/>
      <c r="CZ41" s="417"/>
      <c r="DA41" s="417"/>
      <c r="DB41" s="417"/>
      <c r="DC41" s="417"/>
      <c r="DD41" s="416"/>
    </row>
    <row r="42" spans="2:109" ht="13.5" x14ac:dyDescent="0.15">
      <c r="B42" s="388"/>
      <c r="G42" s="404"/>
      <c r="I42" s="403"/>
      <c r="J42" s="403"/>
      <c r="K42" s="403"/>
      <c r="AM42" s="404"/>
      <c r="AN42" s="404" t="s">
        <v>615</v>
      </c>
      <c r="AP42" s="403"/>
      <c r="AQ42" s="403"/>
      <c r="AR42" s="403"/>
      <c r="AY42" s="404"/>
      <c r="BA42" s="403"/>
      <c r="BB42" s="403"/>
      <c r="BC42" s="403"/>
      <c r="BK42" s="404"/>
      <c r="BM42" s="403"/>
      <c r="BN42" s="403"/>
      <c r="BO42" s="403"/>
      <c r="BW42" s="404"/>
      <c r="BY42" s="403"/>
      <c r="BZ42" s="403"/>
      <c r="CA42" s="403"/>
      <c r="CI42" s="404"/>
      <c r="CK42" s="403"/>
      <c r="CL42" s="403"/>
      <c r="CM42" s="403"/>
      <c r="CU42" s="404"/>
      <c r="CW42" s="403"/>
      <c r="CX42" s="403"/>
      <c r="CY42" s="403"/>
    </row>
    <row r="43" spans="2:109" ht="13.5" customHeight="1" x14ac:dyDescent="0.15">
      <c r="B43" s="388"/>
      <c r="AN43" s="1309" t="s">
        <v>618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8"/>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8"/>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8"/>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8"/>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8"/>
      <c r="H48" s="395"/>
      <c r="I48" s="395"/>
      <c r="J48" s="395"/>
      <c r="AN48" s="395"/>
      <c r="AO48" s="395"/>
      <c r="AP48" s="395"/>
      <c r="AZ48" s="395"/>
      <c r="BA48" s="395"/>
      <c r="BB48" s="395"/>
      <c r="BL48" s="395"/>
      <c r="BM48" s="395"/>
      <c r="BN48" s="395"/>
      <c r="BX48" s="395"/>
      <c r="BY48" s="395"/>
      <c r="BZ48" s="395"/>
      <c r="CJ48" s="395"/>
      <c r="CK48" s="395"/>
      <c r="CL48" s="395"/>
      <c r="CV48" s="395"/>
      <c r="CW48" s="395"/>
      <c r="CX48" s="395"/>
    </row>
    <row r="49" spans="1:109" ht="13.5" x14ac:dyDescent="0.15">
      <c r="B49" s="388"/>
      <c r="AN49" s="387" t="s">
        <v>613</v>
      </c>
    </row>
    <row r="50" spans="1:109" ht="13.5" x14ac:dyDescent="0.15">
      <c r="B50" s="388"/>
      <c r="G50" s="1318"/>
      <c r="H50" s="1318"/>
      <c r="I50" s="1318"/>
      <c r="J50" s="1318"/>
      <c r="K50" s="397"/>
      <c r="L50" s="397"/>
      <c r="M50" s="396"/>
      <c r="N50" s="39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569</v>
      </c>
      <c r="BQ50" s="1322"/>
      <c r="BR50" s="1322"/>
      <c r="BS50" s="1322"/>
      <c r="BT50" s="1322"/>
      <c r="BU50" s="1322"/>
      <c r="BV50" s="1322"/>
      <c r="BW50" s="1322"/>
      <c r="BX50" s="1322" t="s">
        <v>570</v>
      </c>
      <c r="BY50" s="1322"/>
      <c r="BZ50" s="1322"/>
      <c r="CA50" s="1322"/>
      <c r="CB50" s="1322"/>
      <c r="CC50" s="1322"/>
      <c r="CD50" s="1322"/>
      <c r="CE50" s="1322"/>
      <c r="CF50" s="1322" t="s">
        <v>571</v>
      </c>
      <c r="CG50" s="1322"/>
      <c r="CH50" s="1322"/>
      <c r="CI50" s="1322"/>
      <c r="CJ50" s="1322"/>
      <c r="CK50" s="1322"/>
      <c r="CL50" s="1322"/>
      <c r="CM50" s="1322"/>
      <c r="CN50" s="1322" t="s">
        <v>572</v>
      </c>
      <c r="CO50" s="1322"/>
      <c r="CP50" s="1322"/>
      <c r="CQ50" s="1322"/>
      <c r="CR50" s="1322"/>
      <c r="CS50" s="1322"/>
      <c r="CT50" s="1322"/>
      <c r="CU50" s="1322"/>
      <c r="CV50" s="1322" t="s">
        <v>573</v>
      </c>
      <c r="CW50" s="1322"/>
      <c r="CX50" s="1322"/>
      <c r="CY50" s="1322"/>
      <c r="CZ50" s="1322"/>
      <c r="DA50" s="1322"/>
      <c r="DB50" s="1322"/>
      <c r="DC50" s="1322"/>
    </row>
    <row r="51" spans="1:109" ht="13.5" customHeight="1" x14ac:dyDescent="0.15">
      <c r="B51" s="388"/>
      <c r="G51" s="1308"/>
      <c r="H51" s="1308"/>
      <c r="I51" s="1326"/>
      <c r="J51" s="1326"/>
      <c r="K51" s="1323"/>
      <c r="L51" s="1323"/>
      <c r="M51" s="1323"/>
      <c r="N51" s="1323"/>
      <c r="AM51" s="395"/>
      <c r="AN51" s="1324" t="s">
        <v>612</v>
      </c>
      <c r="AO51" s="1324"/>
      <c r="AP51" s="1324"/>
      <c r="AQ51" s="1324"/>
      <c r="AR51" s="1324"/>
      <c r="AS51" s="1324"/>
      <c r="AT51" s="1324"/>
      <c r="AU51" s="1324"/>
      <c r="AV51" s="1324"/>
      <c r="AW51" s="1324"/>
      <c r="AX51" s="1324"/>
      <c r="AY51" s="1324"/>
      <c r="AZ51" s="1324"/>
      <c r="BA51" s="1324"/>
      <c r="BB51" s="1324" t="s">
        <v>610</v>
      </c>
      <c r="BC51" s="1324"/>
      <c r="BD51" s="1324"/>
      <c r="BE51" s="1324"/>
      <c r="BF51" s="1324"/>
      <c r="BG51" s="1324"/>
      <c r="BH51" s="1324"/>
      <c r="BI51" s="1324"/>
      <c r="BJ51" s="1324"/>
      <c r="BK51" s="1324"/>
      <c r="BL51" s="1324"/>
      <c r="BM51" s="1324"/>
      <c r="BN51" s="1324"/>
      <c r="BO51" s="1324"/>
      <c r="BP51" s="1307">
        <v>66.8</v>
      </c>
      <c r="BQ51" s="1307"/>
      <c r="BR51" s="1307"/>
      <c r="BS51" s="1307"/>
      <c r="BT51" s="1307"/>
      <c r="BU51" s="1307"/>
      <c r="BV51" s="1307"/>
      <c r="BW51" s="1307"/>
      <c r="BX51" s="1307">
        <v>72.5</v>
      </c>
      <c r="BY51" s="1307"/>
      <c r="BZ51" s="1307"/>
      <c r="CA51" s="1307"/>
      <c r="CB51" s="1307"/>
      <c r="CC51" s="1307"/>
      <c r="CD51" s="1307"/>
      <c r="CE51" s="1307"/>
      <c r="CF51" s="1307">
        <v>64.2</v>
      </c>
      <c r="CG51" s="1307"/>
      <c r="CH51" s="1307"/>
      <c r="CI51" s="1307"/>
      <c r="CJ51" s="1307"/>
      <c r="CK51" s="1307"/>
      <c r="CL51" s="1307"/>
      <c r="CM51" s="1307"/>
      <c r="CN51" s="1307">
        <v>63</v>
      </c>
      <c r="CO51" s="1307"/>
      <c r="CP51" s="1307"/>
      <c r="CQ51" s="1307"/>
      <c r="CR51" s="1307"/>
      <c r="CS51" s="1307"/>
      <c r="CT51" s="1307"/>
      <c r="CU51" s="1307"/>
      <c r="CV51" s="1307">
        <v>54.4</v>
      </c>
      <c r="CW51" s="1307"/>
      <c r="CX51" s="1307"/>
      <c r="CY51" s="1307"/>
      <c r="CZ51" s="1307"/>
      <c r="DA51" s="1307"/>
      <c r="DB51" s="1307"/>
      <c r="DC51" s="1307"/>
    </row>
    <row r="52" spans="1:109" ht="13.5" x14ac:dyDescent="0.15">
      <c r="B52" s="388"/>
      <c r="G52" s="1308"/>
      <c r="H52" s="1308"/>
      <c r="I52" s="1326"/>
      <c r="J52" s="1326"/>
      <c r="K52" s="1323"/>
      <c r="L52" s="1323"/>
      <c r="M52" s="1323"/>
      <c r="N52" s="1323"/>
      <c r="AM52" s="395"/>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x14ac:dyDescent="0.15">
      <c r="A53" s="403"/>
      <c r="B53" s="388"/>
      <c r="G53" s="1308"/>
      <c r="H53" s="1308"/>
      <c r="I53" s="1318"/>
      <c r="J53" s="1318"/>
      <c r="K53" s="1323"/>
      <c r="L53" s="1323"/>
      <c r="M53" s="1323"/>
      <c r="N53" s="1323"/>
      <c r="AM53" s="395"/>
      <c r="AN53" s="1324"/>
      <c r="AO53" s="1324"/>
      <c r="AP53" s="1324"/>
      <c r="AQ53" s="1324"/>
      <c r="AR53" s="1324"/>
      <c r="AS53" s="1324"/>
      <c r="AT53" s="1324"/>
      <c r="AU53" s="1324"/>
      <c r="AV53" s="1324"/>
      <c r="AW53" s="1324"/>
      <c r="AX53" s="1324"/>
      <c r="AY53" s="1324"/>
      <c r="AZ53" s="1324"/>
      <c r="BA53" s="1324"/>
      <c r="BB53" s="1324" t="s">
        <v>617</v>
      </c>
      <c r="BC53" s="1324"/>
      <c r="BD53" s="1324"/>
      <c r="BE53" s="1324"/>
      <c r="BF53" s="1324"/>
      <c r="BG53" s="1324"/>
      <c r="BH53" s="1324"/>
      <c r="BI53" s="1324"/>
      <c r="BJ53" s="1324"/>
      <c r="BK53" s="1324"/>
      <c r="BL53" s="1324"/>
      <c r="BM53" s="1324"/>
      <c r="BN53" s="1324"/>
      <c r="BO53" s="1324"/>
      <c r="BP53" s="1307">
        <v>60.9</v>
      </c>
      <c r="BQ53" s="1307"/>
      <c r="BR53" s="1307"/>
      <c r="BS53" s="1307"/>
      <c r="BT53" s="1307"/>
      <c r="BU53" s="1307"/>
      <c r="BV53" s="1307"/>
      <c r="BW53" s="1307"/>
      <c r="BX53" s="1307">
        <v>62.1</v>
      </c>
      <c r="BY53" s="1307"/>
      <c r="BZ53" s="1307"/>
      <c r="CA53" s="1307"/>
      <c r="CB53" s="1307"/>
      <c r="CC53" s="1307"/>
      <c r="CD53" s="1307"/>
      <c r="CE53" s="1307"/>
      <c r="CF53" s="1307">
        <v>63.9</v>
      </c>
      <c r="CG53" s="1307"/>
      <c r="CH53" s="1307"/>
      <c r="CI53" s="1307"/>
      <c r="CJ53" s="1307"/>
      <c r="CK53" s="1307"/>
      <c r="CL53" s="1307"/>
      <c r="CM53" s="1307"/>
      <c r="CN53" s="1307">
        <v>65.900000000000006</v>
      </c>
      <c r="CO53" s="1307"/>
      <c r="CP53" s="1307"/>
      <c r="CQ53" s="1307"/>
      <c r="CR53" s="1307"/>
      <c r="CS53" s="1307"/>
      <c r="CT53" s="1307"/>
      <c r="CU53" s="1307"/>
      <c r="CV53" s="1307">
        <v>68.099999999999994</v>
      </c>
      <c r="CW53" s="1307"/>
      <c r="CX53" s="1307"/>
      <c r="CY53" s="1307"/>
      <c r="CZ53" s="1307"/>
      <c r="DA53" s="1307"/>
      <c r="DB53" s="1307"/>
      <c r="DC53" s="1307"/>
    </row>
    <row r="54" spans="1:109" ht="13.5" x14ac:dyDescent="0.15">
      <c r="A54" s="403"/>
      <c r="B54" s="388"/>
      <c r="G54" s="1308"/>
      <c r="H54" s="1308"/>
      <c r="I54" s="1318"/>
      <c r="J54" s="1318"/>
      <c r="K54" s="1323"/>
      <c r="L54" s="1323"/>
      <c r="M54" s="1323"/>
      <c r="N54" s="1323"/>
      <c r="AM54" s="395"/>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x14ac:dyDescent="0.15">
      <c r="A55" s="403"/>
      <c r="B55" s="388"/>
      <c r="G55" s="1318"/>
      <c r="H55" s="1318"/>
      <c r="I55" s="1318"/>
      <c r="J55" s="1318"/>
      <c r="K55" s="1323"/>
      <c r="L55" s="1323"/>
      <c r="M55" s="1323"/>
      <c r="N55" s="1323"/>
      <c r="AN55" s="1322" t="s">
        <v>611</v>
      </c>
      <c r="AO55" s="1322"/>
      <c r="AP55" s="1322"/>
      <c r="AQ55" s="1322"/>
      <c r="AR55" s="1322"/>
      <c r="AS55" s="1322"/>
      <c r="AT55" s="1322"/>
      <c r="AU55" s="1322"/>
      <c r="AV55" s="1322"/>
      <c r="AW55" s="1322"/>
      <c r="AX55" s="1322"/>
      <c r="AY55" s="1322"/>
      <c r="AZ55" s="1322"/>
      <c r="BA55" s="1322"/>
      <c r="BB55" s="1324" t="s">
        <v>610</v>
      </c>
      <c r="BC55" s="1324"/>
      <c r="BD55" s="1324"/>
      <c r="BE55" s="1324"/>
      <c r="BF55" s="1324"/>
      <c r="BG55" s="1324"/>
      <c r="BH55" s="1324"/>
      <c r="BI55" s="1324"/>
      <c r="BJ55" s="1324"/>
      <c r="BK55" s="1324"/>
      <c r="BL55" s="1324"/>
      <c r="BM55" s="1324"/>
      <c r="BN55" s="1324"/>
      <c r="BO55" s="1324"/>
      <c r="BP55" s="1307">
        <v>0</v>
      </c>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5" x14ac:dyDescent="0.15">
      <c r="A56" s="403"/>
      <c r="B56" s="388"/>
      <c r="G56" s="1318"/>
      <c r="H56" s="1318"/>
      <c r="I56" s="1318"/>
      <c r="J56" s="1318"/>
      <c r="K56" s="1323"/>
      <c r="L56" s="1323"/>
      <c r="M56" s="1323"/>
      <c r="N56" s="1323"/>
      <c r="AN56" s="1322"/>
      <c r="AO56" s="1322"/>
      <c r="AP56" s="1322"/>
      <c r="AQ56" s="1322"/>
      <c r="AR56" s="1322"/>
      <c r="AS56" s="1322"/>
      <c r="AT56" s="1322"/>
      <c r="AU56" s="1322"/>
      <c r="AV56" s="1322"/>
      <c r="AW56" s="1322"/>
      <c r="AX56" s="1322"/>
      <c r="AY56" s="1322"/>
      <c r="AZ56" s="1322"/>
      <c r="BA56" s="1322"/>
      <c r="BB56" s="1324"/>
      <c r="BC56" s="1324"/>
      <c r="BD56" s="1324"/>
      <c r="BE56" s="1324"/>
      <c r="BF56" s="1324"/>
      <c r="BG56" s="1324"/>
      <c r="BH56" s="1324"/>
      <c r="BI56" s="1324"/>
      <c r="BJ56" s="1324"/>
      <c r="BK56" s="1324"/>
      <c r="BL56" s="1324"/>
      <c r="BM56" s="1324"/>
      <c r="BN56" s="1324"/>
      <c r="BO56" s="1324"/>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3" customFormat="1" ht="13.5" x14ac:dyDescent="0.15">
      <c r="B57" s="409"/>
      <c r="G57" s="1318"/>
      <c r="H57" s="1318"/>
      <c r="I57" s="1325"/>
      <c r="J57" s="1325"/>
      <c r="K57" s="1323"/>
      <c r="L57" s="1323"/>
      <c r="M57" s="1323"/>
      <c r="N57" s="1323"/>
      <c r="AM57" s="387"/>
      <c r="AN57" s="1322"/>
      <c r="AO57" s="1322"/>
      <c r="AP57" s="1322"/>
      <c r="AQ57" s="1322"/>
      <c r="AR57" s="1322"/>
      <c r="AS57" s="1322"/>
      <c r="AT57" s="1322"/>
      <c r="AU57" s="1322"/>
      <c r="AV57" s="1322"/>
      <c r="AW57" s="1322"/>
      <c r="AX57" s="1322"/>
      <c r="AY57" s="1322"/>
      <c r="AZ57" s="1322"/>
      <c r="BA57" s="1322"/>
      <c r="BB57" s="1324" t="s">
        <v>617</v>
      </c>
      <c r="BC57" s="1324"/>
      <c r="BD57" s="1324"/>
      <c r="BE57" s="1324"/>
      <c r="BF57" s="1324"/>
      <c r="BG57" s="1324"/>
      <c r="BH57" s="1324"/>
      <c r="BI57" s="1324"/>
      <c r="BJ57" s="1324"/>
      <c r="BK57" s="1324"/>
      <c r="BL57" s="1324"/>
      <c r="BM57" s="1324"/>
      <c r="BN57" s="1324"/>
      <c r="BO57" s="1324"/>
      <c r="BP57" s="1307">
        <v>57.1</v>
      </c>
      <c r="BQ57" s="1307"/>
      <c r="BR57" s="1307"/>
      <c r="BS57" s="1307"/>
      <c r="BT57" s="1307"/>
      <c r="BU57" s="1307"/>
      <c r="BV57" s="1307"/>
      <c r="BW57" s="1307"/>
      <c r="BX57" s="1307">
        <v>57.9</v>
      </c>
      <c r="BY57" s="1307"/>
      <c r="BZ57" s="1307"/>
      <c r="CA57" s="1307"/>
      <c r="CB57" s="1307"/>
      <c r="CC57" s="1307"/>
      <c r="CD57" s="1307"/>
      <c r="CE57" s="1307"/>
      <c r="CF57" s="1307">
        <v>58.2</v>
      </c>
      <c r="CG57" s="1307"/>
      <c r="CH57" s="1307"/>
      <c r="CI57" s="1307"/>
      <c r="CJ57" s="1307"/>
      <c r="CK57" s="1307"/>
      <c r="CL57" s="1307"/>
      <c r="CM57" s="1307"/>
      <c r="CN57" s="1307">
        <v>59.4</v>
      </c>
      <c r="CO57" s="1307"/>
      <c r="CP57" s="1307"/>
      <c r="CQ57" s="1307"/>
      <c r="CR57" s="1307"/>
      <c r="CS57" s="1307"/>
      <c r="CT57" s="1307"/>
      <c r="CU57" s="1307"/>
      <c r="CV57" s="1307">
        <v>60.3</v>
      </c>
      <c r="CW57" s="1307"/>
      <c r="CX57" s="1307"/>
      <c r="CY57" s="1307"/>
      <c r="CZ57" s="1307"/>
      <c r="DA57" s="1307"/>
      <c r="DB57" s="1307"/>
      <c r="DC57" s="1307"/>
      <c r="DD57" s="414"/>
      <c r="DE57" s="409"/>
    </row>
    <row r="58" spans="1:109" s="403" customFormat="1" ht="13.5" x14ac:dyDescent="0.15">
      <c r="A58" s="387"/>
      <c r="B58" s="409"/>
      <c r="G58" s="1318"/>
      <c r="H58" s="1318"/>
      <c r="I58" s="1325"/>
      <c r="J58" s="1325"/>
      <c r="K58" s="1323"/>
      <c r="L58" s="1323"/>
      <c r="M58" s="1323"/>
      <c r="N58" s="1323"/>
      <c r="AM58" s="387"/>
      <c r="AN58" s="1322"/>
      <c r="AO58" s="1322"/>
      <c r="AP58" s="1322"/>
      <c r="AQ58" s="1322"/>
      <c r="AR58" s="1322"/>
      <c r="AS58" s="1322"/>
      <c r="AT58" s="1322"/>
      <c r="AU58" s="1322"/>
      <c r="AV58" s="1322"/>
      <c r="AW58" s="1322"/>
      <c r="AX58" s="1322"/>
      <c r="AY58" s="1322"/>
      <c r="AZ58" s="1322"/>
      <c r="BA58" s="1322"/>
      <c r="BB58" s="1324"/>
      <c r="BC58" s="1324"/>
      <c r="BD58" s="1324"/>
      <c r="BE58" s="1324"/>
      <c r="BF58" s="1324"/>
      <c r="BG58" s="1324"/>
      <c r="BH58" s="1324"/>
      <c r="BI58" s="1324"/>
      <c r="BJ58" s="1324"/>
      <c r="BK58" s="1324"/>
      <c r="BL58" s="1324"/>
      <c r="BM58" s="1324"/>
      <c r="BN58" s="1324"/>
      <c r="BO58" s="1324"/>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4"/>
      <c r="DE58" s="409"/>
    </row>
    <row r="59" spans="1:109" s="403" customFormat="1" ht="13.5" x14ac:dyDescent="0.15">
      <c r="A59" s="387"/>
      <c r="B59" s="409"/>
      <c r="K59" s="415"/>
      <c r="L59" s="415"/>
      <c r="M59" s="415"/>
      <c r="N59" s="415"/>
      <c r="AQ59" s="415"/>
      <c r="AR59" s="415"/>
      <c r="AS59" s="415"/>
      <c r="AT59" s="415"/>
      <c r="BC59" s="415"/>
      <c r="BD59" s="415"/>
      <c r="BE59" s="415"/>
      <c r="BF59" s="415"/>
      <c r="BO59" s="415"/>
      <c r="BP59" s="415"/>
      <c r="BQ59" s="415"/>
      <c r="BR59" s="415"/>
      <c r="CA59" s="415"/>
      <c r="CB59" s="415"/>
      <c r="CC59" s="415"/>
      <c r="CD59" s="415"/>
      <c r="CM59" s="415"/>
      <c r="CN59" s="415"/>
      <c r="CO59" s="415"/>
      <c r="CP59" s="415"/>
      <c r="CY59" s="415"/>
      <c r="CZ59" s="415"/>
      <c r="DA59" s="415"/>
      <c r="DB59" s="415"/>
      <c r="DC59" s="415"/>
      <c r="DD59" s="414"/>
      <c r="DE59" s="409"/>
    </row>
    <row r="60" spans="1:109" s="403" customFormat="1" ht="13.5" x14ac:dyDescent="0.15">
      <c r="A60" s="387"/>
      <c r="B60" s="409"/>
      <c r="K60" s="415"/>
      <c r="L60" s="415"/>
      <c r="M60" s="415"/>
      <c r="N60" s="415"/>
      <c r="AQ60" s="415"/>
      <c r="AR60" s="415"/>
      <c r="AS60" s="415"/>
      <c r="AT60" s="415"/>
      <c r="BC60" s="415"/>
      <c r="BD60" s="415"/>
      <c r="BE60" s="415"/>
      <c r="BF60" s="415"/>
      <c r="BO60" s="415"/>
      <c r="BP60" s="415"/>
      <c r="BQ60" s="415"/>
      <c r="BR60" s="415"/>
      <c r="CA60" s="415"/>
      <c r="CB60" s="415"/>
      <c r="CC60" s="415"/>
      <c r="CD60" s="415"/>
      <c r="CM60" s="415"/>
      <c r="CN60" s="415"/>
      <c r="CO60" s="415"/>
      <c r="CP60" s="415"/>
      <c r="CY60" s="415"/>
      <c r="CZ60" s="415"/>
      <c r="DA60" s="415"/>
      <c r="DB60" s="415"/>
      <c r="DC60" s="415"/>
      <c r="DD60" s="414"/>
      <c r="DE60" s="409"/>
    </row>
    <row r="61" spans="1:109" s="403" customFormat="1" ht="13.5" x14ac:dyDescent="0.15">
      <c r="A61" s="387"/>
      <c r="B61" s="413"/>
      <c r="C61" s="412"/>
      <c r="D61" s="412"/>
      <c r="E61" s="412"/>
      <c r="F61" s="412"/>
      <c r="G61" s="412"/>
      <c r="H61" s="412"/>
      <c r="I61" s="412"/>
      <c r="J61" s="412"/>
      <c r="K61" s="412"/>
      <c r="L61" s="412"/>
      <c r="M61" s="411"/>
      <c r="N61" s="411"/>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1"/>
      <c r="AT61" s="411"/>
      <c r="AU61" s="412"/>
      <c r="AV61" s="412"/>
      <c r="AW61" s="412"/>
      <c r="AX61" s="412"/>
      <c r="AY61" s="412"/>
      <c r="AZ61" s="412"/>
      <c r="BA61" s="412"/>
      <c r="BB61" s="412"/>
      <c r="BC61" s="412"/>
      <c r="BD61" s="412"/>
      <c r="BE61" s="411"/>
      <c r="BF61" s="411"/>
      <c r="BG61" s="412"/>
      <c r="BH61" s="412"/>
      <c r="BI61" s="412"/>
      <c r="BJ61" s="412"/>
      <c r="BK61" s="412"/>
      <c r="BL61" s="412"/>
      <c r="BM61" s="412"/>
      <c r="BN61" s="412"/>
      <c r="BO61" s="412"/>
      <c r="BP61" s="412"/>
      <c r="BQ61" s="411"/>
      <c r="BR61" s="411"/>
      <c r="BS61" s="412"/>
      <c r="BT61" s="412"/>
      <c r="BU61" s="412"/>
      <c r="BV61" s="412"/>
      <c r="BW61" s="412"/>
      <c r="BX61" s="412"/>
      <c r="BY61" s="412"/>
      <c r="BZ61" s="412"/>
      <c r="CA61" s="412"/>
      <c r="CB61" s="412"/>
      <c r="CC61" s="411"/>
      <c r="CD61" s="411"/>
      <c r="CE61" s="412"/>
      <c r="CF61" s="412"/>
      <c r="CG61" s="412"/>
      <c r="CH61" s="412"/>
      <c r="CI61" s="412"/>
      <c r="CJ61" s="412"/>
      <c r="CK61" s="412"/>
      <c r="CL61" s="412"/>
      <c r="CM61" s="412"/>
      <c r="CN61" s="412"/>
      <c r="CO61" s="411"/>
      <c r="CP61" s="411"/>
      <c r="CQ61" s="412"/>
      <c r="CR61" s="412"/>
      <c r="CS61" s="412"/>
      <c r="CT61" s="412"/>
      <c r="CU61" s="412"/>
      <c r="CV61" s="412"/>
      <c r="CW61" s="412"/>
      <c r="CX61" s="412"/>
      <c r="CY61" s="412"/>
      <c r="CZ61" s="412"/>
      <c r="DA61" s="411"/>
      <c r="DB61" s="411"/>
      <c r="DC61" s="411"/>
      <c r="DD61" s="410"/>
      <c r="DE61" s="409"/>
    </row>
    <row r="62" spans="1:109" ht="13.5" x14ac:dyDescent="0.15">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8"/>
      <c r="BV62" s="408"/>
      <c r="BW62" s="408"/>
      <c r="BX62" s="408"/>
      <c r="BY62" s="408"/>
      <c r="BZ62" s="408"/>
      <c r="CA62" s="408"/>
      <c r="CB62" s="408"/>
      <c r="CC62" s="408"/>
      <c r="CD62" s="408"/>
      <c r="CE62" s="408"/>
      <c r="CF62" s="408"/>
      <c r="CG62" s="408"/>
      <c r="CH62" s="408"/>
      <c r="CI62" s="408"/>
      <c r="CJ62" s="408"/>
      <c r="CK62" s="408"/>
      <c r="CL62" s="408"/>
      <c r="CM62" s="408"/>
      <c r="CN62" s="408"/>
      <c r="CO62" s="408"/>
      <c r="CP62" s="408"/>
      <c r="CQ62" s="408"/>
      <c r="CR62" s="408"/>
      <c r="CS62" s="408"/>
      <c r="CT62" s="408"/>
      <c r="CU62" s="408"/>
      <c r="CV62" s="408"/>
      <c r="CW62" s="408"/>
      <c r="CX62" s="408"/>
      <c r="CY62" s="408"/>
      <c r="CZ62" s="408"/>
      <c r="DA62" s="408"/>
      <c r="DB62" s="408"/>
      <c r="DC62" s="408"/>
      <c r="DD62" s="408"/>
      <c r="DE62" s="387"/>
    </row>
    <row r="63" spans="1:109" ht="17.25" x14ac:dyDescent="0.15">
      <c r="B63" s="407" t="s">
        <v>616</v>
      </c>
    </row>
    <row r="64" spans="1:109" ht="13.5" x14ac:dyDescent="0.15">
      <c r="B64" s="388"/>
      <c r="G64" s="404"/>
      <c r="I64" s="406"/>
      <c r="J64" s="406"/>
      <c r="K64" s="406"/>
      <c r="L64" s="406"/>
      <c r="M64" s="406"/>
      <c r="N64" s="405"/>
      <c r="AM64" s="404"/>
      <c r="AN64" s="404" t="s">
        <v>615</v>
      </c>
      <c r="AP64" s="403"/>
      <c r="AQ64" s="403"/>
      <c r="AR64" s="403"/>
      <c r="AY64" s="404"/>
      <c r="BA64" s="403"/>
      <c r="BB64" s="403"/>
      <c r="BC64" s="403"/>
      <c r="BK64" s="404"/>
      <c r="BM64" s="403"/>
      <c r="BN64" s="403"/>
      <c r="BO64" s="403"/>
      <c r="BW64" s="404"/>
      <c r="BY64" s="403"/>
      <c r="BZ64" s="403"/>
      <c r="CA64" s="403"/>
      <c r="CI64" s="404"/>
      <c r="CK64" s="403"/>
      <c r="CL64" s="403"/>
      <c r="CM64" s="403"/>
      <c r="CU64" s="404"/>
      <c r="CW64" s="403"/>
      <c r="CX64" s="403"/>
      <c r="CY64" s="403"/>
    </row>
    <row r="65" spans="2:107" ht="13.5" x14ac:dyDescent="0.15">
      <c r="B65" s="388"/>
      <c r="AN65" s="1328" t="s">
        <v>614</v>
      </c>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30"/>
    </row>
    <row r="66" spans="2:107" ht="13.5" x14ac:dyDescent="0.15">
      <c r="B66" s="388"/>
      <c r="AN66" s="1331"/>
      <c r="AO66" s="1332"/>
      <c r="AP66" s="1332"/>
      <c r="AQ66" s="1332"/>
      <c r="AR66" s="1332"/>
      <c r="AS66" s="1332"/>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3"/>
    </row>
    <row r="67" spans="2:107" ht="13.5" x14ac:dyDescent="0.15">
      <c r="B67" s="388"/>
      <c r="AN67" s="1331"/>
      <c r="AO67" s="1332"/>
      <c r="AP67" s="1332"/>
      <c r="AQ67" s="1332"/>
      <c r="AR67" s="1332"/>
      <c r="AS67" s="1332"/>
      <c r="AT67" s="1332"/>
      <c r="AU67" s="1332"/>
      <c r="AV67" s="1332"/>
      <c r="AW67" s="1332"/>
      <c r="AX67" s="1332"/>
      <c r="AY67" s="1332"/>
      <c r="AZ67" s="1332"/>
      <c r="BA67" s="1332"/>
      <c r="BB67" s="1332"/>
      <c r="BC67" s="1332"/>
      <c r="BD67" s="1332"/>
      <c r="BE67" s="1332"/>
      <c r="BF67" s="1332"/>
      <c r="BG67" s="1332"/>
      <c r="BH67" s="1332"/>
      <c r="BI67" s="1332"/>
      <c r="BJ67" s="1332"/>
      <c r="BK67" s="1332"/>
      <c r="BL67" s="1332"/>
      <c r="BM67" s="1332"/>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3"/>
    </row>
    <row r="68" spans="2:107" ht="13.5" x14ac:dyDescent="0.15">
      <c r="B68" s="388"/>
      <c r="AN68" s="1331"/>
      <c r="AO68" s="1332"/>
      <c r="AP68" s="1332"/>
      <c r="AQ68" s="1332"/>
      <c r="AR68" s="1332"/>
      <c r="AS68" s="1332"/>
      <c r="AT68" s="1332"/>
      <c r="AU68" s="1332"/>
      <c r="AV68" s="1332"/>
      <c r="AW68" s="1332"/>
      <c r="AX68" s="1332"/>
      <c r="AY68" s="1332"/>
      <c r="AZ68" s="1332"/>
      <c r="BA68" s="1332"/>
      <c r="BB68" s="1332"/>
      <c r="BC68" s="1332"/>
      <c r="BD68" s="1332"/>
      <c r="BE68" s="1332"/>
      <c r="BF68" s="1332"/>
      <c r="BG68" s="1332"/>
      <c r="BH68" s="1332"/>
      <c r="BI68" s="1332"/>
      <c r="BJ68" s="1332"/>
      <c r="BK68" s="1332"/>
      <c r="BL68" s="1332"/>
      <c r="BM68" s="1332"/>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3"/>
    </row>
    <row r="69" spans="2:107" ht="13.5" x14ac:dyDescent="0.15">
      <c r="B69" s="388"/>
      <c r="AN69" s="1334"/>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c r="CD69" s="1335"/>
      <c r="CE69" s="1335"/>
      <c r="CF69" s="1335"/>
      <c r="CG69" s="1335"/>
      <c r="CH69" s="1335"/>
      <c r="CI69" s="1335"/>
      <c r="CJ69" s="1335"/>
      <c r="CK69" s="1335"/>
      <c r="CL69" s="1335"/>
      <c r="CM69" s="1335"/>
      <c r="CN69" s="1335"/>
      <c r="CO69" s="1335"/>
      <c r="CP69" s="1335"/>
      <c r="CQ69" s="1335"/>
      <c r="CR69" s="1335"/>
      <c r="CS69" s="1335"/>
      <c r="CT69" s="1335"/>
      <c r="CU69" s="1335"/>
      <c r="CV69" s="1335"/>
      <c r="CW69" s="1335"/>
      <c r="CX69" s="1335"/>
      <c r="CY69" s="1335"/>
      <c r="CZ69" s="1335"/>
      <c r="DA69" s="1335"/>
      <c r="DB69" s="1335"/>
      <c r="DC69" s="1336"/>
    </row>
    <row r="70" spans="2:107" ht="13.5" x14ac:dyDescent="0.15">
      <c r="B70" s="388"/>
      <c r="H70" s="402"/>
      <c r="I70" s="402"/>
      <c r="J70" s="400"/>
      <c r="K70" s="400"/>
      <c r="L70" s="399"/>
      <c r="M70" s="400"/>
      <c r="N70" s="399"/>
      <c r="AN70" s="395"/>
      <c r="AO70" s="395"/>
      <c r="AP70" s="395"/>
      <c r="AZ70" s="395"/>
      <c r="BA70" s="395"/>
      <c r="BB70" s="395"/>
      <c r="BL70" s="395"/>
      <c r="BM70" s="395"/>
      <c r="BN70" s="395"/>
      <c r="BX70" s="395"/>
      <c r="BY70" s="395"/>
      <c r="BZ70" s="395"/>
      <c r="CJ70" s="395"/>
      <c r="CK70" s="395"/>
      <c r="CL70" s="395"/>
      <c r="CV70" s="395"/>
      <c r="CW70" s="395"/>
      <c r="CX70" s="395"/>
    </row>
    <row r="71" spans="2:107" ht="13.5" x14ac:dyDescent="0.15">
      <c r="B71" s="388"/>
      <c r="G71" s="398"/>
      <c r="I71" s="401"/>
      <c r="J71" s="400"/>
      <c r="K71" s="400"/>
      <c r="L71" s="399"/>
      <c r="M71" s="400"/>
      <c r="N71" s="399"/>
      <c r="AM71" s="398"/>
      <c r="AN71" s="387" t="s">
        <v>613</v>
      </c>
    </row>
    <row r="72" spans="2:107" ht="13.5" x14ac:dyDescent="0.15">
      <c r="B72" s="388"/>
      <c r="G72" s="1318"/>
      <c r="H72" s="1318"/>
      <c r="I72" s="1318"/>
      <c r="J72" s="1318"/>
      <c r="K72" s="397"/>
      <c r="L72" s="397"/>
      <c r="M72" s="396"/>
      <c r="N72" s="39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569</v>
      </c>
      <c r="BQ72" s="1322"/>
      <c r="BR72" s="1322"/>
      <c r="BS72" s="1322"/>
      <c r="BT72" s="1322"/>
      <c r="BU72" s="1322"/>
      <c r="BV72" s="1322"/>
      <c r="BW72" s="1322"/>
      <c r="BX72" s="1322" t="s">
        <v>570</v>
      </c>
      <c r="BY72" s="1322"/>
      <c r="BZ72" s="1322"/>
      <c r="CA72" s="1322"/>
      <c r="CB72" s="1322"/>
      <c r="CC72" s="1322"/>
      <c r="CD72" s="1322"/>
      <c r="CE72" s="1322"/>
      <c r="CF72" s="1322" t="s">
        <v>571</v>
      </c>
      <c r="CG72" s="1322"/>
      <c r="CH72" s="1322"/>
      <c r="CI72" s="1322"/>
      <c r="CJ72" s="1322"/>
      <c r="CK72" s="1322"/>
      <c r="CL72" s="1322"/>
      <c r="CM72" s="1322"/>
      <c r="CN72" s="1322" t="s">
        <v>572</v>
      </c>
      <c r="CO72" s="1322"/>
      <c r="CP72" s="1322"/>
      <c r="CQ72" s="1322"/>
      <c r="CR72" s="1322"/>
      <c r="CS72" s="1322"/>
      <c r="CT72" s="1322"/>
      <c r="CU72" s="1322"/>
      <c r="CV72" s="1322" t="s">
        <v>573</v>
      </c>
      <c r="CW72" s="1322"/>
      <c r="CX72" s="1322"/>
      <c r="CY72" s="1322"/>
      <c r="CZ72" s="1322"/>
      <c r="DA72" s="1322"/>
      <c r="DB72" s="1322"/>
      <c r="DC72" s="1322"/>
    </row>
    <row r="73" spans="2:107" ht="13.5" x14ac:dyDescent="0.15">
      <c r="B73" s="388"/>
      <c r="G73" s="1308"/>
      <c r="H73" s="1308"/>
      <c r="I73" s="1308"/>
      <c r="J73" s="1308"/>
      <c r="K73" s="1327"/>
      <c r="L73" s="1327"/>
      <c r="M73" s="1327"/>
      <c r="N73" s="1327"/>
      <c r="AM73" s="395"/>
      <c r="AN73" s="1324" t="s">
        <v>612</v>
      </c>
      <c r="AO73" s="1324"/>
      <c r="AP73" s="1324"/>
      <c r="AQ73" s="1324"/>
      <c r="AR73" s="1324"/>
      <c r="AS73" s="1324"/>
      <c r="AT73" s="1324"/>
      <c r="AU73" s="1324"/>
      <c r="AV73" s="1324"/>
      <c r="AW73" s="1324"/>
      <c r="AX73" s="1324"/>
      <c r="AY73" s="1324"/>
      <c r="AZ73" s="1324"/>
      <c r="BA73" s="1324"/>
      <c r="BB73" s="1324" t="s">
        <v>610</v>
      </c>
      <c r="BC73" s="1324"/>
      <c r="BD73" s="1324"/>
      <c r="BE73" s="1324"/>
      <c r="BF73" s="1324"/>
      <c r="BG73" s="1324"/>
      <c r="BH73" s="1324"/>
      <c r="BI73" s="1324"/>
      <c r="BJ73" s="1324"/>
      <c r="BK73" s="1324"/>
      <c r="BL73" s="1324"/>
      <c r="BM73" s="1324"/>
      <c r="BN73" s="1324"/>
      <c r="BO73" s="1324"/>
      <c r="BP73" s="1307">
        <v>66.8</v>
      </c>
      <c r="BQ73" s="1307"/>
      <c r="BR73" s="1307"/>
      <c r="BS73" s="1307"/>
      <c r="BT73" s="1307"/>
      <c r="BU73" s="1307"/>
      <c r="BV73" s="1307"/>
      <c r="BW73" s="1307"/>
      <c r="BX73" s="1307">
        <v>72.5</v>
      </c>
      <c r="BY73" s="1307"/>
      <c r="BZ73" s="1307"/>
      <c r="CA73" s="1307"/>
      <c r="CB73" s="1307"/>
      <c r="CC73" s="1307"/>
      <c r="CD73" s="1307"/>
      <c r="CE73" s="1307"/>
      <c r="CF73" s="1307">
        <v>64.2</v>
      </c>
      <c r="CG73" s="1307"/>
      <c r="CH73" s="1307"/>
      <c r="CI73" s="1307"/>
      <c r="CJ73" s="1307"/>
      <c r="CK73" s="1307"/>
      <c r="CL73" s="1307"/>
      <c r="CM73" s="1307"/>
      <c r="CN73" s="1307">
        <v>63</v>
      </c>
      <c r="CO73" s="1307"/>
      <c r="CP73" s="1307"/>
      <c r="CQ73" s="1307"/>
      <c r="CR73" s="1307"/>
      <c r="CS73" s="1307"/>
      <c r="CT73" s="1307"/>
      <c r="CU73" s="1307"/>
      <c r="CV73" s="1307">
        <v>54.4</v>
      </c>
      <c r="CW73" s="1307"/>
      <c r="CX73" s="1307"/>
      <c r="CY73" s="1307"/>
      <c r="CZ73" s="1307"/>
      <c r="DA73" s="1307"/>
      <c r="DB73" s="1307"/>
      <c r="DC73" s="1307"/>
    </row>
    <row r="74" spans="2:107" ht="13.5" x14ac:dyDescent="0.15">
      <c r="B74" s="388"/>
      <c r="G74" s="1308"/>
      <c r="H74" s="1308"/>
      <c r="I74" s="1308"/>
      <c r="J74" s="1308"/>
      <c r="K74" s="1327"/>
      <c r="L74" s="1327"/>
      <c r="M74" s="1327"/>
      <c r="N74" s="1327"/>
      <c r="AM74" s="395"/>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x14ac:dyDescent="0.15">
      <c r="B75" s="388"/>
      <c r="G75" s="1308"/>
      <c r="H75" s="1308"/>
      <c r="I75" s="1318"/>
      <c r="J75" s="1318"/>
      <c r="K75" s="1323"/>
      <c r="L75" s="1323"/>
      <c r="M75" s="1323"/>
      <c r="N75" s="1323"/>
      <c r="AM75" s="395"/>
      <c r="AN75" s="1324"/>
      <c r="AO75" s="1324"/>
      <c r="AP75" s="1324"/>
      <c r="AQ75" s="1324"/>
      <c r="AR75" s="1324"/>
      <c r="AS75" s="1324"/>
      <c r="AT75" s="1324"/>
      <c r="AU75" s="1324"/>
      <c r="AV75" s="1324"/>
      <c r="AW75" s="1324"/>
      <c r="AX75" s="1324"/>
      <c r="AY75" s="1324"/>
      <c r="AZ75" s="1324"/>
      <c r="BA75" s="1324"/>
      <c r="BB75" s="1324" t="s">
        <v>609</v>
      </c>
      <c r="BC75" s="1324"/>
      <c r="BD75" s="1324"/>
      <c r="BE75" s="1324"/>
      <c r="BF75" s="1324"/>
      <c r="BG75" s="1324"/>
      <c r="BH75" s="1324"/>
      <c r="BI75" s="1324"/>
      <c r="BJ75" s="1324"/>
      <c r="BK75" s="1324"/>
      <c r="BL75" s="1324"/>
      <c r="BM75" s="1324"/>
      <c r="BN75" s="1324"/>
      <c r="BO75" s="1324"/>
      <c r="BP75" s="1307">
        <v>6.3</v>
      </c>
      <c r="BQ75" s="1307"/>
      <c r="BR75" s="1307"/>
      <c r="BS75" s="1307"/>
      <c r="BT75" s="1307"/>
      <c r="BU75" s="1307"/>
      <c r="BV75" s="1307"/>
      <c r="BW75" s="1307"/>
      <c r="BX75" s="1307">
        <v>6.5</v>
      </c>
      <c r="BY75" s="1307"/>
      <c r="BZ75" s="1307"/>
      <c r="CA75" s="1307"/>
      <c r="CB75" s="1307"/>
      <c r="CC75" s="1307"/>
      <c r="CD75" s="1307"/>
      <c r="CE75" s="1307"/>
      <c r="CF75" s="1307">
        <v>7.1</v>
      </c>
      <c r="CG75" s="1307"/>
      <c r="CH75" s="1307"/>
      <c r="CI75" s="1307"/>
      <c r="CJ75" s="1307"/>
      <c r="CK75" s="1307"/>
      <c r="CL75" s="1307"/>
      <c r="CM75" s="1307"/>
      <c r="CN75" s="1307">
        <v>7.9</v>
      </c>
      <c r="CO75" s="1307"/>
      <c r="CP75" s="1307"/>
      <c r="CQ75" s="1307"/>
      <c r="CR75" s="1307"/>
      <c r="CS75" s="1307"/>
      <c r="CT75" s="1307"/>
      <c r="CU75" s="1307"/>
      <c r="CV75" s="1307">
        <v>8.4</v>
      </c>
      <c r="CW75" s="1307"/>
      <c r="CX75" s="1307"/>
      <c r="CY75" s="1307"/>
      <c r="CZ75" s="1307"/>
      <c r="DA75" s="1307"/>
      <c r="DB75" s="1307"/>
      <c r="DC75" s="1307"/>
    </row>
    <row r="76" spans="2:107" ht="13.5" x14ac:dyDescent="0.15">
      <c r="B76" s="388"/>
      <c r="G76" s="1308"/>
      <c r="H76" s="1308"/>
      <c r="I76" s="1318"/>
      <c r="J76" s="1318"/>
      <c r="K76" s="1323"/>
      <c r="L76" s="1323"/>
      <c r="M76" s="1323"/>
      <c r="N76" s="1323"/>
      <c r="AM76" s="395"/>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x14ac:dyDescent="0.15">
      <c r="B77" s="388"/>
      <c r="G77" s="1318"/>
      <c r="H77" s="1318"/>
      <c r="I77" s="1318"/>
      <c r="J77" s="1318"/>
      <c r="K77" s="1327"/>
      <c r="L77" s="1327"/>
      <c r="M77" s="1327"/>
      <c r="N77" s="1327"/>
      <c r="AN77" s="1322" t="s">
        <v>611</v>
      </c>
      <c r="AO77" s="1322"/>
      <c r="AP77" s="1322"/>
      <c r="AQ77" s="1322"/>
      <c r="AR77" s="1322"/>
      <c r="AS77" s="1322"/>
      <c r="AT77" s="1322"/>
      <c r="AU77" s="1322"/>
      <c r="AV77" s="1322"/>
      <c r="AW77" s="1322"/>
      <c r="AX77" s="1322"/>
      <c r="AY77" s="1322"/>
      <c r="AZ77" s="1322"/>
      <c r="BA77" s="1322"/>
      <c r="BB77" s="1324" t="s">
        <v>610</v>
      </c>
      <c r="BC77" s="1324"/>
      <c r="BD77" s="1324"/>
      <c r="BE77" s="1324"/>
      <c r="BF77" s="1324"/>
      <c r="BG77" s="1324"/>
      <c r="BH77" s="1324"/>
      <c r="BI77" s="1324"/>
      <c r="BJ77" s="1324"/>
      <c r="BK77" s="1324"/>
      <c r="BL77" s="1324"/>
      <c r="BM77" s="1324"/>
      <c r="BN77" s="1324"/>
      <c r="BO77" s="1324"/>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5" x14ac:dyDescent="0.15">
      <c r="B78" s="388"/>
      <c r="G78" s="1318"/>
      <c r="H78" s="1318"/>
      <c r="I78" s="1318"/>
      <c r="J78" s="1318"/>
      <c r="K78" s="1327"/>
      <c r="L78" s="1327"/>
      <c r="M78" s="1327"/>
      <c r="N78" s="1327"/>
      <c r="AN78" s="1322"/>
      <c r="AO78" s="1322"/>
      <c r="AP78" s="1322"/>
      <c r="AQ78" s="1322"/>
      <c r="AR78" s="1322"/>
      <c r="AS78" s="1322"/>
      <c r="AT78" s="1322"/>
      <c r="AU78" s="1322"/>
      <c r="AV78" s="1322"/>
      <c r="AW78" s="1322"/>
      <c r="AX78" s="1322"/>
      <c r="AY78" s="1322"/>
      <c r="AZ78" s="1322"/>
      <c r="BA78" s="1322"/>
      <c r="BB78" s="1324"/>
      <c r="BC78" s="1324"/>
      <c r="BD78" s="1324"/>
      <c r="BE78" s="1324"/>
      <c r="BF78" s="1324"/>
      <c r="BG78" s="1324"/>
      <c r="BH78" s="1324"/>
      <c r="BI78" s="1324"/>
      <c r="BJ78" s="1324"/>
      <c r="BK78" s="1324"/>
      <c r="BL78" s="1324"/>
      <c r="BM78" s="1324"/>
      <c r="BN78" s="1324"/>
      <c r="BO78" s="1324"/>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x14ac:dyDescent="0.15">
      <c r="B79" s="388"/>
      <c r="G79" s="1318"/>
      <c r="H79" s="1318"/>
      <c r="I79" s="1325"/>
      <c r="J79" s="1325"/>
      <c r="K79" s="1337"/>
      <c r="L79" s="1337"/>
      <c r="M79" s="1337"/>
      <c r="N79" s="1337"/>
      <c r="AN79" s="1322"/>
      <c r="AO79" s="1322"/>
      <c r="AP79" s="1322"/>
      <c r="AQ79" s="1322"/>
      <c r="AR79" s="1322"/>
      <c r="AS79" s="1322"/>
      <c r="AT79" s="1322"/>
      <c r="AU79" s="1322"/>
      <c r="AV79" s="1322"/>
      <c r="AW79" s="1322"/>
      <c r="AX79" s="1322"/>
      <c r="AY79" s="1322"/>
      <c r="AZ79" s="1322"/>
      <c r="BA79" s="1322"/>
      <c r="BB79" s="1324" t="s">
        <v>609</v>
      </c>
      <c r="BC79" s="1324"/>
      <c r="BD79" s="1324"/>
      <c r="BE79" s="1324"/>
      <c r="BF79" s="1324"/>
      <c r="BG79" s="1324"/>
      <c r="BH79" s="1324"/>
      <c r="BI79" s="1324"/>
      <c r="BJ79" s="1324"/>
      <c r="BK79" s="1324"/>
      <c r="BL79" s="1324"/>
      <c r="BM79" s="1324"/>
      <c r="BN79" s="1324"/>
      <c r="BO79" s="1324"/>
      <c r="BP79" s="1307">
        <v>6.4</v>
      </c>
      <c r="BQ79" s="1307"/>
      <c r="BR79" s="1307"/>
      <c r="BS79" s="1307"/>
      <c r="BT79" s="1307"/>
      <c r="BU79" s="1307"/>
      <c r="BV79" s="1307"/>
      <c r="BW79" s="1307"/>
      <c r="BX79" s="1307">
        <v>6.9</v>
      </c>
      <c r="BY79" s="1307"/>
      <c r="BZ79" s="1307"/>
      <c r="CA79" s="1307"/>
      <c r="CB79" s="1307"/>
      <c r="CC79" s="1307"/>
      <c r="CD79" s="1307"/>
      <c r="CE79" s="1307"/>
      <c r="CF79" s="1307">
        <v>7.1</v>
      </c>
      <c r="CG79" s="1307"/>
      <c r="CH79" s="1307"/>
      <c r="CI79" s="1307"/>
      <c r="CJ79" s="1307"/>
      <c r="CK79" s="1307"/>
      <c r="CL79" s="1307"/>
      <c r="CM79" s="1307"/>
      <c r="CN79" s="1307">
        <v>7.4</v>
      </c>
      <c r="CO79" s="1307"/>
      <c r="CP79" s="1307"/>
      <c r="CQ79" s="1307"/>
      <c r="CR79" s="1307"/>
      <c r="CS79" s="1307"/>
      <c r="CT79" s="1307"/>
      <c r="CU79" s="1307"/>
      <c r="CV79" s="1307">
        <v>7.4</v>
      </c>
      <c r="CW79" s="1307"/>
      <c r="CX79" s="1307"/>
      <c r="CY79" s="1307"/>
      <c r="CZ79" s="1307"/>
      <c r="DA79" s="1307"/>
      <c r="DB79" s="1307"/>
      <c r="DC79" s="1307"/>
    </row>
    <row r="80" spans="2:107" ht="13.5" x14ac:dyDescent="0.15">
      <c r="B80" s="388"/>
      <c r="G80" s="1318"/>
      <c r="H80" s="1318"/>
      <c r="I80" s="1325"/>
      <c r="J80" s="1325"/>
      <c r="K80" s="1337"/>
      <c r="L80" s="1337"/>
      <c r="M80" s="1337"/>
      <c r="N80" s="1337"/>
      <c r="AN80" s="1322"/>
      <c r="AO80" s="1322"/>
      <c r="AP80" s="1322"/>
      <c r="AQ80" s="1322"/>
      <c r="AR80" s="1322"/>
      <c r="AS80" s="1322"/>
      <c r="AT80" s="1322"/>
      <c r="AU80" s="1322"/>
      <c r="AV80" s="1322"/>
      <c r="AW80" s="1322"/>
      <c r="AX80" s="1322"/>
      <c r="AY80" s="1322"/>
      <c r="AZ80" s="1322"/>
      <c r="BA80" s="1322"/>
      <c r="BB80" s="1324"/>
      <c r="BC80" s="1324"/>
      <c r="BD80" s="1324"/>
      <c r="BE80" s="1324"/>
      <c r="BF80" s="1324"/>
      <c r="BG80" s="1324"/>
      <c r="BH80" s="1324"/>
      <c r="BI80" s="1324"/>
      <c r="BJ80" s="1324"/>
      <c r="BK80" s="1324"/>
      <c r="BL80" s="1324"/>
      <c r="BM80" s="1324"/>
      <c r="BN80" s="1324"/>
      <c r="BO80" s="1324"/>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x14ac:dyDescent="0.15">
      <c r="B81" s="388"/>
    </row>
    <row r="82" spans="2:109" ht="17.25" x14ac:dyDescent="0.15">
      <c r="B82" s="388"/>
      <c r="K82" s="394"/>
      <c r="L82" s="394"/>
      <c r="M82" s="394"/>
      <c r="N82" s="394"/>
      <c r="AQ82" s="394"/>
      <c r="AR82" s="394"/>
      <c r="AS82" s="394"/>
      <c r="AT82" s="394"/>
      <c r="BC82" s="394"/>
      <c r="BD82" s="394"/>
      <c r="BE82" s="394"/>
      <c r="BF82" s="394"/>
      <c r="BO82" s="394"/>
      <c r="BP82" s="394"/>
      <c r="BQ82" s="394"/>
      <c r="BR82" s="394"/>
      <c r="CA82" s="394"/>
      <c r="CB82" s="394"/>
      <c r="CC82" s="394"/>
      <c r="CD82" s="394"/>
      <c r="CM82" s="394"/>
      <c r="CN82" s="394"/>
      <c r="CO82" s="394"/>
      <c r="CP82" s="394"/>
      <c r="CY82" s="394"/>
      <c r="CZ82" s="394"/>
      <c r="DA82" s="394"/>
      <c r="DB82" s="394"/>
      <c r="DC82" s="394"/>
    </row>
    <row r="83" spans="2:109" ht="13.5" x14ac:dyDescent="0.15">
      <c r="B83" s="393"/>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1"/>
    </row>
    <row r="84" spans="2:109" ht="13.5" x14ac:dyDescent="0.15">
      <c r="DD84" s="387"/>
      <c r="DE84" s="387"/>
    </row>
    <row r="85" spans="2:109" ht="13.5" x14ac:dyDescent="0.15">
      <c r="DD85" s="387"/>
      <c r="DE85" s="387"/>
    </row>
    <row r="86" spans="2:109" ht="13.5" hidden="1" x14ac:dyDescent="0.15">
      <c r="DD86" s="387"/>
      <c r="DE86" s="387"/>
    </row>
    <row r="87" spans="2:109" ht="13.5" hidden="1" x14ac:dyDescent="0.15">
      <c r="K87" s="390"/>
      <c r="AQ87" s="390"/>
      <c r="BC87" s="390"/>
      <c r="BO87" s="390"/>
      <c r="CA87" s="390"/>
      <c r="CM87" s="390"/>
      <c r="CY87" s="390"/>
      <c r="DD87" s="387"/>
      <c r="DE87" s="387"/>
    </row>
    <row r="88" spans="2:109" ht="13.5" hidden="1" x14ac:dyDescent="0.15">
      <c r="DD88" s="387"/>
      <c r="DE88" s="387"/>
    </row>
    <row r="89" spans="2:109" ht="13.5" hidden="1" x14ac:dyDescent="0.15">
      <c r="DD89" s="387"/>
      <c r="DE89" s="387"/>
    </row>
    <row r="90" spans="2:109" ht="13.5" hidden="1" x14ac:dyDescent="0.15">
      <c r="DD90" s="387"/>
      <c r="DE90" s="387"/>
    </row>
    <row r="91" spans="2:109" ht="13.5"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387" customFormat="1" ht="13.5" hidden="1" customHeight="1" x14ac:dyDescent="0.15"/>
    <row r="98" s="387" customFormat="1" ht="13.5" hidden="1" customHeight="1" x14ac:dyDescent="0.15"/>
    <row r="99" s="387" customFormat="1" ht="13.5" hidden="1" customHeight="1" x14ac:dyDescent="0.15"/>
    <row r="100" s="387" customFormat="1" ht="13.5" hidden="1" customHeight="1" x14ac:dyDescent="0.15"/>
    <row r="101" s="387" customFormat="1" ht="13.5" hidden="1" customHeight="1" x14ac:dyDescent="0.15"/>
    <row r="102" s="387" customFormat="1" ht="13.5" hidden="1" customHeight="1" x14ac:dyDescent="0.15"/>
    <row r="103" s="387" customFormat="1" ht="13.5" hidden="1" customHeight="1" x14ac:dyDescent="0.15"/>
    <row r="104" s="387" customFormat="1" ht="13.5" hidden="1" customHeight="1" x14ac:dyDescent="0.15"/>
    <row r="105" s="387" customFormat="1" ht="13.5" hidden="1" customHeight="1" x14ac:dyDescent="0.15"/>
    <row r="106" s="387" customFormat="1" ht="13.5" hidden="1" customHeight="1" x14ac:dyDescent="0.15"/>
    <row r="107" s="387" customFormat="1" ht="13.5" hidden="1" customHeight="1" x14ac:dyDescent="0.15"/>
    <row r="108" s="387" customFormat="1" ht="13.5" hidden="1" customHeight="1" x14ac:dyDescent="0.15"/>
    <row r="109" s="387" customFormat="1" ht="13.5" hidden="1" customHeight="1" x14ac:dyDescent="0.15"/>
    <row r="110" s="387" customFormat="1" ht="13.5" hidden="1" customHeight="1" x14ac:dyDescent="0.15"/>
    <row r="111" s="387" customFormat="1" ht="13.5" hidden="1" customHeight="1" x14ac:dyDescent="0.15"/>
    <row r="112" s="387" customFormat="1" ht="13.5" hidden="1" customHeight="1" x14ac:dyDescent="0.15"/>
    <row r="113" s="387" customFormat="1" ht="13.5" hidden="1" customHeight="1" x14ac:dyDescent="0.15"/>
    <row r="114" s="387" customFormat="1" ht="13.5" hidden="1" customHeight="1" x14ac:dyDescent="0.15"/>
    <row r="115" s="387" customFormat="1" ht="13.5" hidden="1" customHeight="1" x14ac:dyDescent="0.15"/>
    <row r="116" s="387" customFormat="1" ht="13.5" hidden="1" customHeight="1" x14ac:dyDescent="0.15"/>
    <row r="117" s="387" customFormat="1" ht="13.5" hidden="1" customHeight="1" x14ac:dyDescent="0.15"/>
    <row r="118" s="387" customFormat="1" ht="13.5" hidden="1" customHeight="1" x14ac:dyDescent="0.15"/>
    <row r="119" s="387" customFormat="1" ht="13.5" hidden="1" customHeight="1" x14ac:dyDescent="0.15"/>
    <row r="120" s="387" customFormat="1" ht="13.5" hidden="1" customHeight="1" x14ac:dyDescent="0.15"/>
    <row r="121" s="387" customFormat="1" ht="13.5" hidden="1" customHeight="1" x14ac:dyDescent="0.15"/>
    <row r="122" s="387" customFormat="1" ht="13.5" hidden="1" customHeight="1" x14ac:dyDescent="0.15"/>
    <row r="123" s="387" customFormat="1" ht="13.5" hidden="1" customHeight="1" x14ac:dyDescent="0.15"/>
    <row r="124" s="387" customFormat="1" ht="13.5" hidden="1" customHeight="1" x14ac:dyDescent="0.15"/>
    <row r="125" s="387" customFormat="1" ht="13.5" hidden="1" customHeight="1" x14ac:dyDescent="0.15"/>
    <row r="126" s="387" customFormat="1" ht="13.5" hidden="1" customHeight="1" x14ac:dyDescent="0.15"/>
    <row r="127" s="387" customFormat="1" ht="13.5" hidden="1" customHeight="1" x14ac:dyDescent="0.15"/>
    <row r="128" s="387" customFormat="1" ht="13.5" hidden="1" customHeight="1" x14ac:dyDescent="0.15"/>
    <row r="129" s="387" customFormat="1" ht="13.5" hidden="1" customHeight="1" x14ac:dyDescent="0.15"/>
    <row r="130" s="387" customFormat="1" ht="13.5" hidden="1" customHeight="1" x14ac:dyDescent="0.15"/>
    <row r="131" s="387" customFormat="1" ht="13.5" hidden="1" customHeight="1" x14ac:dyDescent="0.15"/>
    <row r="132" s="387" customFormat="1" ht="13.5" hidden="1" customHeight="1" x14ac:dyDescent="0.15"/>
    <row r="133" s="387" customFormat="1" ht="13.5" hidden="1" customHeight="1" x14ac:dyDescent="0.15"/>
    <row r="134" s="387" customFormat="1" ht="13.5" hidden="1" customHeight="1" x14ac:dyDescent="0.15"/>
    <row r="135" s="387" customFormat="1" ht="13.5" hidden="1" customHeight="1" x14ac:dyDescent="0.15"/>
    <row r="136" s="387" customFormat="1" ht="13.5" hidden="1" customHeight="1" x14ac:dyDescent="0.15"/>
    <row r="137" s="387" customFormat="1" ht="13.5" hidden="1" customHeight="1" x14ac:dyDescent="0.15"/>
    <row r="138" s="387" customFormat="1" ht="13.5" hidden="1" customHeight="1" x14ac:dyDescent="0.15"/>
    <row r="139" s="387" customFormat="1" ht="13.5" hidden="1" customHeight="1" x14ac:dyDescent="0.15"/>
    <row r="140" s="387" customFormat="1" ht="13.5" hidden="1" customHeight="1" x14ac:dyDescent="0.15"/>
    <row r="141" s="387" customFormat="1" ht="13.5" hidden="1" customHeight="1" x14ac:dyDescent="0.15"/>
    <row r="142" s="387" customFormat="1" ht="13.5" hidden="1" customHeight="1" x14ac:dyDescent="0.15"/>
    <row r="143" s="387" customFormat="1" ht="13.5" hidden="1" customHeight="1" x14ac:dyDescent="0.15"/>
    <row r="144" s="387" customFormat="1" ht="13.5" hidden="1" customHeight="1" x14ac:dyDescent="0.15"/>
    <row r="145" s="387" customFormat="1" ht="13.5" hidden="1" customHeight="1" x14ac:dyDescent="0.15"/>
    <row r="146" s="387" customFormat="1" ht="13.5" hidden="1" customHeight="1" x14ac:dyDescent="0.15"/>
    <row r="147" s="387" customFormat="1" ht="13.5" hidden="1" customHeight="1" x14ac:dyDescent="0.15"/>
    <row r="148" s="387" customFormat="1" ht="13.5" hidden="1" customHeight="1" x14ac:dyDescent="0.15"/>
    <row r="149" s="387" customFormat="1" ht="13.5" hidden="1" customHeight="1" x14ac:dyDescent="0.15"/>
    <row r="150" s="387" customFormat="1" ht="13.5" hidden="1" customHeight="1" x14ac:dyDescent="0.15"/>
    <row r="151" s="387" customFormat="1" ht="13.5" hidden="1" customHeight="1" x14ac:dyDescent="0.15"/>
    <row r="152" s="387" customFormat="1" ht="13.5" hidden="1" customHeight="1" x14ac:dyDescent="0.15"/>
    <row r="153" s="387" customFormat="1" ht="13.5" hidden="1" customHeight="1" x14ac:dyDescent="0.15"/>
    <row r="154" s="387" customFormat="1" ht="13.5" hidden="1" customHeight="1" x14ac:dyDescent="0.15"/>
    <row r="155" s="387" customFormat="1" ht="13.5" hidden="1" customHeight="1" x14ac:dyDescent="0.15"/>
    <row r="156" s="387" customFormat="1" ht="13.5" hidden="1" customHeight="1" x14ac:dyDescent="0.15"/>
    <row r="157" s="387" customFormat="1" ht="13.5" hidden="1" customHeight="1" x14ac:dyDescent="0.15"/>
    <row r="158" s="387" customFormat="1" ht="13.5" hidden="1" customHeight="1" x14ac:dyDescent="0.15"/>
    <row r="159" s="387" customFormat="1" ht="13.5" hidden="1" customHeight="1" x14ac:dyDescent="0.15"/>
    <row r="160" s="387" customFormat="1" ht="13.5" hidden="1" customHeight="1" x14ac:dyDescent="0.15"/>
  </sheetData>
  <sheetProtection algorithmName="SHA-512" hashValue="IQpue0M6Sp2IWBxxxa+0s8ahzfCUNPmbyAZjLdvA5qah/KL97KR8Q00YsQmkEKeA45sc4+uefdxzy3PCpbu0tw==" saltValue="bh+ZwEF4RHAiT0FUkW44B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622</v>
      </c>
    </row>
  </sheetData>
  <sheetProtection algorithmName="SHA-512" hashValue="RvkomBnhOAO6hwPoZI9m7Qi7lP643IgyGJGkj36xrOhCLwOL27d72lZmTLI/NAeIUT+G4jaNhYcrpnwTziEeDw==" saltValue="j1uoT/bdjaN6kMpXGa90E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621</v>
      </c>
    </row>
  </sheetData>
  <sheetProtection algorithmName="SHA-512" hashValue="qCgahqqiR767nhrmLFlYmYCYrh2/aS+7k1tiPrZSF7vLWOojfwTSB/ztgRgnXtzHdXXLt/uf3xMk+9XZIX01Iw==" saltValue="yNKKFjEzABo32FsK/WEG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566</v>
      </c>
      <c r="G2" s="155"/>
      <c r="H2" s="156"/>
    </row>
    <row r="3" spans="1:8" x14ac:dyDescent="0.15">
      <c r="A3" s="152" t="s">
        <v>559</v>
      </c>
      <c r="B3" s="157"/>
      <c r="C3" s="158"/>
      <c r="D3" s="159">
        <v>107905</v>
      </c>
      <c r="E3" s="160"/>
      <c r="F3" s="161">
        <v>287914</v>
      </c>
      <c r="G3" s="162"/>
      <c r="H3" s="163"/>
    </row>
    <row r="4" spans="1:8" x14ac:dyDescent="0.15">
      <c r="A4" s="164"/>
      <c r="B4" s="165"/>
      <c r="C4" s="166"/>
      <c r="D4" s="167">
        <v>75345</v>
      </c>
      <c r="E4" s="168"/>
      <c r="F4" s="169">
        <v>146531</v>
      </c>
      <c r="G4" s="170"/>
      <c r="H4" s="171"/>
    </row>
    <row r="5" spans="1:8" x14ac:dyDescent="0.15">
      <c r="A5" s="152" t="s">
        <v>561</v>
      </c>
      <c r="B5" s="157"/>
      <c r="C5" s="158"/>
      <c r="D5" s="159">
        <v>126506</v>
      </c>
      <c r="E5" s="160"/>
      <c r="F5" s="161">
        <v>310300</v>
      </c>
      <c r="G5" s="162"/>
      <c r="H5" s="163"/>
    </row>
    <row r="6" spans="1:8" x14ac:dyDescent="0.15">
      <c r="A6" s="164"/>
      <c r="B6" s="165"/>
      <c r="C6" s="166"/>
      <c r="D6" s="167">
        <v>65887</v>
      </c>
      <c r="E6" s="168"/>
      <c r="F6" s="169">
        <v>157576</v>
      </c>
      <c r="G6" s="170"/>
      <c r="H6" s="171"/>
    </row>
    <row r="7" spans="1:8" x14ac:dyDescent="0.15">
      <c r="A7" s="152" t="s">
        <v>562</v>
      </c>
      <c r="B7" s="157"/>
      <c r="C7" s="158"/>
      <c r="D7" s="159">
        <v>73816</v>
      </c>
      <c r="E7" s="160"/>
      <c r="F7" s="161">
        <v>317319</v>
      </c>
      <c r="G7" s="162"/>
      <c r="H7" s="163"/>
    </row>
    <row r="8" spans="1:8" x14ac:dyDescent="0.15">
      <c r="A8" s="164"/>
      <c r="B8" s="165"/>
      <c r="C8" s="166"/>
      <c r="D8" s="167">
        <v>49217</v>
      </c>
      <c r="E8" s="168"/>
      <c r="F8" s="169">
        <v>164214</v>
      </c>
      <c r="G8" s="170"/>
      <c r="H8" s="171"/>
    </row>
    <row r="9" spans="1:8" x14ac:dyDescent="0.15">
      <c r="A9" s="152" t="s">
        <v>563</v>
      </c>
      <c r="B9" s="157"/>
      <c r="C9" s="158"/>
      <c r="D9" s="159">
        <v>43483</v>
      </c>
      <c r="E9" s="160"/>
      <c r="F9" s="161">
        <v>289738</v>
      </c>
      <c r="G9" s="162"/>
      <c r="H9" s="163"/>
    </row>
    <row r="10" spans="1:8" x14ac:dyDescent="0.15">
      <c r="A10" s="164"/>
      <c r="B10" s="165"/>
      <c r="C10" s="166"/>
      <c r="D10" s="167">
        <v>32901</v>
      </c>
      <c r="E10" s="168"/>
      <c r="F10" s="169">
        <v>156238</v>
      </c>
      <c r="G10" s="170"/>
      <c r="H10" s="171"/>
    </row>
    <row r="11" spans="1:8" x14ac:dyDescent="0.15">
      <c r="A11" s="152" t="s">
        <v>564</v>
      </c>
      <c r="B11" s="157"/>
      <c r="C11" s="158"/>
      <c r="D11" s="159">
        <v>20420</v>
      </c>
      <c r="E11" s="160"/>
      <c r="F11" s="161">
        <v>316937</v>
      </c>
      <c r="G11" s="162"/>
      <c r="H11" s="163"/>
    </row>
    <row r="12" spans="1:8" x14ac:dyDescent="0.15">
      <c r="A12" s="164"/>
      <c r="B12" s="165"/>
      <c r="C12" s="172"/>
      <c r="D12" s="167">
        <v>10806</v>
      </c>
      <c r="E12" s="168"/>
      <c r="F12" s="169">
        <v>199150</v>
      </c>
      <c r="G12" s="170"/>
      <c r="H12" s="171"/>
    </row>
    <row r="13" spans="1:8" x14ac:dyDescent="0.15">
      <c r="A13" s="152"/>
      <c r="B13" s="157"/>
      <c r="C13" s="173"/>
      <c r="D13" s="174">
        <v>74426</v>
      </c>
      <c r="E13" s="175"/>
      <c r="F13" s="176">
        <v>304442</v>
      </c>
      <c r="G13" s="177"/>
      <c r="H13" s="163"/>
    </row>
    <row r="14" spans="1:8" x14ac:dyDescent="0.15">
      <c r="A14" s="164"/>
      <c r="B14" s="165"/>
      <c r="C14" s="166"/>
      <c r="D14" s="167">
        <v>46831</v>
      </c>
      <c r="E14" s="168"/>
      <c r="F14" s="169">
        <v>164742</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20.52</v>
      </c>
      <c r="C19" s="178">
        <f>ROUND(VALUE(SUBSTITUTE(実質収支比率等に係る経年分析!G$48,"▲","-")),2)</f>
        <v>24.81</v>
      </c>
      <c r="D19" s="178">
        <f>ROUND(VALUE(SUBSTITUTE(実質収支比率等に係る経年分析!H$48,"▲","-")),2)</f>
        <v>17.37</v>
      </c>
      <c r="E19" s="178">
        <f>ROUND(VALUE(SUBSTITUTE(実質収支比率等に係る経年分析!I$48,"▲","-")),2)</f>
        <v>17.010000000000002</v>
      </c>
      <c r="F19" s="178">
        <f>ROUND(VALUE(SUBSTITUTE(実質収支比率等に係る経年分析!J$48,"▲","-")),2)</f>
        <v>13.03</v>
      </c>
    </row>
    <row r="20" spans="1:11" x14ac:dyDescent="0.15">
      <c r="A20" s="178" t="s">
        <v>55</v>
      </c>
      <c r="B20" s="178">
        <f>ROUND(VALUE(SUBSTITUTE(実質収支比率等に係る経年分析!F$47,"▲","-")),2)</f>
        <v>43.68</v>
      </c>
      <c r="C20" s="178">
        <f>ROUND(VALUE(SUBSTITUTE(実質収支比率等に係る経年分析!G$47,"▲","-")),2)</f>
        <v>43.61</v>
      </c>
      <c r="D20" s="178">
        <f>ROUND(VALUE(SUBSTITUTE(実質収支比率等に係る経年分析!H$47,"▲","-")),2)</f>
        <v>51.04</v>
      </c>
      <c r="E20" s="178">
        <f>ROUND(VALUE(SUBSTITUTE(実質収支比率等に係る経年分析!I$47,"▲","-")),2)</f>
        <v>51.37</v>
      </c>
      <c r="F20" s="178">
        <f>ROUND(VALUE(SUBSTITUTE(実質収支比率等に係る経年分析!J$47,"▲","-")),2)</f>
        <v>51.47</v>
      </c>
    </row>
    <row r="21" spans="1:11" x14ac:dyDescent="0.15">
      <c r="A21" s="178" t="s">
        <v>56</v>
      </c>
      <c r="B21" s="178">
        <f>IF(ISNUMBER(VALUE(SUBSTITUTE(実質収支比率等に係る経年分析!F$49,"▲","-"))),ROUND(VALUE(SUBSTITUTE(実質収支比率等に係る経年分析!F$49,"▲","-")),2),NA())</f>
        <v>7.42</v>
      </c>
      <c r="C21" s="178">
        <f>IF(ISNUMBER(VALUE(SUBSTITUTE(実質収支比率等に係る経年分析!G$49,"▲","-"))),ROUND(VALUE(SUBSTITUTE(実質収支比率等に係る経年分析!G$49,"▲","-")),2),NA())</f>
        <v>4.32</v>
      </c>
      <c r="D21" s="178">
        <f>IF(ISNUMBER(VALUE(SUBSTITUTE(実質収支比率等に係る経年分析!H$49,"▲","-"))),ROUND(VALUE(SUBSTITUTE(実質収支比率等に係る経年分析!H$49,"▲","-")),2),NA())</f>
        <v>-0.99</v>
      </c>
      <c r="E21" s="178">
        <f>IF(ISNUMBER(VALUE(SUBSTITUTE(実質収支比率等に係る経年分析!I$49,"▲","-"))),ROUND(VALUE(SUBSTITUTE(実質収支比率等に係る経年分析!I$49,"▲","-")),2),NA())</f>
        <v>-0.47</v>
      </c>
      <c r="F21" s="178">
        <f>IF(ISNUMBER(VALUE(SUBSTITUTE(実質収支比率等に係る経年分析!J$49,"▲","-"))),ROUND(VALUE(SUBSTITUTE(実質収支比率等に係る経年分析!J$49,"▲","-")),2),NA())</f>
        <v>-3.97</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12.33</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11.96</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str">
        <f>IF(連結実質赤字比率に係る赤字・黒字の構成分析!C$39="",NA(),連結実質赤字比率に係る赤字・黒字の構成分析!C$39)</f>
        <v>牟岐町後期高齢者医療特別会計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0.06</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0.09</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0.08</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0.06</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0.05</v>
      </c>
    </row>
    <row r="32" spans="1:11" x14ac:dyDescent="0.15">
      <c r="A32" s="179" t="str">
        <f>IF(連結実質赤字比率に係る赤字・黒字の構成分析!C$38="",NA(),連結実質赤字比率に係る赤字・黒字の構成分析!C$38)</f>
        <v>牟岐町青少年健全育成センター特別会計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0.03</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0.05</v>
      </c>
    </row>
    <row r="33" spans="1:16" x14ac:dyDescent="0.15">
      <c r="A33" s="179" t="str">
        <f>IF(連結実質赤字比率に係る赤字・黒字の構成分析!C$37="",NA(),連結実質赤字比率に係る赤字・黒字の構成分析!C$37)</f>
        <v>牟岐町国民健康保険特別会計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0.91</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0.1</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1.93</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1.68</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1.89</v>
      </c>
    </row>
    <row r="34" spans="1:16" x14ac:dyDescent="0.15">
      <c r="A34" s="179" t="str">
        <f>IF(連結実質赤字比率に係る赤字・黒字の構成分析!C$36="",NA(),連結実質赤字比率に係る赤字・黒字の構成分析!C$36)</f>
        <v>牟岐町介護保険特別会計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3.26</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3.69</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3.19</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3.8</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3.44</v>
      </c>
    </row>
    <row r="35" spans="1:16" x14ac:dyDescent="0.15">
      <c r="A35" s="179" t="str">
        <f>IF(連結実質赤字比率に係る赤字・黒字の構成分析!C$35="",NA(),連結実質赤字比率に係る赤字・黒字の構成分析!C$35)</f>
        <v>牟岐町簡易水道事業会計</v>
      </c>
      <c r="B35" s="179" t="e">
        <f>IF(ROUND(VALUE(SUBSTITUTE(連結実質赤字比率に係る赤字・黒字の構成分析!F$35,"▲", "-")), 2) &lt; 0, ABS(ROUND(VALUE(SUBSTITUTE(連結実質赤字比率に係る赤字・黒字の構成分析!F$35,"▲", "-")), 2)), NA())</f>
        <v>#VALUE!</v>
      </c>
      <c r="C35" s="179" t="e">
        <f>IF(ROUND(VALUE(SUBSTITUTE(連結実質赤字比率に係る赤字・黒字の構成分析!F$35,"▲", "-")), 2) &gt;= 0, ABS(ROUND(VALUE(SUBSTITUTE(連結実質赤字比率に係る赤字・黒字の構成分析!F$35,"▲", "-")), 2)), NA())</f>
        <v>#VALUE!</v>
      </c>
      <c r="D35" s="179" t="e">
        <f>IF(ROUND(VALUE(SUBSTITUTE(連結実質赤字比率に係る赤字・黒字の構成分析!G$35,"▲", "-")), 2) &lt; 0, ABS(ROUND(VALUE(SUBSTITUTE(連結実質赤字比率に係る赤字・黒字の構成分析!G$35,"▲", "-")), 2)), NA())</f>
        <v>#VALUE!</v>
      </c>
      <c r="E35" s="179" t="e">
        <f>IF(ROUND(VALUE(SUBSTITUTE(連結実質赤字比率に係る赤字・黒字の構成分析!G$35,"▲", "-")), 2) &gt;= 0, ABS(ROUND(VALUE(SUBSTITUTE(連結実質赤字比率に係る赤字・黒字の構成分析!G$35,"▲", "-")), 2)), NA())</f>
        <v>#VALUE!</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11.84</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11.78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12.24</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20.48</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24.79</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17.36</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17</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12.97</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340</v>
      </c>
      <c r="E42" s="180"/>
      <c r="F42" s="180"/>
      <c r="G42" s="180">
        <f>'実質公債費比率（分子）の構造'!L$52</f>
        <v>377</v>
      </c>
      <c r="H42" s="180"/>
      <c r="I42" s="180"/>
      <c r="J42" s="180">
        <f>'実質公債費比率（分子）の構造'!M$52</f>
        <v>378</v>
      </c>
      <c r="K42" s="180"/>
      <c r="L42" s="180"/>
      <c r="M42" s="180">
        <f>'実質公債費比率（分子）の構造'!N$52</f>
        <v>366</v>
      </c>
      <c r="N42" s="180"/>
      <c r="O42" s="180"/>
      <c r="P42" s="180">
        <f>'実質公債費比率（分子）の構造'!O$52</f>
        <v>346</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21</v>
      </c>
      <c r="C45" s="180"/>
      <c r="D45" s="180"/>
      <c r="E45" s="180">
        <f>'実質公債費比率（分子）の構造'!L$49</f>
        <v>18</v>
      </c>
      <c r="F45" s="180"/>
      <c r="G45" s="180"/>
      <c r="H45" s="180">
        <f>'実質公債費比率（分子）の構造'!M$49</f>
        <v>17</v>
      </c>
      <c r="I45" s="180"/>
      <c r="J45" s="180"/>
      <c r="K45" s="180">
        <f>'実質公債費比率（分子）の構造'!N$49</f>
        <v>15</v>
      </c>
      <c r="L45" s="180"/>
      <c r="M45" s="180"/>
      <c r="N45" s="180">
        <f>'実質公債費比率（分子）の構造'!O$49</f>
        <v>10</v>
      </c>
      <c r="O45" s="180"/>
      <c r="P45" s="180"/>
    </row>
    <row r="46" spans="1:16" x14ac:dyDescent="0.15">
      <c r="A46" s="180" t="s">
        <v>67</v>
      </c>
      <c r="B46" s="180">
        <f>'実質公債費比率（分子）の構造'!K$48</f>
        <v>17</v>
      </c>
      <c r="C46" s="180"/>
      <c r="D46" s="180"/>
      <c r="E46" s="180">
        <f>'実質公債費比率（分子）の構造'!L$48</f>
        <v>15</v>
      </c>
      <c r="F46" s="180"/>
      <c r="G46" s="180"/>
      <c r="H46" s="180">
        <f>'実質公債費比率（分子）の構造'!M$48</f>
        <v>13</v>
      </c>
      <c r="I46" s="180"/>
      <c r="J46" s="180"/>
      <c r="K46" s="180">
        <f>'実質公債費比率（分子）の構造'!N$48</f>
        <v>12</v>
      </c>
      <c r="L46" s="180"/>
      <c r="M46" s="180"/>
      <c r="N46" s="180">
        <f>'実質公債費比率（分子）の構造'!O$48</f>
        <v>12</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407</v>
      </c>
      <c r="C49" s="180"/>
      <c r="D49" s="180"/>
      <c r="E49" s="180">
        <f>'実質公債費比率（分子）の構造'!L$45</f>
        <v>471</v>
      </c>
      <c r="F49" s="180"/>
      <c r="G49" s="180"/>
      <c r="H49" s="180">
        <f>'実質公債費比率（分子）の構造'!M$45</f>
        <v>485</v>
      </c>
      <c r="I49" s="180"/>
      <c r="J49" s="180"/>
      <c r="K49" s="180">
        <f>'実質公債費比率（分子）の構造'!N$45</f>
        <v>479</v>
      </c>
      <c r="L49" s="180"/>
      <c r="M49" s="180"/>
      <c r="N49" s="180">
        <f>'実質公債費比率（分子）の構造'!O$45</f>
        <v>474</v>
      </c>
      <c r="O49" s="180"/>
      <c r="P49" s="180"/>
    </row>
    <row r="50" spans="1:16" x14ac:dyDescent="0.15">
      <c r="A50" s="180" t="s">
        <v>71</v>
      </c>
      <c r="B50" s="180" t="e">
        <f>NA()</f>
        <v>#N/A</v>
      </c>
      <c r="C50" s="180">
        <f>IF(ISNUMBER('実質公債費比率（分子）の構造'!K$53),'実質公債費比率（分子）の構造'!K$53,NA())</f>
        <v>105</v>
      </c>
      <c r="D50" s="180" t="e">
        <f>NA()</f>
        <v>#N/A</v>
      </c>
      <c r="E50" s="180" t="e">
        <f>NA()</f>
        <v>#N/A</v>
      </c>
      <c r="F50" s="180">
        <f>IF(ISNUMBER('実質公債費比率（分子）の構造'!L$53),'実質公債費比率（分子）の構造'!L$53,NA())</f>
        <v>127</v>
      </c>
      <c r="G50" s="180" t="e">
        <f>NA()</f>
        <v>#N/A</v>
      </c>
      <c r="H50" s="180" t="e">
        <f>NA()</f>
        <v>#N/A</v>
      </c>
      <c r="I50" s="180">
        <f>IF(ISNUMBER('実質公債費比率（分子）の構造'!M$53),'実質公債費比率（分子）の構造'!M$53,NA())</f>
        <v>137</v>
      </c>
      <c r="J50" s="180" t="e">
        <f>NA()</f>
        <v>#N/A</v>
      </c>
      <c r="K50" s="180" t="e">
        <f>NA()</f>
        <v>#N/A</v>
      </c>
      <c r="L50" s="180">
        <f>IF(ISNUMBER('実質公債費比率（分子）の構造'!N$53),'実質公債費比率（分子）の構造'!N$53,NA())</f>
        <v>140</v>
      </c>
      <c r="M50" s="180" t="e">
        <f>NA()</f>
        <v>#N/A</v>
      </c>
      <c r="N50" s="180" t="e">
        <f>NA()</f>
        <v>#N/A</v>
      </c>
      <c r="O50" s="180">
        <f>IF(ISNUMBER('実質公債費比率（分子）の構造'!O$53),'実質公債費比率（分子）の構造'!O$53,NA())</f>
        <v>150</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3176</v>
      </c>
      <c r="E56" s="179"/>
      <c r="F56" s="179"/>
      <c r="G56" s="179">
        <f>'将来負担比率（分子）の構造'!J$52</f>
        <v>3087</v>
      </c>
      <c r="H56" s="179"/>
      <c r="I56" s="179"/>
      <c r="J56" s="179">
        <f>'将来負担比率（分子）の構造'!K$52</f>
        <v>2939</v>
      </c>
      <c r="K56" s="179"/>
      <c r="L56" s="179"/>
      <c r="M56" s="179">
        <f>'将来負担比率（分子）の構造'!L$52</f>
        <v>2664</v>
      </c>
      <c r="N56" s="179"/>
      <c r="O56" s="179"/>
      <c r="P56" s="179">
        <f>'将来負担比率（分子）の構造'!M$52</f>
        <v>2427</v>
      </c>
    </row>
    <row r="57" spans="1:16" x14ac:dyDescent="0.15">
      <c r="A57" s="179" t="s">
        <v>42</v>
      </c>
      <c r="B57" s="179"/>
      <c r="C57" s="179"/>
      <c r="D57" s="179">
        <f>'将来負担比率（分子）の構造'!I$51</f>
        <v>77</v>
      </c>
      <c r="E57" s="179"/>
      <c r="F57" s="179"/>
      <c r="G57" s="179">
        <f>'将来負担比率（分子）の構造'!J$51</f>
        <v>66</v>
      </c>
      <c r="H57" s="179"/>
      <c r="I57" s="179"/>
      <c r="J57" s="179">
        <f>'将来負担比率（分子）の構造'!K$51</f>
        <v>58</v>
      </c>
      <c r="K57" s="179"/>
      <c r="L57" s="179"/>
      <c r="M57" s="179">
        <f>'将来負担比率（分子）の構造'!L$51</f>
        <v>49</v>
      </c>
      <c r="N57" s="179"/>
      <c r="O57" s="179"/>
      <c r="P57" s="179">
        <f>'将来負担比率（分子）の構造'!M$51</f>
        <v>40</v>
      </c>
    </row>
    <row r="58" spans="1:16" x14ac:dyDescent="0.15">
      <c r="A58" s="179" t="s">
        <v>41</v>
      </c>
      <c r="B58" s="179"/>
      <c r="C58" s="179"/>
      <c r="D58" s="179">
        <f>'将来負担比率（分子）の構造'!I$50</f>
        <v>1062</v>
      </c>
      <c r="E58" s="179"/>
      <c r="F58" s="179"/>
      <c r="G58" s="179">
        <f>'将来負担比率（分子）の構造'!J$50</f>
        <v>1062</v>
      </c>
      <c r="H58" s="179"/>
      <c r="I58" s="179"/>
      <c r="J58" s="179">
        <f>'将来負担比率（分子）の構造'!K$50</f>
        <v>1265</v>
      </c>
      <c r="K58" s="179"/>
      <c r="L58" s="179"/>
      <c r="M58" s="179">
        <f>'将来負担比率（分子）の構造'!L$50</f>
        <v>1284</v>
      </c>
      <c r="N58" s="179"/>
      <c r="O58" s="179"/>
      <c r="P58" s="179">
        <f>'将来負担比率（分子）の構造'!M$50</f>
        <v>1295</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624</v>
      </c>
      <c r="C62" s="179"/>
      <c r="D62" s="179"/>
      <c r="E62" s="179">
        <f>'将来負担比率（分子）の構造'!J$45</f>
        <v>599</v>
      </c>
      <c r="F62" s="179"/>
      <c r="G62" s="179"/>
      <c r="H62" s="179">
        <f>'将来負担比率（分子）の構造'!K$45</f>
        <v>580</v>
      </c>
      <c r="I62" s="179"/>
      <c r="J62" s="179"/>
      <c r="K62" s="179">
        <f>'将来負担比率（分子）の構造'!L$45</f>
        <v>538</v>
      </c>
      <c r="L62" s="179"/>
      <c r="M62" s="179"/>
      <c r="N62" s="179">
        <f>'将来負担比率（分子）の構造'!M$45</f>
        <v>518</v>
      </c>
      <c r="O62" s="179"/>
      <c r="P62" s="179"/>
    </row>
    <row r="63" spans="1:16" x14ac:dyDescent="0.15">
      <c r="A63" s="179" t="s">
        <v>34</v>
      </c>
      <c r="B63" s="179">
        <f>'将来負担比率（分子）の構造'!I$44</f>
        <v>78</v>
      </c>
      <c r="C63" s="179"/>
      <c r="D63" s="179"/>
      <c r="E63" s="179">
        <f>'将来負担比率（分子）の構造'!J$44</f>
        <v>71</v>
      </c>
      <c r="F63" s="179"/>
      <c r="G63" s="179"/>
      <c r="H63" s="179">
        <f>'将来負担比率（分子）の構造'!K$44</f>
        <v>48</v>
      </c>
      <c r="I63" s="179"/>
      <c r="J63" s="179"/>
      <c r="K63" s="179">
        <f>'将来負担比率（分子）の構造'!L$44</f>
        <v>29</v>
      </c>
      <c r="L63" s="179"/>
      <c r="M63" s="179"/>
      <c r="N63" s="179">
        <f>'将来負担比率（分子）の構造'!M$44</f>
        <v>12</v>
      </c>
      <c r="O63" s="179"/>
      <c r="P63" s="179"/>
    </row>
    <row r="64" spans="1:16" x14ac:dyDescent="0.15">
      <c r="A64" s="179" t="s">
        <v>33</v>
      </c>
      <c r="B64" s="179">
        <f>'将来負担比率（分子）の構造'!I$43</f>
        <v>155</v>
      </c>
      <c r="C64" s="179"/>
      <c r="D64" s="179"/>
      <c r="E64" s="179">
        <f>'将来負担比率（分子）の構造'!J$43</f>
        <v>138</v>
      </c>
      <c r="F64" s="179"/>
      <c r="G64" s="179"/>
      <c r="H64" s="179">
        <f>'将来負担比率（分子）の構造'!K$43</f>
        <v>177</v>
      </c>
      <c r="I64" s="179"/>
      <c r="J64" s="179"/>
      <c r="K64" s="179">
        <f>'将来負担比率（分子）の構造'!L$43</f>
        <v>145</v>
      </c>
      <c r="L64" s="179"/>
      <c r="M64" s="179"/>
      <c r="N64" s="179">
        <f>'将来負担比率（分子）の構造'!M$43</f>
        <v>121</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4631</v>
      </c>
      <c r="C66" s="179"/>
      <c r="D66" s="179"/>
      <c r="E66" s="179">
        <f>'将来負担比率（分子）の構造'!J$41</f>
        <v>4656</v>
      </c>
      <c r="F66" s="179"/>
      <c r="G66" s="179"/>
      <c r="H66" s="179">
        <f>'将来負担比率（分子）の構造'!K$41</f>
        <v>4543</v>
      </c>
      <c r="I66" s="179"/>
      <c r="J66" s="179"/>
      <c r="K66" s="179">
        <f>'将来負担比率（分子）の構造'!L$41</f>
        <v>4350</v>
      </c>
      <c r="L66" s="179"/>
      <c r="M66" s="179"/>
      <c r="N66" s="179">
        <f>'将来負担比率（分子）の構造'!M$41</f>
        <v>4039</v>
      </c>
      <c r="O66" s="179"/>
      <c r="P66" s="179"/>
    </row>
    <row r="67" spans="1:16" x14ac:dyDescent="0.15">
      <c r="A67" s="179" t="s">
        <v>75</v>
      </c>
      <c r="B67" s="179" t="e">
        <f>NA()</f>
        <v>#N/A</v>
      </c>
      <c r="C67" s="179">
        <f>IF(ISNUMBER('将来負担比率（分子）の構造'!I$53), IF('将来負担比率（分子）の構造'!I$53 &lt; 0, 0, '将来負担比率（分子）の構造'!I$53), NA())</f>
        <v>1172</v>
      </c>
      <c r="D67" s="179" t="e">
        <f>NA()</f>
        <v>#N/A</v>
      </c>
      <c r="E67" s="179" t="e">
        <f>NA()</f>
        <v>#N/A</v>
      </c>
      <c r="F67" s="179">
        <f>IF(ISNUMBER('将来負担比率（分子）の構造'!J$53), IF('将来負担比率（分子）の構造'!J$53 &lt; 0, 0, '将来負担比率（分子）の構造'!J$53), NA())</f>
        <v>1249</v>
      </c>
      <c r="G67" s="179" t="e">
        <f>NA()</f>
        <v>#N/A</v>
      </c>
      <c r="H67" s="179" t="e">
        <f>NA()</f>
        <v>#N/A</v>
      </c>
      <c r="I67" s="179">
        <f>IF(ISNUMBER('将来負担比率（分子）の構造'!K$53), IF('将来負担比率（分子）の構造'!K$53 &lt; 0, 0, '将来負担比率（分子）の構造'!K$53), NA())</f>
        <v>1086</v>
      </c>
      <c r="J67" s="179" t="e">
        <f>NA()</f>
        <v>#N/A</v>
      </c>
      <c r="K67" s="179" t="e">
        <f>NA()</f>
        <v>#N/A</v>
      </c>
      <c r="L67" s="179">
        <f>IF(ISNUMBER('将来負担比率（分子）の構造'!L$53), IF('将来負担比率（分子）の構造'!L$53 &lt; 0, 0, '将来負担比率（分子）の構造'!L$53), NA())</f>
        <v>1065</v>
      </c>
      <c r="M67" s="179" t="e">
        <f>NA()</f>
        <v>#N/A</v>
      </c>
      <c r="N67" s="179" t="e">
        <f>NA()</f>
        <v>#N/A</v>
      </c>
      <c r="O67" s="179">
        <f>IF(ISNUMBER('将来負担比率（分子）の構造'!M$53), IF('将来負担比率（分子）の構造'!M$53 &lt; 0, 0, '将来負担比率（分子）の構造'!M$53), NA())</f>
        <v>928</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1050</v>
      </c>
      <c r="C72" s="183">
        <f>基金残高に係る経年分析!G55</f>
        <v>1050</v>
      </c>
      <c r="D72" s="183">
        <f>基金残高に係る経年分析!H55</f>
        <v>1051</v>
      </c>
    </row>
    <row r="73" spans="1:16" x14ac:dyDescent="0.15">
      <c r="A73" s="182" t="s">
        <v>78</v>
      </c>
      <c r="B73" s="183">
        <f>基金残高に係る経年分析!F56</f>
        <v>202</v>
      </c>
      <c r="C73" s="183">
        <f>基金残高に係る経年分析!G56</f>
        <v>202</v>
      </c>
      <c r="D73" s="183">
        <f>基金残高に係る経年分析!H56</f>
        <v>202</v>
      </c>
    </row>
    <row r="74" spans="1:16" x14ac:dyDescent="0.15">
      <c r="A74" s="182" t="s">
        <v>79</v>
      </c>
      <c r="B74" s="183">
        <f>基金残高に係る経年分析!F57</f>
        <v>9</v>
      </c>
      <c r="C74" s="183">
        <f>基金残高に係る経年分析!G57</f>
        <v>8</v>
      </c>
      <c r="D74" s="183">
        <f>基金残高に係る経年分析!H57</f>
        <v>21</v>
      </c>
    </row>
  </sheetData>
  <sheetProtection algorithmName="SHA-512" hashValue="ojhNsewkkHLGJLUiZlcvP+8U4Pn4+v+PfwbJIzb6sJTu4d6iA/VeQ0y4IYkwz/yWVNucMEtTIWplw/LrLsMz8w==" saltValue="adFyYHRFfbGsxPwhWrVT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2021-03-22T00:55:08Z</cp:lastPrinted>
  <dcterms:created xsi:type="dcterms:W3CDTF">2021-02-05T04:08:48Z</dcterms:created>
  <dcterms:modified xsi:type="dcterms:W3CDTF">2021-10-21T05:17:44Z</dcterms:modified>
  <cp:category/>
</cp:coreProperties>
</file>