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8800" windowHeight="11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 r:id="rId21"/>
    <externalReference r:id="rId22"/>
    <externalReference r:id="rId2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8" l="1"/>
  <c r="H61" i="8"/>
  <c r="H60" i="8"/>
  <c r="H59" i="8"/>
  <c r="H58" i="8"/>
  <c r="CW7" i="12" l="1"/>
  <c r="CR7" i="12"/>
  <c r="CM7" i="12"/>
  <c r="CH7" i="12"/>
  <c r="AU32" i="12"/>
  <c r="AU31" i="12"/>
  <c r="AP32" i="12"/>
  <c r="AP31" i="12"/>
  <c r="AK32" i="12"/>
  <c r="AK31" i="12"/>
  <c r="AK30" i="12"/>
  <c r="AK29" i="12"/>
  <c r="AK28" i="12"/>
  <c r="V32" i="12" l="1"/>
  <c r="V31" i="12"/>
  <c r="Q32" i="12"/>
  <c r="AA32" i="12" s="1"/>
  <c r="Q31" i="12"/>
  <c r="AA31" i="12" s="1"/>
  <c r="AF8" i="12" l="1"/>
  <c r="AF7" i="12"/>
  <c r="AF23" i="12" s="1"/>
  <c r="V8" i="12"/>
  <c r="Q8" i="12"/>
  <c r="AK8" i="12" s="1"/>
  <c r="V7" i="12"/>
  <c r="V23" i="12" s="1"/>
  <c r="Q7" i="12"/>
  <c r="Q23" i="12" s="1"/>
  <c r="AK7" i="12"/>
  <c r="AP7" i="12" l="1"/>
  <c r="AP23" i="12" s="1"/>
  <c r="V30" i="12"/>
  <c r="V29" i="12"/>
  <c r="V28" i="12"/>
  <c r="Q30" i="12"/>
  <c r="Q29" i="12"/>
  <c r="Q28" i="12"/>
  <c r="AA8" i="12"/>
  <c r="AA7" i="12"/>
  <c r="AA23" i="12" l="1"/>
  <c r="AA28" i="12"/>
  <c r="AA30" i="12"/>
  <c r="AA29"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<sst xmlns="http://schemas.openxmlformats.org/spreadsheetml/2006/main" count="1158" uniqueCount="600">
  <si>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</si>
  <si>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</si>
  <si>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</si>
  <si>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</si>
  <si>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</si>
  <si>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</si>
  <si>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</si>
  <si>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</si>
  <si>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</si>
  <si>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</si>
  <si>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</si>
  <si>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</si>
  <si>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</si>
  <si>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</si>
  <si>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</si>
  <si>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</si>
  <si>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</si>
  <si>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</si>
  <si>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</si>
  <si>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</si>
  <si>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</si>
  <si>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</si>
  <si>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</si>
  <si>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</si>
  <si>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</si>
  <si>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</si>
  <si>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</si>
  <si>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</si>
  <si>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</si>
  <si>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</si>
  <si>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</si>
  <si>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</si>
  <si>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</si>
  <si>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</si>
  <si>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</si>
  <si>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</si>
  <si>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</si>
  <si>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</si>
  <si>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</si>
  <si>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</si>
  <si>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</si>
  <si>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</si>
  <si>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</si>
  <si>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</si>
  <si>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</si>
  <si>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</si>
  <si>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</si>
  <si>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</si>
  <si>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</si>
  <si>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</si>
  <si>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</si>
  <si>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</si>
  <si>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</si>
  <si>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</si>
  <si>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</si>
  <si>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</si>
  <si>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</si>
  <si>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</si>
  <si>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</si>
  <si>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</si>
  <si>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</si>
  <si>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</si>
  <si>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</si>
  <si>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</si>
  <si>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</si>
  <si>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</si>
  <si>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</si>
  <si>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</si>
  <si>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</si>
  <si>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</si>
  <si>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</si>
  <si>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</si>
  <si>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</si>
  <si>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</si>
  <si>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</si>
  <si>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</si>
  <si>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</si>
  <si>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</si>
  <si>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</si>
  <si>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</si>
  <si>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</si>
  <si>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</si>
  <si>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</si>
  <si>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</si>
  <si>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</si>
  <si>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</si>
  <si>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</si>
  <si>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</si>
  <si>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</si>
  <si>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</si>
  <si>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</si>
  <si>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</si>
  <si>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</si>
  <si>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</si>
  <si>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</si>
  <si>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</si>
  <si>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</si>
  <si>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</si>
  <si>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</si>
  <si>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</si>
  <si>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</si>
  <si>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</si>
  <si>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</si>
  <si>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</si>
  <si>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</si>
  <si>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</si>
  <si>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</si>
  <si>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</si>
  <si>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</si>
  <si>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</si>
  <si>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</si>
  <si>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</si>
  <si>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</si>
  <si>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</si>
  <si>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</si>
  <si>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</si>
  <si>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</si>
  <si>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</si>
  <si>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</si>
  <si>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</si>
  <si>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</si>
  <si>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</si>
  <si>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</si>
  <si>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</si>
  <si>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</si>
  <si>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</si>
  <si>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</si>
  <si>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</si>
  <si>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</si>
  <si>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</si>
  <si>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</si>
  <si>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</si>
  <si>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</si>
  <si>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</si>
  <si>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</si>
  <si>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</si>
  <si>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</si>
  <si>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</si>
  <si>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</si>
  <si>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</si>
  <si>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</si>
  <si>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</si>
  <si>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</si>
  <si>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</si>
  <si>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</si>
  <si>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</si>
  <si>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</si>
  <si>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</si>
  <si>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</si>
  <si>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</si>
  <si>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</si>
  <si>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</si>
  <si>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</si>
  <si>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</si>
  <si>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</si>
  <si>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</si>
  <si>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</si>
  <si>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</si>
  <si>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</si>
  <si>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</si>
  <si>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</si>
  <si>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</si>
  <si>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</si>
  <si>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</si>
  <si>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</si>
  <si>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</si>
  <si>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</si>
  <si>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</si>
  <si>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</si>
  <si>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</si>
  <si>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</si>
  <si>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</si>
  <si>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</si>
  <si>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</si>
  <si>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</si>
  <si>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</si>
  <si>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</si>
  <si>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</si>
  <si>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</si>
  <si>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</si>
  <si>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</si>
  <si>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</si>
  <si>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</si>
  <si>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</si>
  <si>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</si>
  <si>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</si>
  <si>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</si>
  <si>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</si>
  <si>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</si>
  <si>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</si>
  <si>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</si>
  <si>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</si>
  <si>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</si>
  <si>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</si>
  <si>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</si>
  <si>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</si>
  <si>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</si>
  <si>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</si>
  <si>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</si>
  <si>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</si>
  <si>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</si>
  <si>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</si>
  <si>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</si>
  <si>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</si>
  <si>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</si>
  <si>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</si>
  <si>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</si>
  <si>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</si>
  <si>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</si>
  <si>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</si>
  <si>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</si>
  <si>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</si>
  <si>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</si>
  <si>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</si>
  <si>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</si>
  <si>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</si>
  <si>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</si>
  <si>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徳島県佐那河内村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</si>
  <si>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</si>
  <si>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</si>
  <si>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</si>
  <si>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</si>
  <si>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</si>
  <si>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</si>
  <si>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</si>
  <si>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</si>
  <si>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</si>
  <si>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</si>
  <si>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</si>
  <si>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</si>
  <si>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</si>
  <si>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</si>
  <si>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</si>
  <si>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</si>
  <si>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</si>
  <si>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</si>
  <si>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</si>
  <si>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</si>
  <si>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</si>
  <si>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</si>
  <si>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</si>
  <si>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</si>
  <si>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</si>
  <si>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</si>
  <si>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</si>
  <si>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</si>
  <si>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</si>
  <si>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</si>
  <si>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</si>
  <si>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</si>
  <si>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</si>
  <si>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</si>
  <si>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</si>
  <si>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</si>
  <si>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</si>
  <si>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</si>
  <si>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</si>
  <si>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</si>
  <si>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</si>
  <si>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</si>
  <si>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</si>
  <si>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</si>
  <si>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</si>
  <si>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</si>
  <si>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</si>
  <si>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</si>
  <si>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</si>
  <si>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</si>
  <si>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</si>
  <si>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</si>
  <si>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</si>
  <si>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</si>
  <si>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</si>
  <si>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</si>
  <si>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</si>
  <si>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</si>
  <si>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t>
    <phoneticPr fontId="5"/>
  </si>
  <si>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</si>
  <si>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</si>
  <si>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</si>
  <si>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</si>
  <si>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</si>
  <si>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</si>
  <si>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</si>
  <si>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</si>
  <si>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</si>
  <si>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</si>
  <si>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</si>
  <si>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</si>
  <si>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</si>
  <si>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</si>
  <si>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</si>
  <si>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</si>
  <si>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</si>
  <si>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</si>
  <si>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</si>
  <si>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</si>
  <si>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</si>
  <si>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</si>
  <si>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</si>
  <si>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</si>
  <si>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</si>
  <si>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</si>
  <si>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</si>
  <si>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</si>
  <si>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</si>
  <si>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</si>
  <si>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</si>
  <si>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</si>
  <si>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</si>
  <si>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</si>
  <si>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</si>
  <si>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</si>
  <si>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</si>
  <si>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</si>
  <si>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</si>
  <si>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</si>
  <si>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</si>
  <si>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</si>
  <si>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</si>
  <si>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</si>
  <si>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</si>
  <si>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</si>
  <si>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</si>
  <si>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</si>
  <si>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</si>
  <si>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</si>
  <si>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</si>
  <si>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</si>
  <si>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</si>
  <si>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</si>
  <si>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</si>
  <si>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</si>
  <si>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</si>
  <si>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</si>
  <si>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</si>
  <si>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</si>
  <si>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</si>
  <si>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</si>
  <si>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</si>
  <si>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</si>
  <si>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</si>
  <si>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</si>
  <si>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</si>
  <si>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</si>
  <si>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</si>
  <si>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</si>
  <si>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</si>
  <si>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</si>
  <si>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</si>
  <si>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</si>
  <si>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</si>
  <si>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</si>
  <si>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</si>
  <si>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</si>
  <si>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</si>
  <si>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</si>
  <si>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</si>
  <si>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</si>
  <si>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</si>
  <si>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</si>
  <si>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</si>
  <si>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</si>
  <si>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</si>
  <si>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</si>
  <si>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</si>
  <si>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</si>
  <si>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</si>
  <si>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</si>
  <si>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</si>
  <si>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</si>
  <si>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</si>
  <si>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徳島県佐那河内村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</si>
  <si>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</si>
  <si>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</si>
  <si>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</si>
  <si>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</si>
  <si>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</si>
  <si>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</si>
  <si>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</si>
  <si>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</si>
  <si>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</si>
  <si>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</si>
  <si>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</si>
  <si>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</si>
  <si>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</si>
  <si>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</si>
  <si>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</si>
  <si>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</si>
  <si>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</si>
  <si>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</si>
  <si>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</si>
  <si>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</si>
  <si>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</si>
  <si>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</si>
  <si>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</si>
  <si>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</si>
  <si>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</si>
  <si>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</si>
  <si>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</si>
  <si>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</si>
  <si>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</si>
  <si>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</si>
  <si>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</si>
  <si>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</si>
  <si>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</si>
  <si>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</si>
  <si>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</si>
  <si>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</si>
  <si>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</si>
  <si>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</si>
  <si>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</si>
  <si>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</si>
  <si>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</si>
  <si>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</si>
  <si>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</si>
  <si>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</si>
  <si>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</si>
  <si>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</si>
  <si>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</si>
  <si>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</si>
  <si>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</si>
  <si>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</si>
  <si>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</si>
  <si>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</si>
  <si>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</si>
  <si>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</si>
  <si>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</si>
  <si>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</si>
  <si>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</si>
  <si>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</si>
  <si>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</si>
  <si>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</si>
  <si>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</si>
  <si>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</si>
  <si>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</si>
  <si>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</si>
  <si>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</si>
  <si>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</si>
  <si>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</si>
  <si>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</si>
  <si>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</si>
  <si>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</si>
  <si>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</si>
  <si>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</si>
  <si>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</si>
  <si>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</si>
  <si>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</si>
  <si>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</si>
  <si>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</si>
  <si>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</si>
  <si>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</si>
  <si>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</si>
  <si>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</si>
  <si>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</si>
  <si>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</si>
  <si>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</si>
  <si>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</si>
  <si>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</si>
  <si>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</si>
  <si>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</si>
  <si>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</si>
  <si>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</si>
  <si>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</si>
  <si>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</si>
  <si>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</si>
  <si>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</si>
  <si>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</si>
  <si>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</si>
  <si>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</si>
  <si>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</si>
  <si>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</si>
  <si>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</si>
  <si>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佐那河内村農業集落排水事業特別会計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</si>
  <si>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</si>
  <si>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</si>
  <si>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</si>
  <si>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佐那河内村介護保険事業特別会計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</si>
  <si>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</si>
  <si>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</si>
  <si>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</si>
  <si>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</si>
  <si>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</si>
  <si>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</si>
  <si>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</si>
  <si>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</si>
  <si>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</si>
  <si>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</si>
  <si>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</si>
  <si>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</si>
  <si>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</si>
  <si>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</si>
  <si>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</si>
  <si>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</si>
  <si>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</si>
  <si>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</si>
  <si>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</si>
  <si>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</si>
  <si>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</si>
  <si>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</si>
  <si>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</si>
  <si>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</si>
  <si>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</si>
  <si>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</si>
  <si>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</si>
  <si>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</si>
  <si>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</si>
  <si>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</si>
  <si>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</si>
  <si>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</si>
  <si>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</si>
  <si>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</si>
  <si>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</si>
  <si>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</si>
  <si>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</si>
  <si>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</si>
  <si>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</si>
  <si>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</si>
  <si>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</si>
  <si>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</si>
  <si>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</si>
  <si>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</si>
  <si>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</si>
  <si>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</si>
  <si>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</si>
  <si>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</si>
  <si>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</si>
  <si>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</si>
  <si>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</si>
  <si>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</si>
  <si>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</si>
  <si>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</si>
  <si>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</si>
  <si>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</si>
  <si>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</si>
  <si>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</si>
  <si>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</si>
  <si>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</si>
  <si>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</si>
  <si>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</si>
  <si>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</si>
  <si>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</si>
  <si>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</si>
  <si>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</si>
  <si>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</si>
  <si>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</si>
  <si>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</si>
  <si>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</si>
  <si>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</si>
  <si>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</si>
  <si>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</si>
  <si>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</si>
  <si>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</si>
  <si>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</si>
  <si>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</si>
  <si>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</si>
  <si>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</si>
  <si>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</si>
  <si>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</si>
  <si>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</si>
  <si>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</si>
  <si>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</si>
  <si>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</si>
  <si>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</si>
  <si>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佐那河内村国民健康保険事業特別会計</t>
  </si>
  <si>
    <t>佐那河内村介護保険事業特別会計</t>
  </si>
  <si>
    <t>佐那河内村簡易水道特別会計</t>
  </si>
  <si>
    <t>佐那河内村農業集落排水事業特別会計</t>
  </si>
  <si>
    <t>佐那河内村後期高齢者医療特別会計</t>
  </si>
  <si>
    <t>佐那河内村宅地造成事業特別会計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</si>
  <si>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</si>
  <si>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</si>
  <si>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</si>
  <si>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</si>
  <si>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</si>
  <si>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</si>
  <si>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</si>
  <si>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</si>
  <si>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</si>
  <si>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</si>
  <si>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一般財団法人さなごうち</t>
    <rPh sb="0" eb="2">
      <t>イッパン</t>
    </rPh>
    <rPh sb="2" eb="6">
      <t>ザイダンホウジン</t>
    </rPh>
    <phoneticPr fontId="2"/>
  </si>
  <si>
    <t>役場庁舎改築基金</t>
  </si>
  <si>
    <t>ふるさと創生事業基金</t>
  </si>
  <si>
    <t>応援基金</t>
  </si>
  <si>
    <t>地域振興基金</t>
  </si>
  <si>
    <t>環境基金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</si>
  <si>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</si>
  <si>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</si>
  <si>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</si>
  <si>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有形固定資産減価償却率について、類似団体と比較して低い状況で推移している。
今後の有形固定資産減価償却率の増加を考えると、老朽化した施設の集約化や除却等の検討を進めていく必要がある。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7">
      <t>カンガ</t>
    </rPh>
    <rPh sb="61" eb="63">
      <t>ロウキュウ</t>
    </rPh>
    <rPh sb="63" eb="64">
      <t>カ</t>
    </rPh>
    <rPh sb="66" eb="68">
      <t>シセツ</t>
    </rPh>
    <rPh sb="69" eb="71">
      <t>シュウヤク</t>
    </rPh>
    <rPh sb="71" eb="72">
      <t>カ</t>
    </rPh>
    <rPh sb="73" eb="75">
      <t>ジョキャク</t>
    </rPh>
    <rPh sb="75" eb="76">
      <t>トウ</t>
    </rPh>
    <rPh sb="77" eb="79">
      <t>ケントウ</t>
    </rPh>
    <rPh sb="80" eb="81">
      <t>スス</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</si>
  <si>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</si>
  <si>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</si>
  <si>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</si>
  <si>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</si>
  <si>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</si>
  <si>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</si>
  <si>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</si>
  <si>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</si>
  <si>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</si>
  <si>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適量・適切な事業実施によって、実質公債費比率は平成27年度以降減少傾向にあり、令和元年度は0％となっている。
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0">
      <t>ヒ</t>
    </rPh>
    <rPh sb="20" eb="22">
      <t>ヒリツ</t>
    </rPh>
    <rPh sb="23" eb="25">
      <t>ヘイセイ</t>
    </rPh>
    <rPh sb="27" eb="29">
      <t>ネンド</t>
    </rPh>
    <rPh sb="29" eb="31">
      <t>イコウ</t>
    </rPh>
    <rPh sb="31" eb="33">
      <t>ゲンショウ</t>
    </rPh>
    <rPh sb="33" eb="35">
      <t>ケイコウ</t>
    </rPh>
    <rPh sb="39" eb="41">
      <t>レイワ</t>
    </rPh>
    <rPh sb="41" eb="43">
      <t>ガンネン</t>
    </rPh>
    <rPh sb="43" eb="44">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</si>
</sst>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BCF5-427A-AA2C-96E6163020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98888</c:v>
                </c:pt>
                <c:pt idx="1">
                  <c:v>67030</c:v>
                </c:pt>
                <c:pt idx="2">
                  <c:v>163219</c:v>
                </c:pt>
                <c:pt idx="3">
                  <c:v>107592</c:v>
                </c:pt>
                <c:pt idx="4">
                  <c:v>198544</c:v>
                </c:pt>
              </c:numCache>
            </c:numRef>
          </c:val>
          <c:smooth val="0"/>
          <c:extLst xmlns:c16r2="http://schemas.microsoft.com/office/drawing/2015/06/chart">
            <c:ext xmlns:c16="http://schemas.microsoft.com/office/drawing/2014/chart" uri="{C3380CC4-5D6E-409C-BE32-E72D297353CC}">
              <c16:uniqueId val="{00000001-BCF5-427A-AA2C-96E6163020EE}"/>
            </c:ext>
          </c:extLst>
        </c:ser>
        <c:dLbls>
          <c:showLegendKey val="0"/>
          <c:showVal val="0"/>
          <c:showCatName val="0"/>
          <c:showSerName val="0"/>
          <c:showPercent val="0"/>
          <c:showBubbleSize val="0"/>
        </c:dLbls>
        <c:marker val="1"/>
        <c:smooth val="0"/>
        <c:axId val="-1555856144"/>
        <c:axId val="-1555857776"/>
      </c:lineChart>
      <c:catAx>
        <c:axId val="-155585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5857776"/>
        <c:crosses val="autoZero"/>
        <c:auto val="1"/>
        <c:lblAlgn val="ctr"/>
        <c:lblOffset val="100"/>
        <c:tickLblSkip val="1"/>
        <c:tickMarkSkip val="1"/>
        <c:noMultiLvlLbl val="0"/>
      </c:catAx>
      <c:valAx>
        <c:axId val="-15558577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585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3.55</c:v>
                </c:pt>
                <c:pt idx="1">
                  <c:v>4.28</c:v>
                </c:pt>
                <c:pt idx="2">
                  <c:v>4.92</c:v>
                </c:pt>
                <c:pt idx="3">
                  <c:v>5.5</c:v>
                </c:pt>
                <c:pt idx="4">
                  <c:v>4.7699999999999996</c:v>
                </c:pt>
              </c:numCache>
            </c:numRef>
          </c:val>
          <c:extLst xmlns:c16r2="http://schemas.microsoft.com/office/drawing/2015/06/chart">
            <c:ext xmlns:c16="http://schemas.microsoft.com/office/drawing/2014/chart" uri="{C3380CC4-5D6E-409C-BE32-E72D297353CC}">
              <c16:uniqueId val="{00000000-930A-482F-B31D-E87AAE5ADE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83.76</c:v>
                </c:pt>
                <c:pt idx="1">
                  <c:v>85.92</c:v>
                </c:pt>
                <c:pt idx="2">
                  <c:v>89.66</c:v>
                </c:pt>
                <c:pt idx="3">
                  <c:v>92.92</c:v>
                </c:pt>
                <c:pt idx="4">
                  <c:v>95.33</c:v>
                </c:pt>
              </c:numCache>
            </c:numRef>
          </c:val>
          <c:extLst xmlns:c16r2="http://schemas.microsoft.com/office/drawing/2015/06/chart">
            <c:ext xmlns:c16="http://schemas.microsoft.com/office/drawing/2014/chart" uri="{C3380CC4-5D6E-409C-BE32-E72D297353CC}">
              <c16:uniqueId val="{00000001-930A-482F-B31D-E87AAE5ADEB2}"/>
            </c:ext>
          </c:extLst>
        </c:ser>
        <c:dLbls>
          <c:showLegendKey val="0"/>
          <c:showVal val="0"/>
          <c:showCatName val="0"/>
          <c:showSerName val="0"/>
          <c:showPercent val="0"/>
          <c:showBubbleSize val="0"/>
        </c:dLbls>
        <c:gapWidth val="250"/>
        <c:overlap val="100"/>
        <c:axId val="-1555855600"/>
        <c:axId val="-155585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5.95</c:v>
                </c:pt>
                <c:pt idx="1">
                  <c:v>5.8</c:v>
                </c:pt>
                <c:pt idx="2">
                  <c:v>14.91</c:v>
                </c:pt>
                <c:pt idx="3">
                  <c:v>9.9700000000000006</c:v>
                </c:pt>
                <c:pt idx="4">
                  <c:v>3.14</c:v>
                </c:pt>
              </c:numCache>
            </c:numRef>
          </c:val>
          <c:smooth val="0"/>
          <c:extLst xmlns:c16r2="http://schemas.microsoft.com/office/drawing/2015/06/chart">
            <c:ext xmlns:c16="http://schemas.microsoft.com/office/drawing/2014/chart" uri="{C3380CC4-5D6E-409C-BE32-E72D297353CC}">
              <c16:uniqueId val="{00000002-930A-482F-B31D-E87AAE5ADEB2}"/>
            </c:ext>
          </c:extLst>
        </c:ser>
        <c:dLbls>
          <c:showLegendKey val="0"/>
          <c:showVal val="0"/>
          <c:showCatName val="0"/>
          <c:showSerName val="0"/>
          <c:showPercent val="0"/>
          <c:showBubbleSize val="0"/>
        </c:dLbls>
        <c:marker val="1"/>
        <c:smooth val="0"/>
        <c:axId val="-1555855600"/>
        <c:axId val="-1555857232"/>
      </c:lineChart>
      <c:catAx>
        <c:axId val="-155585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5857232"/>
        <c:crosses val="autoZero"/>
        <c:auto val="1"/>
        <c:lblAlgn val="ctr"/>
        <c:lblOffset val="100"/>
        <c:tickLblSkip val="1"/>
        <c:tickMarkSkip val="1"/>
        <c:noMultiLvlLbl val="0"/>
      </c:catAx>
      <c:valAx>
        <c:axId val="-155585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85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C0C-4F40-94E5-FEE1E1DAA8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0C-4F40-94E5-FEE1E1DAA8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C0C-4F40-94E5-FEE1E1DAA80E}"/>
            </c:ext>
          </c:extLst>
        </c:ser>
        <c:ser>
          <c:idx val="3"/>
          <c:order val="3"/>
          <c:tx>
            <c:strRef>
              <c:f>データシート!$A$30</c:f>
              <c:strCache>
                <c:ptCount val="1"/>
                <c:pt idx="0">
                  <c:v>佐那河内村宅地造成事業特別会計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CC0C-4F40-94E5-FEE1E1DAA80E}"/>
            </c:ext>
          </c:extLst>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CC0C-4F40-94E5-FEE1E1DAA80E}"/>
            </c:ext>
          </c:extLst>
        </c:ser>
        <c:ser>
          <c:idx val="5"/>
          <c:order val="5"/>
          <c:tx>
            <c:strRef>
              <c:f>データシート!$A$32</c:f>
              <c:strCache>
                <c:ptCount val="1"/>
                <c:pt idx="0">
                  <c:v>佐那河内村農業集落排水事業特別会計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0.09</c:v>
                </c:pt>
                <c:pt idx="4">
                  <c:v>#N/A</c:v>
                </c:pt>
                <c:pt idx="5">
                  <c:v>0.14000000000000001</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5-CC0C-4F40-94E5-FEE1E1DAA80E}"/>
            </c:ext>
          </c:extLst>
        </c:ser>
        <c:ser>
          <c:idx val="6"/>
          <c:order val="6"/>
          <c:tx>
            <c:strRef>
              <c:f>データシート!$A$33</c:f>
              <c:strCache>
                <c:ptCount val="1"/>
                <c:pt idx="0">
                  <c:v>佐那河内村簡易水道特別会計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0.16</c:v>
                </c:pt>
                <c:pt idx="4">
                  <c:v>#N/A</c:v>
                </c:pt>
                <c:pt idx="5">
                  <c:v>0.15</c:v>
                </c:pt>
                <c:pt idx="6">
                  <c:v>#N/A</c:v>
                </c:pt>
                <c:pt idx="7">
                  <c:v>0.06</c:v>
                </c:pt>
                <c:pt idx="8">
                  <c:v>#N/A</c:v>
                </c:pt>
                <c:pt idx="9">
                  <c:v>0.38</c:v>
                </c:pt>
              </c:numCache>
            </c:numRef>
          </c:val>
          <c:extLst xmlns:c16r2="http://schemas.microsoft.com/office/drawing/2015/06/chart">
            <c:ext xmlns:c16="http://schemas.microsoft.com/office/drawing/2014/chart" uri="{C3380CC4-5D6E-409C-BE32-E72D297353CC}">
              <c16:uniqueId val="{00000006-CC0C-4F40-94E5-FEE1E1DAA80E}"/>
            </c:ext>
          </c:extLst>
        </c:ser>
        <c:ser>
          <c:idx val="7"/>
          <c:order val="7"/>
          <c:tx>
            <c:strRef>
              <c:f>データシート!$A$34</c:f>
              <c:strCache>
                <c:ptCount val="1"/>
                <c:pt idx="0">
                  <c:v>佐那河内村介護保険事業特別会計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1.1399999999999999</c:v>
                </c:pt>
                <c:pt idx="2">
                  <c:v>#N/A</c:v>
                </c:pt>
                <c:pt idx="3">
                  <c:v>0.55000000000000004</c:v>
                </c:pt>
                <c:pt idx="4">
                  <c:v>#N/A</c:v>
                </c:pt>
                <c:pt idx="5">
                  <c:v>0.24</c:v>
                </c:pt>
                <c:pt idx="6">
                  <c:v>#N/A</c:v>
                </c:pt>
                <c:pt idx="7">
                  <c:v>0.6</c:v>
                </c:pt>
                <c:pt idx="8">
                  <c:v>#N/A</c:v>
                </c:pt>
                <c:pt idx="9">
                  <c:v>1.55</c:v>
                </c:pt>
              </c:numCache>
            </c:numRef>
          </c:val>
          <c:extLst xmlns:c16r2="http://schemas.microsoft.com/office/drawing/2015/06/chart">
            <c:ext xmlns:c16="http://schemas.microsoft.com/office/drawing/2014/chart" uri="{C3380CC4-5D6E-409C-BE32-E72D297353CC}">
              <c16:uniqueId val="{00000007-CC0C-4F40-94E5-FEE1E1DAA80E}"/>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1.78</c:v>
                </c:pt>
                <c:pt idx="2">
                  <c:v>#N/A</c:v>
                </c:pt>
                <c:pt idx="3">
                  <c:v>0.73</c:v>
                </c:pt>
                <c:pt idx="4">
                  <c:v>#N/A</c:v>
                </c:pt>
                <c:pt idx="5">
                  <c:v>1.36</c:v>
                </c:pt>
                <c:pt idx="6">
                  <c:v>#N/A</c:v>
                </c:pt>
                <c:pt idx="7">
                  <c:v>1.74</c:v>
                </c:pt>
                <c:pt idx="8">
                  <c:v>#N/A</c:v>
                </c:pt>
                <c:pt idx="9">
                  <c:v>2.35</c:v>
                </c:pt>
              </c:numCache>
            </c:numRef>
          </c:val>
          <c:extLst xmlns:c16r2="http://schemas.microsoft.com/office/drawing/2015/06/chart">
            <c:ext xmlns:c16="http://schemas.microsoft.com/office/drawing/2014/chart" uri="{C3380CC4-5D6E-409C-BE32-E72D297353CC}">
              <c16:uniqueId val="{00000008-CC0C-4F40-94E5-FEE1E1DAA8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3.54</c:v>
                </c:pt>
                <c:pt idx="2">
                  <c:v>#N/A</c:v>
                </c:pt>
                <c:pt idx="3">
                  <c:v>4.2699999999999996</c:v>
                </c:pt>
                <c:pt idx="4">
                  <c:v>#N/A</c:v>
                </c:pt>
                <c:pt idx="5">
                  <c:v>4.91</c:v>
                </c:pt>
                <c:pt idx="6">
                  <c:v>#N/A</c:v>
                </c:pt>
                <c:pt idx="7">
                  <c:v>5.5</c:v>
                </c:pt>
                <c:pt idx="8">
                  <c:v>#N/A</c:v>
                </c:pt>
                <c:pt idx="9">
                  <c:v>4.76</c:v>
                </c:pt>
              </c:numCache>
            </c:numRef>
          </c:val>
          <c:extLst xmlns:c16r2="http://schemas.microsoft.com/office/drawing/2015/06/chart">
            <c:ext xmlns:c16="http://schemas.microsoft.com/office/drawing/2014/chart" uri="{C3380CC4-5D6E-409C-BE32-E72D297353CC}">
              <c16:uniqueId val="{00000009-CC0C-4F40-94E5-FEE1E1DAA80E}"/>
            </c:ext>
          </c:extLst>
        </c:ser>
        <c:dLbls>
          <c:showLegendKey val="0"/>
          <c:showVal val="0"/>
          <c:showCatName val="0"/>
          <c:showSerName val="0"/>
          <c:showPercent val="0"/>
          <c:showBubbleSize val="0"/>
        </c:dLbls>
        <c:gapWidth val="150"/>
        <c:overlap val="100"/>
        <c:axId val="-1555860496"/>
        <c:axId val="-1555859952"/>
      </c:barChart>
      <c:catAx>
        <c:axId val="-155586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859952"/>
        <c:crosses val="autoZero"/>
        <c:auto val="1"/>
        <c:lblAlgn val="ctr"/>
        <c:lblOffset val="100"/>
        <c:tickLblSkip val="1"/>
        <c:tickMarkSkip val="1"/>
        <c:noMultiLvlLbl val="0"/>
      </c:catAx>
      <c:valAx>
        <c:axId val="-155585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86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398</c:v>
                </c:pt>
                <c:pt idx="5">
                  <c:v>377</c:v>
                </c:pt>
                <c:pt idx="8">
                  <c:v>354</c:v>
                </c:pt>
                <c:pt idx="11">
                  <c:v>322</c:v>
                </c:pt>
                <c:pt idx="14">
                  <c:v>304</c:v>
                </c:pt>
              </c:numCache>
            </c:numRef>
          </c:val>
          <c:extLst xmlns:c16r2="http://schemas.microsoft.com/office/drawing/2015/06/chart">
            <c:ext xmlns:c16="http://schemas.microsoft.com/office/drawing/2014/chart" uri="{C3380CC4-5D6E-409C-BE32-E72D297353CC}">
              <c16:uniqueId val="{00000000-7BF2-4568-AD0E-1C8C719B59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BF2-4568-AD0E-1C8C719B59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BF2-4568-AD0E-1C8C719B59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7BF2-4568-AD0E-1C8C719B59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131</c:v>
                </c:pt>
                <c:pt idx="3">
                  <c:v>133</c:v>
                </c:pt>
                <c:pt idx="6">
                  <c:v>103</c:v>
                </c:pt>
                <c:pt idx="9">
                  <c:v>132</c:v>
                </c:pt>
                <c:pt idx="12">
                  <c:v>148</c:v>
                </c:pt>
              </c:numCache>
            </c:numRef>
          </c:val>
          <c:extLst xmlns:c16r2="http://schemas.microsoft.com/office/drawing/2015/06/chart">
            <c:ext xmlns:c16="http://schemas.microsoft.com/office/drawing/2014/chart" uri="{C3380CC4-5D6E-409C-BE32-E72D297353CC}">
              <c16:uniqueId val="{00000004-7BF2-4568-AD0E-1C8C719B59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F2-4568-AD0E-1C8C719B59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F2-4568-AD0E-1C8C719B59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308</c:v>
                </c:pt>
                <c:pt idx="3">
                  <c:v>270</c:v>
                </c:pt>
                <c:pt idx="6">
                  <c:v>226</c:v>
                </c:pt>
                <c:pt idx="9">
                  <c:v>186</c:v>
                </c:pt>
                <c:pt idx="12">
                  <c:v>179</c:v>
                </c:pt>
              </c:numCache>
            </c:numRef>
          </c:val>
          <c:extLst xmlns:c16r2="http://schemas.microsoft.com/office/drawing/2015/06/chart">
            <c:ext xmlns:c16="http://schemas.microsoft.com/office/drawing/2014/chart" uri="{C3380CC4-5D6E-409C-BE32-E72D297353CC}">
              <c16:uniqueId val="{00000007-7BF2-4568-AD0E-1C8C719B59E9}"/>
            </c:ext>
          </c:extLst>
        </c:ser>
        <c:dLbls>
          <c:showLegendKey val="0"/>
          <c:showVal val="0"/>
          <c:showCatName val="0"/>
          <c:showSerName val="0"/>
          <c:showPercent val="0"/>
          <c:showBubbleSize val="0"/>
        </c:dLbls>
        <c:gapWidth val="100"/>
        <c:overlap val="100"/>
        <c:axId val="-1555856688"/>
        <c:axId val="-155586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c:v>
                </c:pt>
                <c:pt idx="2">
                  <c:v>#N/A</c:v>
                </c:pt>
                <c:pt idx="3">
                  <c:v>#N/A</c:v>
                </c:pt>
                <c:pt idx="4">
                  <c:v>27</c:v>
                </c:pt>
                <c:pt idx="5">
                  <c:v>#N/A</c:v>
                </c:pt>
                <c:pt idx="6">
                  <c:v>#N/A</c:v>
                </c:pt>
                <c:pt idx="7">
                  <c:v>-24</c:v>
                </c:pt>
                <c:pt idx="8">
                  <c:v>#N/A</c:v>
                </c:pt>
                <c:pt idx="9">
                  <c:v>#N/A</c:v>
                </c:pt>
                <c:pt idx="10">
                  <c:v>-3</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8-7BF2-4568-AD0E-1C8C719B59E9}"/>
            </c:ext>
          </c:extLst>
        </c:ser>
        <c:dLbls>
          <c:showLegendKey val="0"/>
          <c:showVal val="0"/>
          <c:showCatName val="0"/>
          <c:showSerName val="0"/>
          <c:showPercent val="0"/>
          <c:showBubbleSize val="0"/>
        </c:dLbls>
        <c:marker val="1"/>
        <c:smooth val="0"/>
        <c:axId val="-1555856688"/>
        <c:axId val="-1555861040"/>
      </c:lineChart>
      <c:catAx>
        <c:axId val="-155585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861040"/>
        <c:crosses val="autoZero"/>
        <c:auto val="1"/>
        <c:lblAlgn val="ctr"/>
        <c:lblOffset val="100"/>
        <c:tickLblSkip val="1"/>
        <c:tickMarkSkip val="1"/>
        <c:noMultiLvlLbl val="0"/>
      </c:catAx>
      <c:valAx>
        <c:axId val="-155586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85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3063</c:v>
                </c:pt>
                <c:pt idx="5">
                  <c:v>2796</c:v>
                </c:pt>
                <c:pt idx="8">
                  <c:v>2520</c:v>
                </c:pt>
                <c:pt idx="11">
                  <c:v>2405</c:v>
                </c:pt>
                <c:pt idx="14">
                  <c:v>2372</c:v>
                </c:pt>
              </c:numCache>
            </c:numRef>
          </c:val>
          <c:extLst xmlns:c16r2="http://schemas.microsoft.com/office/drawing/2015/06/chart">
            <c:ext xmlns:c16="http://schemas.microsoft.com/office/drawing/2014/chart" uri="{C3380CC4-5D6E-409C-BE32-E72D297353CC}">
              <c16:uniqueId val="{00000000-05E7-4293-B264-FD4E15016A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5E7-4293-B264-FD4E15016A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3603</c:v>
                </c:pt>
                <c:pt idx="5">
                  <c:v>3855</c:v>
                </c:pt>
                <c:pt idx="8">
                  <c:v>3909</c:v>
                </c:pt>
                <c:pt idx="11">
                  <c:v>4004</c:v>
                </c:pt>
                <c:pt idx="14">
                  <c:v>4051</c:v>
                </c:pt>
              </c:numCache>
            </c:numRef>
          </c:val>
          <c:extLst xmlns:c16r2="http://schemas.microsoft.com/office/drawing/2015/06/chart">
            <c:ext xmlns:c16="http://schemas.microsoft.com/office/drawing/2014/chart" uri="{C3380CC4-5D6E-409C-BE32-E72D297353CC}">
              <c16:uniqueId val="{00000002-05E7-4293-B264-FD4E15016A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E7-4293-B264-FD4E15016A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E7-4293-B264-FD4E15016A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E7-4293-B264-FD4E15016A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341</c:v>
                </c:pt>
                <c:pt idx="3">
                  <c:v>348</c:v>
                </c:pt>
                <c:pt idx="6">
                  <c:v>329</c:v>
                </c:pt>
                <c:pt idx="9">
                  <c:v>281</c:v>
                </c:pt>
                <c:pt idx="12">
                  <c:v>268</c:v>
                </c:pt>
              </c:numCache>
            </c:numRef>
          </c:val>
          <c:extLst xmlns:c16r2="http://schemas.microsoft.com/office/drawing/2015/06/chart">
            <c:ext xmlns:c16="http://schemas.microsoft.com/office/drawing/2014/chart" uri="{C3380CC4-5D6E-409C-BE32-E72D297353CC}">
              <c16:uniqueId val="{00000006-05E7-4293-B264-FD4E15016A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7</c:v>
                </c:pt>
                <c:pt idx="6">
                  <c:v>6</c:v>
                </c:pt>
                <c:pt idx="9">
                  <c:v>5</c:v>
                </c:pt>
                <c:pt idx="12">
                  <c:v>1</c:v>
                </c:pt>
              </c:numCache>
            </c:numRef>
          </c:val>
          <c:extLst xmlns:c16r2="http://schemas.microsoft.com/office/drawing/2015/06/chart">
            <c:ext xmlns:c16="http://schemas.microsoft.com/office/drawing/2014/chart" uri="{C3380CC4-5D6E-409C-BE32-E72D297353CC}">
              <c16:uniqueId val="{00000007-05E7-4293-B264-FD4E15016A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1465</c:v>
                </c:pt>
                <c:pt idx="3">
                  <c:v>1315</c:v>
                </c:pt>
                <c:pt idx="6">
                  <c:v>1107</c:v>
                </c:pt>
                <c:pt idx="9">
                  <c:v>1040</c:v>
                </c:pt>
                <c:pt idx="12">
                  <c:v>996</c:v>
                </c:pt>
              </c:numCache>
            </c:numRef>
          </c:val>
          <c:extLst xmlns:c16r2="http://schemas.microsoft.com/office/drawing/2015/06/chart">
            <c:ext xmlns:c16="http://schemas.microsoft.com/office/drawing/2014/chart" uri="{C3380CC4-5D6E-409C-BE32-E72D297353CC}">
              <c16:uniqueId val="{00000008-05E7-4293-B264-FD4E15016A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E7-4293-B264-FD4E15016A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1748</c:v>
                </c:pt>
                <c:pt idx="3">
                  <c:v>1582</c:v>
                </c:pt>
                <c:pt idx="6">
                  <c:v>1364</c:v>
                </c:pt>
                <c:pt idx="9">
                  <c:v>1272</c:v>
                </c:pt>
                <c:pt idx="12">
                  <c:v>1384</c:v>
                </c:pt>
              </c:numCache>
            </c:numRef>
          </c:val>
          <c:extLst xmlns:c16r2="http://schemas.microsoft.com/office/drawing/2015/06/chart">
            <c:ext xmlns:c16="http://schemas.microsoft.com/office/drawing/2014/chart" uri="{C3380CC4-5D6E-409C-BE32-E72D297353CC}">
              <c16:uniqueId val="{0000000A-05E7-4293-B264-FD4E15016A44}"/>
            </c:ext>
          </c:extLst>
        </c:ser>
        <c:dLbls>
          <c:showLegendKey val="0"/>
          <c:showVal val="0"/>
          <c:showCatName val="0"/>
          <c:showSerName val="0"/>
          <c:showPercent val="0"/>
          <c:showBubbleSize val="0"/>
        </c:dLbls>
        <c:gapWidth val="100"/>
        <c:overlap val="100"/>
        <c:axId val="-1555859408"/>
        <c:axId val="-155585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5E7-4293-B264-FD4E15016A44}"/>
            </c:ext>
          </c:extLst>
        </c:ser>
        <c:dLbls>
          <c:showLegendKey val="0"/>
          <c:showVal val="0"/>
          <c:showCatName val="0"/>
          <c:showSerName val="0"/>
          <c:showPercent val="0"/>
          <c:showBubbleSize val="0"/>
        </c:dLbls>
        <c:marker val="1"/>
        <c:smooth val="0"/>
        <c:axId val="-1555859408"/>
        <c:axId val="-1555855056"/>
      </c:lineChart>
      <c:catAx>
        <c:axId val="-155585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5855056"/>
        <c:crosses val="autoZero"/>
        <c:auto val="1"/>
        <c:lblAlgn val="ctr"/>
        <c:lblOffset val="100"/>
        <c:tickLblSkip val="1"/>
        <c:tickMarkSkip val="1"/>
        <c:noMultiLvlLbl val="0"/>
      </c:catAx>
      <c:valAx>
        <c:axId val="-155585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85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1400</c:v>
                </c:pt>
                <c:pt idx="1">
                  <c:v>1402</c:v>
                </c:pt>
                <c:pt idx="2">
                  <c:v>1403</c:v>
                </c:pt>
              </c:numCache>
            </c:numRef>
          </c:val>
          <c:extLst xmlns:c16r2="http://schemas.microsoft.com/office/drawing/2015/06/chart">
            <c:ext xmlns:c16="http://schemas.microsoft.com/office/drawing/2014/chart" uri="{C3380CC4-5D6E-409C-BE32-E72D297353CC}">
              <c16:uniqueId val="{00000000-1975-4C0A-84D3-26FB6580D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874</c:v>
                </c:pt>
                <c:pt idx="1">
                  <c:v>833</c:v>
                </c:pt>
                <c:pt idx="2">
                  <c:v>896</c:v>
                </c:pt>
              </c:numCache>
            </c:numRef>
          </c:val>
          <c:extLst xmlns:c16r2="http://schemas.microsoft.com/office/drawing/2015/06/chart">
            <c:ext xmlns:c16="http://schemas.microsoft.com/office/drawing/2014/chart" uri="{C3380CC4-5D6E-409C-BE32-E72D297353CC}">
              <c16:uniqueId val="{00000001-1975-4C0A-84D3-26FB6580D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1430</c:v>
                </c:pt>
                <c:pt idx="1">
                  <c:v>1560</c:v>
                </c:pt>
                <c:pt idx="2">
                  <c:v>1544</c:v>
                </c:pt>
              </c:numCache>
            </c:numRef>
          </c:val>
          <c:extLst xmlns:c16r2="http://schemas.microsoft.com/office/drawing/2015/06/chart">
            <c:ext xmlns:c16="http://schemas.microsoft.com/office/drawing/2014/chart" uri="{C3380CC4-5D6E-409C-BE32-E72D297353CC}">
              <c16:uniqueId val="{00000002-1975-4C0A-84D3-26FB6580D44C}"/>
            </c:ext>
          </c:extLst>
        </c:ser>
        <c:dLbls>
          <c:showLegendKey val="0"/>
          <c:showVal val="0"/>
          <c:showCatName val="0"/>
          <c:showSerName val="0"/>
          <c:showPercent val="0"/>
          <c:showBubbleSize val="0"/>
        </c:dLbls>
        <c:gapWidth val="120"/>
        <c:overlap val="100"/>
        <c:axId val="-1555854512"/>
        <c:axId val="-1623304800"/>
      </c:barChart>
      <c:catAx>
        <c:axId val="-155585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3304800"/>
        <c:crosses val="autoZero"/>
        <c:auto val="1"/>
        <c:lblAlgn val="ctr"/>
        <c:lblOffset val="100"/>
        <c:tickLblSkip val="1"/>
        <c:tickMarkSkip val="1"/>
        <c:noMultiLvlLbl val="0"/>
      </c:catAx>
      <c:valAx>
        <c:axId val="-1623304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585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79-4E17-92D3-DB7209C3987A}"/>
                </c:ext>
                <c:ext xmlns:c15="http://schemas.microsoft.com/office/drawing/2012/chart" uri="{CE6537A1-D6FC-4f65-9D91-7224C49458BB}">
                  <c15:dlblFieldTable>
                    <c15:dlblFTEntry>
                      <c15:txfldGUID>{ECBD1E82-CC84-4A8A-B977-3AD0B03F7A82}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79-4E17-92D3-DB7209C3987A}"/>
                </c:ext>
                <c:ext xmlns:c15="http://schemas.microsoft.com/office/drawing/2012/chart" uri="{CE6537A1-D6FC-4f65-9D91-7224C49458BB}">
                  <c15:dlblFieldTable>
                    <c15:dlblFTEntry>
                      <c15:txfldGUID>{B4D8032A-413D-48C6-B1A1-DA20B3D8E2F7}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79-4E17-92D3-DB7209C3987A}"/>
                </c:ext>
                <c:ext xmlns:c15="http://schemas.microsoft.com/office/drawing/2012/chart" uri="{CE6537A1-D6FC-4f65-9D91-7224C49458BB}">
                  <c15:dlblFieldTable>
                    <c15:dlblFTEntry>
                      <c15:txfldGUID>{4A09B387-DE84-439E-AFF4-C368BC8E2523}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79-4E17-92D3-DB7209C3987A}"/>
                </c:ext>
                <c:ext xmlns:c15="http://schemas.microsoft.com/office/drawing/2012/chart" uri="{CE6537A1-D6FC-4f65-9D91-7224C49458BB}">
                  <c15:dlblFieldTable>
                    <c15:dlblFTEntry>
                      <c15:txfldGUID>{8E465E73-5DEE-45D2-8A49-6F5A520A8F0F}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79-4E17-92D3-DB7209C3987A}"/>
                </c:ext>
                <c:ext xmlns:c15="http://schemas.microsoft.com/office/drawing/2012/chart" uri="{CE6537A1-D6FC-4f65-9D91-7224C49458BB}">
                  <c15:dlblFieldTable>
                    <c15:dlblFTEntry>
                      <c15:txfldGUID>{93C9A15D-E3C6-4667-BC0C-1E360D312BE0}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79-4E17-92D3-DB7209C3987A}"/>
                </c:ext>
                <c:ext xmlns:c15="http://schemas.microsoft.com/office/drawing/2012/chart" uri="{CE6537A1-D6FC-4f65-9D91-7224C49458BB}">
                  <c15:dlblFieldTable>
                    <c15:dlblFTEntry>
                      <c15:txfldGUID>{CE153626-5979-4C8A-88D2-00C252724024}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79-4E17-92D3-DB7209C3987A}"/>
                </c:ext>
                <c:ext xmlns:c15="http://schemas.microsoft.com/office/drawing/2012/chart" uri="{CE6537A1-D6FC-4f65-9D91-7224C49458BB}">
                  <c15:dlblFieldTable>
                    <c15:dlblFTEntry>
                      <c15:txfldGUID>{34BF14FF-A9EB-4D6A-8F35-1DD38890B3D8}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79-4E17-92D3-DB7209C3987A}"/>
                </c:ext>
                <c:ext xmlns:c15="http://schemas.microsoft.com/office/drawing/2012/chart" uri="{CE6537A1-D6FC-4f65-9D91-7224C49458BB}">
                  <c15:dlblFieldTable>
                    <c15:dlblFTEntry>
                      <c15:txfldGUID>{4A73ED40-88EA-440B-9E80-154F7819FFB3}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79-4E17-92D3-DB7209C3987A}"/>
                </c:ext>
                <c:ext xmlns:c15="http://schemas.microsoft.com/office/drawing/2012/chart" uri="{CE6537A1-D6FC-4f65-9D91-7224C49458BB}">
                  <c15:dlblFieldTable>
                    <c15:dlblFTEntry>
                      <c15:txfldGUID>{63207F9B-ADEB-4F51-8738-E21AB8E25013}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50</c:v>
                </c:pt>
                <c:pt idx="16">
                  <c:v>50.8</c:v>
                </c:pt>
                <c:pt idx="24">
                  <c:v>50.7</c:v>
                </c:pt>
                <c:pt idx="32">
                  <c:v>50.7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E79-4E17-92D3-DB7209C398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79-4E17-92D3-DB7209C3987A}"/>
                </c:ext>
                <c:ext xmlns:c15="http://schemas.microsoft.com/office/drawing/2012/chart" uri="{CE6537A1-D6FC-4f65-9D91-7224C49458BB}">
                  <c15:layout/>
                  <c15:dlblFieldTable>
                    <c15:dlblFTEntry>
                      <c15:txfldGUID>{06BB91A2-4662-48B9-9128-F5C2F612FF1F}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79-4E17-92D3-DB7209C3987A}"/>
                </c:ext>
                <c:ext xmlns:c15="http://schemas.microsoft.com/office/drawing/2012/chart" uri="{CE6537A1-D6FC-4f65-9D91-7224C49458BB}">
                  <c15:dlblFieldTable>
                    <c15:dlblFTEntry>
                      <c15:txfldGUID>{49F22AA6-4B8B-456E-9E32-FE066F9D3676}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79-4E17-92D3-DB7209C3987A}"/>
                </c:ext>
                <c:ext xmlns:c15="http://schemas.microsoft.com/office/drawing/2012/chart" uri="{CE6537A1-D6FC-4f65-9D91-7224C49458BB}">
                  <c15:dlblFieldTable>
                    <c15:dlblFTEntry>
                      <c15:txfldGUID>{BEC240D0-78D0-44FF-898F-B0A2A84296E9}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79-4E17-92D3-DB7209C3987A}"/>
                </c:ext>
                <c:ext xmlns:c15="http://schemas.microsoft.com/office/drawing/2012/chart" uri="{CE6537A1-D6FC-4f65-9D91-7224C49458BB}">
                  <c15:dlblFieldTable>
                    <c15:dlblFTEntry>
                      <c15:txfldGUID>{8E08CAC5-A261-4F20-A636-B3E3F7D57FCB}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79-4E17-92D3-DB7209C3987A}"/>
                </c:ext>
                <c:ext xmlns:c15="http://schemas.microsoft.com/office/drawing/2012/chart" uri="{CE6537A1-D6FC-4f65-9D91-7224C49458BB}">
                  <c15:dlblFieldTable>
                    <c15:dlblFTEntry>
                      <c15:txfldGUID>{51F4A606-0F75-44E5-8BDB-85B5BC900AC0}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79-4E17-92D3-DB7209C3987A}"/>
                </c:ext>
                <c:ext xmlns:c15="http://schemas.microsoft.com/office/drawing/2012/chart" uri="{CE6537A1-D6FC-4f65-9D91-7224C49458BB}">
                  <c15:layout/>
                  <c15:dlblFieldTable>
                    <c15:dlblFTEntry>
                      <c15:txfldGUID>{80983FAF-1D8B-446F-B2D4-BD418CFF1579}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79-4E17-92D3-DB7209C3987A}"/>
                </c:ext>
                <c:ext xmlns:c15="http://schemas.microsoft.com/office/drawing/2012/chart" uri="{CE6537A1-D6FC-4f65-9D91-7224C49458BB}">
                  <c15:layout/>
                  <c15:dlblFieldTable>
                    <c15:dlblFTEntry>
                      <c15:txfldGUID>{114CFFF6-1008-4FDD-88F2-4EF1D08C0DF3}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79-4E17-92D3-DB7209C3987A}"/>
                </c:ext>
                <c:ext xmlns:c15="http://schemas.microsoft.com/office/drawing/2012/chart" uri="{CE6537A1-D6FC-4f65-9D91-7224C49458BB}">
                  <c15:layout/>
                  <c15:dlblFieldTable>
                    <c15:dlblFTEntry>
                      <c15:txfldGUID>{32DCF494-613D-4C7C-A93F-2C1447C6FA0D}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79-4E17-92D3-DB7209C3987A}"/>
                </c:ext>
                <c:ext xmlns:c15="http://schemas.microsoft.com/office/drawing/2012/chart" uri="{CE6537A1-D6FC-4f65-9D91-7224C49458BB}">
                  <c15:layout/>
                  <c15:dlblFieldTable>
                    <c15:dlblFTEntry>
                      <c15:txfldGUID>{03C364DE-17E9-47BA-A711-DA1B4A75D4D1}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E79-4E17-92D3-DB7209C3987A}"/>
            </c:ext>
          </c:extLst>
        </c:ser>
        <c:dLbls>
          <c:showLegendKey val="0"/>
          <c:showVal val="1"/>
          <c:showCatName val="0"/>
          <c:showSerName val="0"/>
          <c:showPercent val="0"/>
          <c:showBubbleSize val="0"/>
        </c:dLbls>
        <c:axId val="-1623308608"/>
        <c:axId val="-1623308064"/>
      </c:scatterChart>
      <c:valAx>
        <c:axId val="-1623308608"/>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3308064"/>
        <c:crosses val="autoZero"/>
        <c:crossBetween val="midCat"/>
      </c:valAx>
      <c:valAx>
        <c:axId val="-16233080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3308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DC-4EC5-9CEE-9C7A0D292813}"/>
                </c:ext>
                <c:ext xmlns:c15="http://schemas.microsoft.com/office/drawing/2012/chart" uri="{CE6537A1-D6FC-4f65-9D91-7224C49458BB}">
                  <c15:dlblFieldTable>
                    <c15:dlblFTEntry>
                      <c15:txfldGUID>{F53651B7-31FE-46A2-AC20-A4E974FCBDC7}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DC-4EC5-9CEE-9C7A0D292813}"/>
                </c:ext>
                <c:ext xmlns:c15="http://schemas.microsoft.com/office/drawing/2012/chart" uri="{CE6537A1-D6FC-4f65-9D91-7224C49458BB}">
                  <c15:dlblFieldTable>
                    <c15:dlblFTEntry>
                      <c15:txfldGUID>{68B9943E-F948-4A9D-B348-9579E44E8FE3}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DC-4EC5-9CEE-9C7A0D292813}"/>
                </c:ext>
                <c:ext xmlns:c15="http://schemas.microsoft.com/office/drawing/2012/chart" uri="{CE6537A1-D6FC-4f65-9D91-7224C49458BB}">
                  <c15:dlblFieldTable>
                    <c15:dlblFTEntry>
                      <c15:txfldGUID>{2A0B2280-A54E-41DD-B5AB-A7EFCDA13075}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DC-4EC5-9CEE-9C7A0D292813}"/>
                </c:ext>
                <c:ext xmlns:c15="http://schemas.microsoft.com/office/drawing/2012/chart" uri="{CE6537A1-D6FC-4f65-9D91-7224C49458BB}">
                  <c15:dlblFieldTable>
                    <c15:dlblFTEntry>
                      <c15:txfldGUID>{A210C467-E5CC-42EB-9111-F9E501E8F2E8}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DC-4EC5-9CEE-9C7A0D292813}"/>
                </c:ext>
                <c:ext xmlns:c15="http://schemas.microsoft.com/office/drawing/2012/chart" uri="{CE6537A1-D6FC-4f65-9D91-7224C49458BB}">
                  <c15:dlblFieldTable>
                    <c15:dlblFTEntry>
                      <c15:txfldGUID>{AFCF34AD-6CE2-4216-A826-7378B5AEDFB5}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DC-4EC5-9CEE-9C7A0D292813}"/>
                </c:ext>
                <c:ext xmlns:c15="http://schemas.microsoft.com/office/drawing/2012/chart" uri="{CE6537A1-D6FC-4f65-9D91-7224C49458BB}">
                  <c15:dlblFieldTable>
                    <c15:dlblFTEntry>
                      <c15:txfldGUID>{DBAA7590-7934-4BDC-9057-416BEE49B957}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DC-4EC5-9CEE-9C7A0D292813}"/>
                </c:ext>
                <c:ext xmlns:c15="http://schemas.microsoft.com/office/drawing/2012/chart" uri="{CE6537A1-D6FC-4f65-9D91-7224C49458BB}">
                  <c15:dlblFieldTable>
                    <c15:dlblFTEntry>
                      <c15:txfldGUID>{D8F2C6CD-A2DA-4A36-B71D-7B7BF440692E}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DC-4EC5-9CEE-9C7A0D292813}"/>
                </c:ext>
                <c:ext xmlns:c15="http://schemas.microsoft.com/office/drawing/2012/chart" uri="{CE6537A1-D6FC-4f65-9D91-7224C49458BB}">
                  <c15:dlblFieldTable>
                    <c15:dlblFTEntry>
                      <c15:txfldGUID>{32C21108-76DB-4BF8-8CCF-148A8C195A30}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DC-4EC5-9CEE-9C7A0D292813}"/>
                </c:ext>
                <c:ext xmlns:c15="http://schemas.microsoft.com/office/drawing/2012/chart" uri="{CE6537A1-D6FC-4f65-9D91-7224C49458BB}">
                  <c15:dlblFieldTable>
                    <c15:dlblFTEntry>
                      <c15:txfldGUID>{F9277D3C-D5CA-4AFA-87B1-A2D01AB9F93A}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4.4000000000000004</c:v>
                </c:pt>
                <c:pt idx="16">
                  <c:v>1.2</c:v>
                </c:pt>
                <c:pt idx="24">
                  <c:v>0</c:v>
                </c:pt>
                <c:pt idx="32">
                  <c:v>0</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7DC-4EC5-9CEE-9C7A0D2928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DC-4EC5-9CEE-9C7A0D292813}"/>
                </c:ext>
                <c:ext xmlns:c15="http://schemas.microsoft.com/office/drawing/2012/chart" uri="{CE6537A1-D6FC-4f65-9D91-7224C49458BB}">
                  <c15:layout/>
                  <c15:dlblFieldTable>
                    <c15:dlblFTEntry>
                      <c15:txfldGUID>{A59F1CD0-6679-4BFD-8797-2115300D9A76}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DC-4EC5-9CEE-9C7A0D292813}"/>
                </c:ext>
                <c:ext xmlns:c15="http://schemas.microsoft.com/office/drawing/2012/chart" uri="{CE6537A1-D6FC-4f65-9D91-7224C49458BB}">
                  <c15:dlblFieldTable>
                    <c15:dlblFTEntry>
                      <c15:txfldGUID>{3D55B071-D807-4216-813E-44B4CE2D0D06}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DC-4EC5-9CEE-9C7A0D292813}"/>
                </c:ext>
                <c:ext xmlns:c15="http://schemas.microsoft.com/office/drawing/2012/chart" uri="{CE6537A1-D6FC-4f65-9D91-7224C49458BB}">
                  <c15:dlblFieldTable>
                    <c15:dlblFTEntry>
                      <c15:txfldGUID>{8F44024A-FEB0-4624-8718-A1BD5A2AEEE8}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DC-4EC5-9CEE-9C7A0D292813}"/>
                </c:ext>
                <c:ext xmlns:c15="http://schemas.microsoft.com/office/drawing/2012/chart" uri="{CE6537A1-D6FC-4f65-9D91-7224C49458BB}">
                  <c15:dlblFieldTable>
                    <c15:dlblFTEntry>
                      <c15:txfldGUID>{C87889C2-90D4-4558-AE08-F295928292E1}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DC-4EC5-9CEE-9C7A0D292813}"/>
                </c:ext>
                <c:ext xmlns:c15="http://schemas.microsoft.com/office/drawing/2012/chart" uri="{CE6537A1-D6FC-4f65-9D91-7224C49458BB}">
                  <c15:dlblFieldTable>
                    <c15:dlblFTEntry>
                      <c15:txfldGUID>{15E395DB-E2DE-4C2E-AB26-16E30241F07E}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DC-4EC5-9CEE-9C7A0D292813}"/>
                </c:ext>
                <c:ext xmlns:c15="http://schemas.microsoft.com/office/drawing/2012/chart" uri="{CE6537A1-D6FC-4f65-9D91-7224C49458BB}">
                  <c15:layout/>
                  <c15:dlblFieldTable>
                    <c15:dlblFTEntry>
                      <c15:txfldGUID>{D7B9C3CC-5D6D-41D1-A8A9-8FF47CCD5F22}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DC-4EC5-9CEE-9C7A0D292813}"/>
                </c:ext>
                <c:ext xmlns:c15="http://schemas.microsoft.com/office/drawing/2012/chart" uri="{CE6537A1-D6FC-4f65-9D91-7224C49458BB}">
                  <c15:layout/>
                  <c15:dlblFieldTable>
                    <c15:dlblFTEntry>
                      <c15:txfldGUID>{407F8EB0-CF3D-463B-B463-BC88DBA84F7D}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DC-4EC5-9CEE-9C7A0D292813}"/>
                </c:ext>
                <c:ext xmlns:c15="http://schemas.microsoft.com/office/drawing/2012/chart" uri="{CE6537A1-D6FC-4f65-9D91-7224C49458BB}">
                  <c15:layout/>
                  <c15:dlblFieldTable>
                    <c15:dlblFTEntry>
                      <c15:txfldGUID>{003A2A6A-E482-4A15-94C9-AFA898457B1D}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DC-4EC5-9CEE-9C7A0D292813}"/>
                </c:ext>
                <c:ext xmlns:c15="http://schemas.microsoft.com/office/drawing/2012/chart" uri="{CE6537A1-D6FC-4f65-9D91-7224C49458BB}">
                  <c15:layout/>
                  <c15:dlblFieldTable>
                    <c15:dlblFTEntry>
                      <c15:txfldGUID>{A0B3F3DD-E945-46A4-B253-E4CEF0D9D16F}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7DC-4EC5-9CEE-9C7A0D292813}"/>
            </c:ext>
          </c:extLst>
        </c:ser>
        <c:dLbls>
          <c:showLegendKey val="0"/>
          <c:showVal val="1"/>
          <c:showCatName val="0"/>
          <c:showSerName val="0"/>
          <c:showPercent val="0"/>
          <c:showBubbleSize val="0"/>
        </c:dLbls>
        <c:axId val="-1623307520"/>
        <c:axId val="-1623304256"/>
      </c:scatterChart>
      <c:valAx>
        <c:axId val="-1623307520"/>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3304256"/>
        <c:crosses val="autoZero"/>
        <c:crossBetween val="midCat"/>
      </c:valAx>
      <c:valAx>
        <c:axId val="-16233042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3307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
2,286
42.28
2,845,764
2,657,078
70,146
1,472,035
1,383,873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人口減少や基盤産業である農業所得などの減少から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と類似団体平均を大幅に下回っている。緊急に必要な事業を峻別するなど、歳出の徹底的な見直しに努める。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普通交付税の減少に伴い増加したが、類似団体平均は下回っている。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しかし交付税が収入の多くを占める本村では、経常収支比率が交付税に大きく左右される。引き続き、財政構造の健全性の保持に望ましいとされる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％を上回らない様、事務事業の見直しを進め、経常経費の削減に努める。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63</xdr:row>
      <xdr:rowOff>53975</xdr:rowOff>
    </xdr:to>
    <xdr:cxnSp macro="">
      <xdr:nvCxnSpPr>
        <xdr:cNvPr id="131" name="直線コネクタ 130"/>
        <xdr:cNvCxnSpPr/>
      </xdr:nvCxnSpPr>
      <xdr:spPr>
        <a:xfrm>
          <a:off x="4114800" y="1071054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80645</xdr:rowOff>
    </xdr:to>
    <xdr:cxnSp macro="">
      <xdr:nvCxnSpPr>
        <xdr:cNvPr id="134" name="直線コネクタ 133"/>
        <xdr:cNvCxnSpPr/>
      </xdr:nvCxnSpPr>
      <xdr:spPr>
        <a:xfrm>
          <a:off x="3225800" y="106582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28363</xdr:rowOff>
    </xdr:to>
    <xdr:cxnSp macro="">
      <xdr:nvCxnSpPr>
        <xdr:cNvPr id="137" name="直線コネクタ 136"/>
        <xdr:cNvCxnSpPr/>
      </xdr:nvCxnSpPr>
      <xdr:spPr>
        <a:xfrm>
          <a:off x="2336800" y="105295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71120</xdr:rowOff>
    </xdr:to>
    <xdr:cxnSp macro="">
      <xdr:nvCxnSpPr>
        <xdr:cNvPr id="140" name="直線コネクタ 139"/>
        <xdr:cNvCxnSpPr/>
      </xdr:nvCxnSpPr>
      <xdr:spPr>
        <a:xfrm>
          <a:off x="1447800" y="1052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0" name="楕円 149"/>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51" name="財政構造の弾力性該当値テキスト"/>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52" name="楕円 151"/>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3" name="テキスト ボックス 152"/>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4" name="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5" name="テキスト ボックス 154"/>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6" name="楕円 155"/>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7" name="テキスト ボックス 156"/>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8" name="楕円 157"/>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59" name="テキスト ボックス 158"/>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類似団体の平均値と比較して、人件費・物件費等の適性度が低くなっている。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民間でも実施可能な部分については、指定管理者制度などの導入により委託化を進め、コストの低減を更に図っていく方針である。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126816</xdr:rowOff>
    </xdr:from>
    <xdr:to>
      <xdr:col>23</xdr:col>
      <xdr:colOff>133350</xdr:colOff>
      <xdr:row>82</xdr:row>
      <xdr:rowOff>132144</xdr:rowOff>
    </xdr:to>
    <xdr:cxnSp macro="">
      <xdr:nvCxnSpPr>
        <xdr:cNvPr id="195" name="直線コネクタ 194"/>
        <xdr:cNvCxnSpPr/>
      </xdr:nvCxnSpPr>
      <xdr:spPr>
        <a:xfrm flipV="1">
          <a:off x="4114800" y="14185716"/>
          <a:ext cx="838200" cy="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79783</xdr:rowOff>
    </xdr:from>
    <xdr:to>
      <xdr:col>19</xdr:col>
      <xdr:colOff>133350</xdr:colOff>
      <xdr:row>82</xdr:row>
      <xdr:rowOff>132144</xdr:rowOff>
    </xdr:to>
    <xdr:cxnSp macro="">
      <xdr:nvCxnSpPr>
        <xdr:cNvPr id="198" name="直線コネクタ 197"/>
        <xdr:cNvCxnSpPr/>
      </xdr:nvCxnSpPr>
      <xdr:spPr>
        <a:xfrm>
          <a:off x="3225800" y="14138683"/>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46444</xdr:rowOff>
    </xdr:from>
    <xdr:to>
      <xdr:col>15</xdr:col>
      <xdr:colOff>82550</xdr:colOff>
      <xdr:row>82</xdr:row>
      <xdr:rowOff>79783</xdr:rowOff>
    </xdr:to>
    <xdr:cxnSp macro="">
      <xdr:nvCxnSpPr>
        <xdr:cNvPr id="201" name="直線コネクタ 200"/>
        <xdr:cNvCxnSpPr/>
      </xdr:nvCxnSpPr>
      <xdr:spPr>
        <a:xfrm>
          <a:off x="2336800" y="14105344"/>
          <a:ext cx="8890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46444</xdr:rowOff>
    </xdr:from>
    <xdr:to>
      <xdr:col>11</xdr:col>
      <xdr:colOff>31750</xdr:colOff>
      <xdr:row>82</xdr:row>
      <xdr:rowOff>52211</xdr:rowOff>
    </xdr:to>
    <xdr:cxnSp macro="">
      <xdr:nvCxnSpPr>
        <xdr:cNvPr id="204" name="直線コネクタ 203"/>
        <xdr:cNvCxnSpPr/>
      </xdr:nvCxnSpPr>
      <xdr:spPr>
        <a:xfrm flipV="1">
          <a:off x="1447800" y="14105344"/>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76016</xdr:rowOff>
    </xdr:from>
    <xdr:to>
      <xdr:col>23</xdr:col>
      <xdr:colOff>184150</xdr:colOff>
      <xdr:row>83</xdr:row>
      <xdr:rowOff>6166</xdr:rowOff>
    </xdr:to>
    <xdr:sp macro="" textlink="">
      <xdr:nvSpPr>
        <xdr:cNvPr id="214" name="楕円 213"/>
        <xdr:cNvSpPr/>
      </xdr:nvSpPr>
      <xdr:spPr>
        <a:xfrm>
          <a:off x="4902200" y="141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92543</xdr:rowOff>
    </xdr:from>
    <xdr:ext cx="762000" cy="259045"/>
    <xdr:sp macro="" textlink="">
      <xdr:nvSpPr>
        <xdr:cNvPr id="215" name="人件費・物件費等の状況該当値テキスト"/>
        <xdr:cNvSpPr txBox="1"/>
      </xdr:nvSpPr>
      <xdr:spPr>
        <a:xfrm>
          <a:off x="5041900" y="1397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81344</xdr:rowOff>
    </xdr:from>
    <xdr:to>
      <xdr:col>19</xdr:col>
      <xdr:colOff>184150</xdr:colOff>
      <xdr:row>83</xdr:row>
      <xdr:rowOff>11494</xdr:rowOff>
    </xdr:to>
    <xdr:sp macro="" textlink="">
      <xdr:nvSpPr>
        <xdr:cNvPr id="216" name="楕円 215"/>
        <xdr:cNvSpPr/>
      </xdr:nvSpPr>
      <xdr:spPr>
        <a:xfrm>
          <a:off x="4064000" y="141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21671</xdr:rowOff>
    </xdr:from>
    <xdr:ext cx="736600" cy="259045"/>
    <xdr:sp macro="" textlink="">
      <xdr:nvSpPr>
        <xdr:cNvPr id="217" name="テキスト ボックス 216"/>
        <xdr:cNvSpPr txBox="1"/>
      </xdr:nvSpPr>
      <xdr:spPr>
        <a:xfrm>
          <a:off x="3733800" y="1390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28983</xdr:rowOff>
    </xdr:from>
    <xdr:to>
      <xdr:col>15</xdr:col>
      <xdr:colOff>133350</xdr:colOff>
      <xdr:row>82</xdr:row>
      <xdr:rowOff>130583</xdr:rowOff>
    </xdr:to>
    <xdr:sp macro="" textlink="">
      <xdr:nvSpPr>
        <xdr:cNvPr id="218" name="楕円 217"/>
        <xdr:cNvSpPr/>
      </xdr:nvSpPr>
      <xdr:spPr>
        <a:xfrm>
          <a:off x="3175000" y="14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140760</xdr:rowOff>
    </xdr:from>
    <xdr:ext cx="762000" cy="259045"/>
    <xdr:sp macro="" textlink="">
      <xdr:nvSpPr>
        <xdr:cNvPr id="219" name="テキスト ボックス 218"/>
        <xdr:cNvSpPr txBox="1"/>
      </xdr:nvSpPr>
      <xdr:spPr>
        <a:xfrm>
          <a:off x="2844800" y="1385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167094</xdr:rowOff>
    </xdr:from>
    <xdr:to>
      <xdr:col>11</xdr:col>
      <xdr:colOff>82550</xdr:colOff>
      <xdr:row>82</xdr:row>
      <xdr:rowOff>97244</xdr:rowOff>
    </xdr:to>
    <xdr:sp macro="" textlink="">
      <xdr:nvSpPr>
        <xdr:cNvPr id="220" name="楕円 219"/>
        <xdr:cNvSpPr/>
      </xdr:nvSpPr>
      <xdr:spPr>
        <a:xfrm>
          <a:off x="2286000" y="140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107421</xdr:rowOff>
    </xdr:from>
    <xdr:ext cx="762000" cy="259045"/>
    <xdr:sp macro="" textlink="">
      <xdr:nvSpPr>
        <xdr:cNvPr id="221" name="テキスト ボックス 220"/>
        <xdr:cNvSpPr txBox="1"/>
      </xdr:nvSpPr>
      <xdr:spPr>
        <a:xfrm>
          <a:off x="1955800" y="1382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1411</xdr:rowOff>
    </xdr:from>
    <xdr:to>
      <xdr:col>7</xdr:col>
      <xdr:colOff>31750</xdr:colOff>
      <xdr:row>82</xdr:row>
      <xdr:rowOff>103011</xdr:rowOff>
    </xdr:to>
    <xdr:sp macro="" textlink="">
      <xdr:nvSpPr>
        <xdr:cNvPr id="222" name="楕円 221"/>
        <xdr:cNvSpPr/>
      </xdr:nvSpPr>
      <xdr:spPr>
        <a:xfrm>
          <a:off x="1397000" y="140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113188</xdr:rowOff>
    </xdr:from>
    <xdr:ext cx="762000" cy="259045"/>
    <xdr:sp macro="" textlink="">
      <xdr:nvSpPr>
        <xdr:cNvPr id="223" name="テキスト ボックス 222"/>
        <xdr:cNvSpPr txBox="1"/>
      </xdr:nvSpPr>
      <xdr:spPr>
        <a:xfrm>
          <a:off x="1066800" y="1382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上回り、全国的にも高い水準にあるため、給与の適正化に努めていく。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5504</xdr:rowOff>
    </xdr:from>
    <xdr:to>
      <xdr:col>81</xdr:col>
      <xdr:colOff>44450</xdr:colOff>
      <xdr:row>89</xdr:row>
      <xdr:rowOff>77893</xdr:rowOff>
    </xdr:to>
    <xdr:cxnSp macro="">
      <xdr:nvCxnSpPr>
        <xdr:cNvPr id="257" name="直線コネクタ 256"/>
        <xdr:cNvCxnSpPr/>
      </xdr:nvCxnSpPr>
      <xdr:spPr>
        <a:xfrm>
          <a:off x="16179800" y="1526455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5504</xdr:rowOff>
    </xdr:from>
    <xdr:to>
      <xdr:col>77</xdr:col>
      <xdr:colOff>44450</xdr:colOff>
      <xdr:row>89</xdr:row>
      <xdr:rowOff>77893</xdr:rowOff>
    </xdr:to>
    <xdr:cxnSp macro="">
      <xdr:nvCxnSpPr>
        <xdr:cNvPr id="260" name="直線コネクタ 259"/>
        <xdr:cNvCxnSpPr/>
      </xdr:nvCxnSpPr>
      <xdr:spPr>
        <a:xfrm flipV="1">
          <a:off x="15290800" y="152645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77893</xdr:rowOff>
    </xdr:to>
    <xdr:cxnSp macro="">
      <xdr:nvCxnSpPr>
        <xdr:cNvPr id="263" name="直線コネクタ 262"/>
        <xdr:cNvCxnSpPr/>
      </xdr:nvCxnSpPr>
      <xdr:spPr>
        <a:xfrm>
          <a:off x="14401800" y="1525651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37677</xdr:rowOff>
    </xdr:to>
    <xdr:cxnSp macro="">
      <xdr:nvCxnSpPr>
        <xdr:cNvPr id="266" name="直線コネクタ 265"/>
        <xdr:cNvCxnSpPr/>
      </xdr:nvCxnSpPr>
      <xdr:spPr>
        <a:xfrm flipV="1">
          <a:off x="13512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27093</xdr:rowOff>
    </xdr:from>
    <xdr:to>
      <xdr:col>81</xdr:col>
      <xdr:colOff>95250</xdr:colOff>
      <xdr:row>89</xdr:row>
      <xdr:rowOff>128693</xdr:rowOff>
    </xdr:to>
    <xdr:sp macro="" textlink="">
      <xdr:nvSpPr>
        <xdr:cNvPr id="276" name="楕円 275"/>
        <xdr:cNvSpPr/>
      </xdr:nvSpPr>
      <xdr:spPr>
        <a:xfrm>
          <a:off x="169672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170620</xdr:rowOff>
    </xdr:from>
    <xdr:ext cx="762000" cy="259045"/>
    <xdr:sp macro="" textlink="">
      <xdr:nvSpPr>
        <xdr:cNvPr id="277" name="給与水準   （国との比較）該当値テキスト"/>
        <xdr:cNvSpPr txBox="1"/>
      </xdr:nvSpPr>
      <xdr:spPr>
        <a:xfrm>
          <a:off x="17106900" y="152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126154</xdr:rowOff>
    </xdr:from>
    <xdr:to>
      <xdr:col>77</xdr:col>
      <xdr:colOff>95250</xdr:colOff>
      <xdr:row>89</xdr:row>
      <xdr:rowOff>56304</xdr:rowOff>
    </xdr:to>
    <xdr:sp macro="" textlink="">
      <xdr:nvSpPr>
        <xdr:cNvPr id="278" name="楕円 277"/>
        <xdr:cNvSpPr/>
      </xdr:nvSpPr>
      <xdr:spPr>
        <a:xfrm>
          <a:off x="16129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41081</xdr:rowOff>
    </xdr:from>
    <xdr:ext cx="736600" cy="259045"/>
    <xdr:sp macro="" textlink="">
      <xdr:nvSpPr>
        <xdr:cNvPr id="279" name="テキスト ボックス 278"/>
        <xdr:cNvSpPr txBox="1"/>
      </xdr:nvSpPr>
      <xdr:spPr>
        <a:xfrm>
          <a:off x="15798800" y="153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27093</xdr:rowOff>
    </xdr:from>
    <xdr:to>
      <xdr:col>73</xdr:col>
      <xdr:colOff>44450</xdr:colOff>
      <xdr:row>89</xdr:row>
      <xdr:rowOff>128693</xdr:rowOff>
    </xdr:to>
    <xdr:sp macro="" textlink="">
      <xdr:nvSpPr>
        <xdr:cNvPr id="280" name="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113470</xdr:rowOff>
    </xdr:from>
    <xdr:ext cx="762000" cy="259045"/>
    <xdr:sp macro="" textlink="">
      <xdr:nvSpPr>
        <xdr:cNvPr id="281" name="テキスト ボックス 280"/>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2" name="楕円 281"/>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3" name="テキスト ボックス 282"/>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158327</xdr:rowOff>
    </xdr:from>
    <xdr:to>
      <xdr:col>64</xdr:col>
      <xdr:colOff>152400</xdr:colOff>
      <xdr:row>89</xdr:row>
      <xdr:rowOff>88477</xdr:rowOff>
    </xdr:to>
    <xdr:sp macro="" textlink="">
      <xdr:nvSpPr>
        <xdr:cNvPr id="284" name="楕円 283"/>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73254</xdr:rowOff>
    </xdr:from>
    <xdr:ext cx="762000" cy="259045"/>
    <xdr:sp macro="" textlink="">
      <xdr:nvSpPr>
        <xdr:cNvPr id="285" name="テキスト ボックス 284"/>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佐那河内村行政改革大綱（第６次・平成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年度）において、定員管理を押し進め、</a:t>
          </a:r>
          <a:r>
            <a:rPr kumimoji="1" lang="en-US" altLang="ja-JP" sz="1300">
              <a:latin typeface="ＭＳ Ｐゴシック" panose="020B0600070205080204" pitchFamily="50" charset="-128"/>
              <a:ea typeface="ＭＳ Ｐゴシック" panose="020B0600070205080204" pitchFamily="50" charset="-128"/>
            </a:rPr>
            <a:t>22.66</a:t>
          </a:r>
          <a:r>
            <a:rPr kumimoji="1" lang="ja-JP" altLang="en-US" sz="1300">
              <a:latin typeface="ＭＳ Ｐゴシック" panose="020B0600070205080204" pitchFamily="50" charset="-128"/>
              <a:ea typeface="ＭＳ Ｐゴシック" panose="020B0600070205080204" pitchFamily="50" charset="-128"/>
            </a:rPr>
            <a:t>人と類似団体の平均値を下回っている。計画に基づいた定員適正化を進める。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31260</xdr:rowOff>
    </xdr:from>
    <xdr:to>
      <xdr:col>81</xdr:col>
      <xdr:colOff>44450</xdr:colOff>
      <xdr:row>60</xdr:row>
      <xdr:rowOff>82623</xdr:rowOff>
    </xdr:to>
    <xdr:cxnSp macro="">
      <xdr:nvCxnSpPr>
        <xdr:cNvPr id="322" name="直線コネクタ 321"/>
        <xdr:cNvCxnSpPr/>
      </xdr:nvCxnSpPr>
      <xdr:spPr>
        <a:xfrm>
          <a:off x="16179800" y="10318260"/>
          <a:ext cx="8382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1960</xdr:rowOff>
    </xdr:from>
    <xdr:to>
      <xdr:col>77</xdr:col>
      <xdr:colOff>44450</xdr:colOff>
      <xdr:row>60</xdr:row>
      <xdr:rowOff>31260</xdr:rowOff>
    </xdr:to>
    <xdr:cxnSp macro="">
      <xdr:nvCxnSpPr>
        <xdr:cNvPr id="325" name="直線コネクタ 324"/>
        <xdr:cNvCxnSpPr/>
      </xdr:nvCxnSpPr>
      <xdr:spPr>
        <a:xfrm>
          <a:off x="15290800" y="1028896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131699</xdr:rowOff>
    </xdr:from>
    <xdr:to>
      <xdr:col>72</xdr:col>
      <xdr:colOff>203200</xdr:colOff>
      <xdr:row>60</xdr:row>
      <xdr:rowOff>1960</xdr:rowOff>
    </xdr:to>
    <xdr:cxnSp macro="">
      <xdr:nvCxnSpPr>
        <xdr:cNvPr id="328" name="直線コネクタ 327"/>
        <xdr:cNvCxnSpPr/>
      </xdr:nvCxnSpPr>
      <xdr:spPr>
        <a:xfrm>
          <a:off x="14401800" y="10247249"/>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93780</xdr:rowOff>
    </xdr:from>
    <xdr:to>
      <xdr:col>68</xdr:col>
      <xdr:colOff>152400</xdr:colOff>
      <xdr:row>59</xdr:row>
      <xdr:rowOff>131699</xdr:rowOff>
    </xdr:to>
    <xdr:cxnSp macro="">
      <xdr:nvCxnSpPr>
        <xdr:cNvPr id="331" name="直線コネクタ 330"/>
        <xdr:cNvCxnSpPr/>
      </xdr:nvCxnSpPr>
      <xdr:spPr>
        <a:xfrm>
          <a:off x="13512800" y="102093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31823</xdr:rowOff>
    </xdr:from>
    <xdr:to>
      <xdr:col>81</xdr:col>
      <xdr:colOff>95250</xdr:colOff>
      <xdr:row>60</xdr:row>
      <xdr:rowOff>133423</xdr:rowOff>
    </xdr:to>
    <xdr:sp macro="" textlink="">
      <xdr:nvSpPr>
        <xdr:cNvPr id="341" name="楕円 340"/>
        <xdr:cNvSpPr/>
      </xdr:nvSpPr>
      <xdr:spPr>
        <a:xfrm>
          <a:off x="169672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3900</xdr:rowOff>
    </xdr:from>
    <xdr:ext cx="762000" cy="259045"/>
    <xdr:sp macro="" textlink="">
      <xdr:nvSpPr>
        <xdr:cNvPr id="342" name="定員管理の状況該当値テキスト"/>
        <xdr:cNvSpPr txBox="1"/>
      </xdr:nvSpPr>
      <xdr:spPr>
        <a:xfrm>
          <a:off x="17106900" y="102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151910</xdr:rowOff>
    </xdr:from>
    <xdr:to>
      <xdr:col>77</xdr:col>
      <xdr:colOff>95250</xdr:colOff>
      <xdr:row>60</xdr:row>
      <xdr:rowOff>82060</xdr:rowOff>
    </xdr:to>
    <xdr:sp macro="" textlink="">
      <xdr:nvSpPr>
        <xdr:cNvPr id="343" name="楕円 342"/>
        <xdr:cNvSpPr/>
      </xdr:nvSpPr>
      <xdr:spPr>
        <a:xfrm>
          <a:off x="16129000" y="102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92237</xdr:rowOff>
    </xdr:from>
    <xdr:ext cx="736600" cy="259045"/>
    <xdr:sp macro="" textlink="">
      <xdr:nvSpPr>
        <xdr:cNvPr id="344" name="テキスト ボックス 343"/>
        <xdr:cNvSpPr txBox="1"/>
      </xdr:nvSpPr>
      <xdr:spPr>
        <a:xfrm>
          <a:off x="15798800" y="1003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122610</xdr:rowOff>
    </xdr:from>
    <xdr:to>
      <xdr:col>73</xdr:col>
      <xdr:colOff>44450</xdr:colOff>
      <xdr:row>60</xdr:row>
      <xdr:rowOff>52760</xdr:rowOff>
    </xdr:to>
    <xdr:sp macro="" textlink="">
      <xdr:nvSpPr>
        <xdr:cNvPr id="345" name="楕円 344"/>
        <xdr:cNvSpPr/>
      </xdr:nvSpPr>
      <xdr:spPr>
        <a:xfrm>
          <a:off x="152400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62937</xdr:rowOff>
    </xdr:from>
    <xdr:ext cx="762000" cy="259045"/>
    <xdr:sp macro="" textlink="">
      <xdr:nvSpPr>
        <xdr:cNvPr id="346" name="テキスト ボックス 345"/>
        <xdr:cNvSpPr txBox="1"/>
      </xdr:nvSpPr>
      <xdr:spPr>
        <a:xfrm>
          <a:off x="14909800" y="100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80899</xdr:rowOff>
    </xdr:from>
    <xdr:to>
      <xdr:col>68</xdr:col>
      <xdr:colOff>203200</xdr:colOff>
      <xdr:row>60</xdr:row>
      <xdr:rowOff>11049</xdr:rowOff>
    </xdr:to>
    <xdr:sp macro="" textlink="">
      <xdr:nvSpPr>
        <xdr:cNvPr id="347" name="楕円 346"/>
        <xdr:cNvSpPr/>
      </xdr:nvSpPr>
      <xdr:spPr>
        <a:xfrm>
          <a:off x="14351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21226</xdr:rowOff>
    </xdr:from>
    <xdr:ext cx="762000" cy="259045"/>
    <xdr:sp macro="" textlink="">
      <xdr:nvSpPr>
        <xdr:cNvPr id="348" name="テキスト ボックス 347"/>
        <xdr:cNvSpPr txBox="1"/>
      </xdr:nvSpPr>
      <xdr:spPr>
        <a:xfrm>
          <a:off x="14020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42980</xdr:rowOff>
    </xdr:from>
    <xdr:to>
      <xdr:col>64</xdr:col>
      <xdr:colOff>152400</xdr:colOff>
      <xdr:row>59</xdr:row>
      <xdr:rowOff>144580</xdr:rowOff>
    </xdr:to>
    <xdr:sp macro="" textlink="">
      <xdr:nvSpPr>
        <xdr:cNvPr id="349" name="楕円 348"/>
        <xdr:cNvSpPr/>
      </xdr:nvSpPr>
      <xdr:spPr>
        <a:xfrm>
          <a:off x="13462000" y="101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154757</xdr:rowOff>
    </xdr:from>
    <xdr:ext cx="762000" cy="259045"/>
    <xdr:sp macro="" textlink="">
      <xdr:nvSpPr>
        <xdr:cNvPr id="350" name="テキスト ボックス 349"/>
        <xdr:cNvSpPr txBox="1"/>
      </xdr:nvSpPr>
      <xdr:spPr>
        <a:xfrm>
          <a:off x="13131800" y="992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1" name="直線コネクタ 380"/>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115062</xdr:rowOff>
    </xdr:to>
    <xdr:cxnSp macro="">
      <xdr:nvCxnSpPr>
        <xdr:cNvPr id="384" name="直線コネクタ 383"/>
        <xdr:cNvCxnSpPr/>
      </xdr:nvCxnSpPr>
      <xdr:spPr>
        <a:xfrm flipV="1">
          <a:off x="15290800" y="674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40</xdr:row>
      <xdr:rowOff>98044</xdr:rowOff>
    </xdr:to>
    <xdr:cxnSp macro="">
      <xdr:nvCxnSpPr>
        <xdr:cNvPr id="387" name="直線コネクタ 386"/>
        <xdr:cNvCxnSpPr/>
      </xdr:nvCxnSpPr>
      <xdr:spPr>
        <a:xfrm flipV="1">
          <a:off x="14401800" y="680161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42418</xdr:rowOff>
    </xdr:to>
    <xdr:cxnSp macro="">
      <xdr:nvCxnSpPr>
        <xdr:cNvPr id="390" name="直線コネクタ 389"/>
        <xdr:cNvCxnSpPr/>
      </xdr:nvCxnSpPr>
      <xdr:spPr>
        <a:xfrm flipV="1">
          <a:off x="13512800" y="695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4" name="楕円 403"/>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5" name="テキスト ボックス 404"/>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6" name="楕円 405"/>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7" name="テキスト ボックス 40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8" name="楕円 407"/>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9" name="テキスト ボックス 408"/>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将来負担比率は０であるが、後世への負担を少しでも軽減するよう、新規事業の実施等について総点検を図り、財政の健全化を図る。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
2,286
42.28
2,845,764
2,657,078
70,146
1,472,035
1,383,873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％上回っている。定員管理などの取り組みを通じて人件費の削減に努める。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38</xdr:row>
      <xdr:rowOff>67564</xdr:rowOff>
    </xdr:to>
    <xdr:cxnSp macro="">
      <xdr:nvCxnSpPr>
        <xdr:cNvPr id="64" name="直線コネクタ 63"/>
        <xdr:cNvCxnSpPr/>
      </xdr:nvCxnSpPr>
      <xdr:spPr>
        <a:xfrm>
          <a:off x="3987800" y="65415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26416</xdr:rowOff>
    </xdr:to>
    <xdr:cxnSp macro="">
      <xdr:nvCxnSpPr>
        <xdr:cNvPr id="67" name="直線コネクタ 66"/>
        <xdr:cNvCxnSpPr/>
      </xdr:nvCxnSpPr>
      <xdr:spPr>
        <a:xfrm>
          <a:off x="3098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133858</xdr:rowOff>
    </xdr:to>
    <xdr:cxnSp macro="">
      <xdr:nvCxnSpPr>
        <xdr:cNvPr id="70" name="直線コネクタ 69"/>
        <xdr:cNvCxnSpPr/>
      </xdr:nvCxnSpPr>
      <xdr:spPr>
        <a:xfrm>
          <a:off x="2209800" y="6367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24130</xdr:rowOff>
    </xdr:to>
    <xdr:cxnSp macro="">
      <xdr:nvCxnSpPr>
        <xdr:cNvPr id="73" name="直線コネクタ 72"/>
        <xdr:cNvCxnSpPr/>
      </xdr:nvCxnSpPr>
      <xdr:spPr>
        <a:xfrm>
          <a:off x="1320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需用費・役務費などの削減に努めてきており、類似団体平均を下回っている。しかし、電算化の進展などに伴い全体では増加傾向にあることから、引き続き節約・節減に努め、適正な水準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58420</xdr:rowOff>
    </xdr:to>
    <xdr:cxnSp macro="">
      <xdr:nvCxnSpPr>
        <xdr:cNvPr id="125" name="直線コネクタ 124"/>
        <xdr:cNvCxnSpPr/>
      </xdr:nvCxnSpPr>
      <xdr:spPr>
        <a:xfrm>
          <a:off x="15671800" y="3022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107950</xdr:rowOff>
    </xdr:to>
    <xdr:cxnSp macro="">
      <xdr:nvCxnSpPr>
        <xdr:cNvPr id="128" name="直線コネクタ 127"/>
        <xdr:cNvCxnSpPr/>
      </xdr:nvCxnSpPr>
      <xdr:spPr>
        <a:xfrm>
          <a:off x="14782800" y="292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8890</xdr:rowOff>
    </xdr:to>
    <xdr:cxnSp macro="">
      <xdr:nvCxnSpPr>
        <xdr:cNvPr id="131" name="直線コネクタ 130"/>
        <xdr:cNvCxnSpPr/>
      </xdr:nvCxnSpPr>
      <xdr:spPr>
        <a:xfrm>
          <a:off x="13893800" y="2816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73660</xdr:rowOff>
    </xdr:to>
    <xdr:cxnSp macro="">
      <xdr:nvCxnSpPr>
        <xdr:cNvPr id="134" name="直線コネクタ 133"/>
        <xdr:cNvCxnSpPr/>
      </xdr:nvCxnSpPr>
      <xdr:spPr>
        <a:xfrm>
          <a:off x="13004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7" name="テキスト ボックス 146"/>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49" name="テキスト ボックス 148"/>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1" name="テキスト ボックス 150"/>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％上回っている。急速に高齢化や人口減少が進む中、財政が逼迫することのないよう、適正化に努める。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82550</xdr:rowOff>
    </xdr:to>
    <xdr:cxnSp macro="">
      <xdr:nvCxnSpPr>
        <xdr:cNvPr id="185" name="直線コネクタ 184"/>
        <xdr:cNvCxnSpPr/>
      </xdr:nvCxnSpPr>
      <xdr:spPr>
        <a:xfrm>
          <a:off x="3987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69850</xdr:rowOff>
    </xdr:to>
    <xdr:cxnSp macro="">
      <xdr:nvCxnSpPr>
        <xdr:cNvPr id="188" name="直線コネクタ 187"/>
        <xdr:cNvCxnSpPr/>
      </xdr:nvCxnSpPr>
      <xdr:spPr>
        <a:xfrm>
          <a:off x="3098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44450</xdr:rowOff>
    </xdr:to>
    <xdr:cxnSp macro="">
      <xdr:nvCxnSpPr>
        <xdr:cNvPr id="191" name="直線コネクタ 190"/>
        <xdr:cNvCxnSpPr/>
      </xdr:nvCxnSpPr>
      <xdr:spPr>
        <a:xfrm>
          <a:off x="2209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94" name="直線コネクタ 193"/>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4" name="楕円 203"/>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5"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7" name="テキスト ボックス 206"/>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08" name="楕円 207"/>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9" name="テキスト ボックス 208"/>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3" name="テキスト ボックス 21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農業集落排水事業特別会計など、公営企業会計への赤字補填的な繰出金が減少傾向にあるものの依然として高い水準である。独立採算の原則に立ち返った、施設の適正管理などに努め健全化を図る。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165100</xdr:rowOff>
    </xdr:to>
    <xdr:cxnSp macro="">
      <xdr:nvCxnSpPr>
        <xdr:cNvPr id="245" name="直線コネクタ 244"/>
        <xdr:cNvCxnSpPr/>
      </xdr:nvCxnSpPr>
      <xdr:spPr>
        <a:xfrm flipV="1">
          <a:off x="15671800" y="9591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165100</xdr:rowOff>
    </xdr:to>
    <xdr:cxnSp macro="">
      <xdr:nvCxnSpPr>
        <xdr:cNvPr id="248" name="直線コネクタ 247"/>
        <xdr:cNvCxnSpPr/>
      </xdr:nvCxnSpPr>
      <xdr:spPr>
        <a:xfrm>
          <a:off x="14782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146050</xdr:rowOff>
    </xdr:to>
    <xdr:cxnSp macro="">
      <xdr:nvCxnSpPr>
        <xdr:cNvPr id="251" name="直線コネクタ 250"/>
        <xdr:cNvCxnSpPr/>
      </xdr:nvCxnSpPr>
      <xdr:spPr>
        <a:xfrm>
          <a:off x="13893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111760</xdr:rowOff>
    </xdr:to>
    <xdr:cxnSp macro="">
      <xdr:nvCxnSpPr>
        <xdr:cNvPr id="254" name="直線コネクタ 253"/>
        <xdr:cNvCxnSpPr/>
      </xdr:nvCxnSpPr>
      <xdr:spPr>
        <a:xfrm flipV="1">
          <a:off x="13004800" y="9530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4" name="楕円 26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82567</xdr:rowOff>
    </xdr:from>
    <xdr:ext cx="762000" cy="259045"/>
    <xdr:sp macro="" textlink="">
      <xdr:nvSpPr>
        <xdr:cNvPr id="265" name="その他該当値テキスト"/>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114300</xdr:rowOff>
    </xdr:from>
    <xdr:to>
      <xdr:col>78</xdr:col>
      <xdr:colOff>120650</xdr:colOff>
      <xdr:row>56</xdr:row>
      <xdr:rowOff>44450</xdr:rowOff>
    </xdr:to>
    <xdr:sp macro="" textlink="">
      <xdr:nvSpPr>
        <xdr:cNvPr id="266" name="楕円 265"/>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7" name="テキスト ボックス 266"/>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8" name="楕円 26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9" name="テキスト ボックス 26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0" name="楕円 269"/>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135907</xdr:rowOff>
    </xdr:from>
    <xdr:ext cx="762000" cy="259045"/>
    <xdr:sp macro="" textlink="">
      <xdr:nvSpPr>
        <xdr:cNvPr id="271" name="テキスト ボックス 270"/>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60960</xdr:rowOff>
    </xdr:from>
    <xdr:to>
      <xdr:col>65</xdr:col>
      <xdr:colOff>53975</xdr:colOff>
      <xdr:row>55</xdr:row>
      <xdr:rowOff>162560</xdr:rowOff>
    </xdr:to>
    <xdr:sp macro="" textlink="">
      <xdr:nvSpPr>
        <xdr:cNvPr id="272" name="楕円 271"/>
        <xdr:cNvSpPr/>
      </xdr:nvSpPr>
      <xdr:spPr>
        <a:xfrm>
          <a:off x="129540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147337</xdr:rowOff>
    </xdr:from>
    <xdr:ext cx="762000" cy="259045"/>
    <xdr:sp macro="" textlink="">
      <xdr:nvSpPr>
        <xdr:cNvPr id="273" name="テキスト ボックス 272"/>
        <xdr:cNvSpPr txBox="1"/>
      </xdr:nvSpPr>
      <xdr:spPr>
        <a:xfrm>
          <a:off x="126238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補助費等については、補助金・負担金・分担金について厳しく抑制することを基本としてきた。今後も、必要性や効果などについて精査し、実効性の無いものについては廃止していく。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37846</xdr:rowOff>
    </xdr:to>
    <xdr:cxnSp macro="">
      <xdr:nvCxnSpPr>
        <xdr:cNvPr id="303" name="直線コネクタ 302"/>
        <xdr:cNvCxnSpPr/>
      </xdr:nvCxnSpPr>
      <xdr:spPr>
        <a:xfrm>
          <a:off x="15671800" y="59791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149860</xdr:rowOff>
    </xdr:to>
    <xdr:cxnSp macro="">
      <xdr:nvCxnSpPr>
        <xdr:cNvPr id="306" name="直線コネクタ 305"/>
        <xdr:cNvCxnSpPr/>
      </xdr:nvCxnSpPr>
      <xdr:spPr>
        <a:xfrm>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145288</xdr:rowOff>
    </xdr:to>
    <xdr:cxnSp macro="">
      <xdr:nvCxnSpPr>
        <xdr:cNvPr id="309" name="直線コネクタ 308"/>
        <xdr:cNvCxnSpPr/>
      </xdr:nvCxnSpPr>
      <xdr:spPr>
        <a:xfrm>
          <a:off x="13893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145288</xdr:rowOff>
    </xdr:to>
    <xdr:cxnSp macro="">
      <xdr:nvCxnSpPr>
        <xdr:cNvPr id="312" name="直線コネクタ 311"/>
        <xdr:cNvCxnSpPr/>
      </xdr:nvCxnSpPr>
      <xdr:spPr>
        <a:xfrm>
          <a:off x="13004800" y="5938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2" name="楕円 321"/>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3"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4" name="楕円 323"/>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5" name="テキスト ボックス 324"/>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6" name="楕円 325"/>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7" name="テキスト ボックス 326"/>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8" name="楕円 327"/>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9" name="テキスト ボックス 328"/>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0" name="楕円 329"/>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1" name="テキスト ボックス 330"/>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公債費の償還ピークは過ぎ、類似団体の平均値も下回った。</a:t>
          </a:r>
        </a:p>
        <a:p>
          <a:r>
            <a:rPr kumimoji="1" lang="ja-JP" altLang="en-US" sz="1300">
              <a:latin typeface="ＭＳ Ｐゴシック" panose="020B0600070205080204" pitchFamily="50" charset="-128"/>
              <a:ea typeface="ＭＳ Ｐゴシック" panose="020B0600070205080204" pitchFamily="50" charset="-128"/>
            </a:rPr>
            <a:t>しかし庁舎建設等の大規模事業が控えているため、引き続き厳しい財政運営が予測される。地方債の新規発行をともなう事業については、効果や優先順を付けながら抑制に努める。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119380</xdr:rowOff>
    </xdr:to>
    <xdr:cxnSp macro="">
      <xdr:nvCxnSpPr>
        <xdr:cNvPr id="363" name="直線コネクタ 362"/>
        <xdr:cNvCxnSpPr/>
      </xdr:nvCxnSpPr>
      <xdr:spPr>
        <a:xfrm flipV="1">
          <a:off x="3987800" y="12970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76</xdr:row>
      <xdr:rowOff>31750</xdr:rowOff>
    </xdr:to>
    <xdr:cxnSp macro="">
      <xdr:nvCxnSpPr>
        <xdr:cNvPr id="366" name="直線コネクタ 365"/>
        <xdr:cNvCxnSpPr/>
      </xdr:nvCxnSpPr>
      <xdr:spPr>
        <a:xfrm flipV="1">
          <a:off x="3098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115570</xdr:rowOff>
    </xdr:to>
    <xdr:cxnSp macro="">
      <xdr:nvCxnSpPr>
        <xdr:cNvPr id="369" name="直線コネクタ 368"/>
        <xdr:cNvCxnSpPr/>
      </xdr:nvCxnSpPr>
      <xdr:spPr>
        <a:xfrm flipV="1">
          <a:off x="2209800" y="130619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1270</xdr:rowOff>
    </xdr:to>
    <xdr:cxnSp macro="">
      <xdr:nvCxnSpPr>
        <xdr:cNvPr id="372" name="直線コネクタ 371"/>
        <xdr:cNvCxnSpPr/>
      </xdr:nvCxnSpPr>
      <xdr:spPr>
        <a:xfrm flipV="1">
          <a:off x="1320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2" name="楕円 381"/>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3"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4" name="楕円 383"/>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5" name="テキスト ボックス 384"/>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6" name="楕円 385"/>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7" name="テキスト ボックス 386"/>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8" name="楕円 387"/>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9" name="テキスト ボックス 388"/>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0" name="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1" name="テキスト ボックス 390"/>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費用対効果、コスト意識の徹底を引き続き図る。決算状況を把握し、削減目標を達成できるよう努めていく。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52705</xdr:rowOff>
    </xdr:to>
    <xdr:cxnSp macro="">
      <xdr:nvCxnSpPr>
        <xdr:cNvPr id="428" name="直線コネクタ 427"/>
        <xdr:cNvCxnSpPr/>
      </xdr:nvCxnSpPr>
      <xdr:spPr>
        <a:xfrm>
          <a:off x="15671800" y="1314577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15557</xdr:rowOff>
    </xdr:from>
    <xdr:to>
      <xdr:col>78</xdr:col>
      <xdr:colOff>69850</xdr:colOff>
      <xdr:row>76</xdr:row>
      <xdr:rowOff>115570</xdr:rowOff>
    </xdr:to>
    <xdr:cxnSp macro="">
      <xdr:nvCxnSpPr>
        <xdr:cNvPr id="431" name="直線コネクタ 430"/>
        <xdr:cNvCxnSpPr/>
      </xdr:nvCxnSpPr>
      <xdr:spPr>
        <a:xfrm>
          <a:off x="14782800" y="13045757"/>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32703</xdr:rowOff>
    </xdr:from>
    <xdr:to>
      <xdr:col>73</xdr:col>
      <xdr:colOff>180975</xdr:colOff>
      <xdr:row>76</xdr:row>
      <xdr:rowOff>15557</xdr:rowOff>
    </xdr:to>
    <xdr:cxnSp macro="">
      <xdr:nvCxnSpPr>
        <xdr:cNvPr id="434" name="直線コネクタ 433"/>
        <xdr:cNvCxnSpPr/>
      </xdr:nvCxnSpPr>
      <xdr:spPr>
        <a:xfrm>
          <a:off x="13893800" y="12891453"/>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155575</xdr:rowOff>
    </xdr:from>
    <xdr:to>
      <xdr:col>69</xdr:col>
      <xdr:colOff>92075</xdr:colOff>
      <xdr:row>75</xdr:row>
      <xdr:rowOff>32703</xdr:rowOff>
    </xdr:to>
    <xdr:cxnSp macro="">
      <xdr:nvCxnSpPr>
        <xdr:cNvPr id="437" name="直線コネクタ 436"/>
        <xdr:cNvCxnSpPr/>
      </xdr:nvCxnSpPr>
      <xdr:spPr>
        <a:xfrm>
          <a:off x="13004800" y="128428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xdr:rowOff>
    </xdr:from>
    <xdr:to>
      <xdr:col>82</xdr:col>
      <xdr:colOff>158750</xdr:colOff>
      <xdr:row>77</xdr:row>
      <xdr:rowOff>103505</xdr:rowOff>
    </xdr:to>
    <xdr:sp macro="" textlink="">
      <xdr:nvSpPr>
        <xdr:cNvPr id="447" name="楕円 446"/>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145432</xdr:rowOff>
    </xdr:from>
    <xdr:ext cx="762000" cy="259045"/>
    <xdr:sp macro="" textlink="">
      <xdr:nvSpPr>
        <xdr:cNvPr id="448" name="公債費以外該当値テキスト"/>
        <xdr:cNvSpPr txBox="1"/>
      </xdr:nvSpPr>
      <xdr:spPr>
        <a:xfrm>
          <a:off x="165989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9" name="楕円 448"/>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50" name="テキスト ボックス 449"/>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136207</xdr:rowOff>
    </xdr:from>
    <xdr:to>
      <xdr:col>74</xdr:col>
      <xdr:colOff>31750</xdr:colOff>
      <xdr:row>76</xdr:row>
      <xdr:rowOff>66357</xdr:rowOff>
    </xdr:to>
    <xdr:sp macro="" textlink="">
      <xdr:nvSpPr>
        <xdr:cNvPr id="451" name="楕円 450"/>
        <xdr:cNvSpPr/>
      </xdr:nvSpPr>
      <xdr:spPr>
        <a:xfrm>
          <a:off x="14732000" y="12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76534</xdr:rowOff>
    </xdr:from>
    <xdr:ext cx="762000" cy="259045"/>
    <xdr:sp macro="" textlink="">
      <xdr:nvSpPr>
        <xdr:cNvPr id="452" name="テキスト ボックス 451"/>
        <xdr:cNvSpPr txBox="1"/>
      </xdr:nvSpPr>
      <xdr:spPr>
        <a:xfrm>
          <a:off x="14401800" y="127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153353</xdr:rowOff>
    </xdr:from>
    <xdr:to>
      <xdr:col>69</xdr:col>
      <xdr:colOff>142875</xdr:colOff>
      <xdr:row>75</xdr:row>
      <xdr:rowOff>83503</xdr:rowOff>
    </xdr:to>
    <xdr:sp macro="" textlink="">
      <xdr:nvSpPr>
        <xdr:cNvPr id="453" name="楕円 452"/>
        <xdr:cNvSpPr/>
      </xdr:nvSpPr>
      <xdr:spPr>
        <a:xfrm>
          <a:off x="13843000" y="128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93680</xdr:rowOff>
    </xdr:from>
    <xdr:ext cx="762000" cy="259045"/>
    <xdr:sp macro="" textlink="">
      <xdr:nvSpPr>
        <xdr:cNvPr id="454" name="テキスト ボックス 453"/>
        <xdr:cNvSpPr txBox="1"/>
      </xdr:nvSpPr>
      <xdr:spPr>
        <a:xfrm>
          <a:off x="13512800" y="1260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104775</xdr:rowOff>
    </xdr:from>
    <xdr:to>
      <xdr:col>65</xdr:col>
      <xdr:colOff>53975</xdr:colOff>
      <xdr:row>75</xdr:row>
      <xdr:rowOff>34925</xdr:rowOff>
    </xdr:to>
    <xdr:sp macro="" textlink="">
      <xdr:nvSpPr>
        <xdr:cNvPr id="455" name="楕円 454"/>
        <xdr:cNvSpPr/>
      </xdr:nvSpPr>
      <xdr:spPr>
        <a:xfrm>
          <a:off x="12954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45102</xdr:rowOff>
    </xdr:from>
    <xdr:ext cx="762000" cy="259045"/>
    <xdr:sp macro="" textlink="">
      <xdr:nvSpPr>
        <xdr:cNvPr id="456" name="テキスト ボックス 455"/>
        <xdr:cNvSpPr txBox="1"/>
      </xdr:nvSpPr>
      <xdr:spPr>
        <a:xfrm>
          <a:off x="12623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152706</xdr:rowOff>
    </xdr:from>
    <xdr:to>
      <xdr:col>29</xdr:col>
      <xdr:colOff>127000</xdr:colOff>
      <xdr:row>18</xdr:row>
      <xdr:rowOff>6682</xdr:rowOff>
    </xdr:to>
    <xdr:cxnSp macro="">
      <xdr:nvCxnSpPr>
        <xdr:cNvPr id="49" name="直線コネクタ 48"/>
        <xdr:cNvCxnSpPr/>
      </xdr:nvCxnSpPr>
      <xdr:spPr bwMode="auto">
        <a:xfrm flipV="1">
          <a:off x="5003800" y="3114981"/>
          <a:ext cx="647700" cy="2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6682</xdr:rowOff>
    </xdr:from>
    <xdr:to>
      <xdr:col>26</xdr:col>
      <xdr:colOff>50800</xdr:colOff>
      <xdr:row>18</xdr:row>
      <xdr:rowOff>25425</xdr:rowOff>
    </xdr:to>
    <xdr:cxnSp macro="">
      <xdr:nvCxnSpPr>
        <xdr:cNvPr id="52" name="直線コネクタ 51"/>
        <xdr:cNvCxnSpPr/>
      </xdr:nvCxnSpPr>
      <xdr:spPr bwMode="auto">
        <a:xfrm flipV="1">
          <a:off x="4305300" y="3140407"/>
          <a:ext cx="698500" cy="1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25425</xdr:rowOff>
    </xdr:from>
    <xdr:to>
      <xdr:col>22</xdr:col>
      <xdr:colOff>114300</xdr:colOff>
      <xdr:row>18</xdr:row>
      <xdr:rowOff>66621</xdr:rowOff>
    </xdr:to>
    <xdr:cxnSp macro="">
      <xdr:nvCxnSpPr>
        <xdr:cNvPr id="55" name="直線コネクタ 54"/>
        <xdr:cNvCxnSpPr/>
      </xdr:nvCxnSpPr>
      <xdr:spPr bwMode="auto">
        <a:xfrm flipV="1">
          <a:off x="3606800" y="3159150"/>
          <a:ext cx="698500" cy="4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59982</xdr:rowOff>
    </xdr:from>
    <xdr:to>
      <xdr:col>18</xdr:col>
      <xdr:colOff>177800</xdr:colOff>
      <xdr:row>18</xdr:row>
      <xdr:rowOff>66621</xdr:rowOff>
    </xdr:to>
    <xdr:cxnSp macro="">
      <xdr:nvCxnSpPr>
        <xdr:cNvPr id="58" name="直線コネクタ 57"/>
        <xdr:cNvCxnSpPr/>
      </xdr:nvCxnSpPr>
      <xdr:spPr bwMode="auto">
        <a:xfrm>
          <a:off x="2908300" y="3193707"/>
          <a:ext cx="698500" cy="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101906</xdr:rowOff>
    </xdr:from>
    <xdr:to>
      <xdr:col>29</xdr:col>
      <xdr:colOff>177800</xdr:colOff>
      <xdr:row>18</xdr:row>
      <xdr:rowOff>32056</xdr:rowOff>
    </xdr:to>
    <xdr:sp macro="" textlink="">
      <xdr:nvSpPr>
        <xdr:cNvPr id="68" name="楕円 67"/>
        <xdr:cNvSpPr/>
      </xdr:nvSpPr>
      <xdr:spPr bwMode="auto">
        <a:xfrm>
          <a:off x="5600700" y="30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73983</xdr:rowOff>
    </xdr:from>
    <xdr:ext cx="762000" cy="259045"/>
    <xdr:sp macro="" textlink="">
      <xdr:nvSpPr>
        <xdr:cNvPr id="69" name="人口1人当たり決算額の推移該当値テキスト130"/>
        <xdr:cNvSpPr txBox="1"/>
      </xdr:nvSpPr>
      <xdr:spPr>
        <a:xfrm>
          <a:off x="5740400" y="303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127332</xdr:rowOff>
    </xdr:from>
    <xdr:to>
      <xdr:col>26</xdr:col>
      <xdr:colOff>101600</xdr:colOff>
      <xdr:row>18</xdr:row>
      <xdr:rowOff>57482</xdr:rowOff>
    </xdr:to>
    <xdr:sp macro="" textlink="">
      <xdr:nvSpPr>
        <xdr:cNvPr id="70" name="楕円 69"/>
        <xdr:cNvSpPr/>
      </xdr:nvSpPr>
      <xdr:spPr bwMode="auto">
        <a:xfrm>
          <a:off x="4953000" y="308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42259</xdr:rowOff>
    </xdr:from>
    <xdr:ext cx="736600" cy="259045"/>
    <xdr:sp macro="" textlink="">
      <xdr:nvSpPr>
        <xdr:cNvPr id="71" name="テキスト ボックス 70"/>
        <xdr:cNvSpPr txBox="1"/>
      </xdr:nvSpPr>
      <xdr:spPr>
        <a:xfrm>
          <a:off x="4622800" y="317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146075</xdr:rowOff>
    </xdr:from>
    <xdr:to>
      <xdr:col>22</xdr:col>
      <xdr:colOff>165100</xdr:colOff>
      <xdr:row>18</xdr:row>
      <xdr:rowOff>76225</xdr:rowOff>
    </xdr:to>
    <xdr:sp macro="" textlink="">
      <xdr:nvSpPr>
        <xdr:cNvPr id="72" name="楕円 71"/>
        <xdr:cNvSpPr/>
      </xdr:nvSpPr>
      <xdr:spPr bwMode="auto">
        <a:xfrm>
          <a:off x="4254500" y="310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61003</xdr:rowOff>
    </xdr:from>
    <xdr:ext cx="762000" cy="259045"/>
    <xdr:sp macro="" textlink="">
      <xdr:nvSpPr>
        <xdr:cNvPr id="73" name="テキスト ボックス 72"/>
        <xdr:cNvSpPr txBox="1"/>
      </xdr:nvSpPr>
      <xdr:spPr>
        <a:xfrm>
          <a:off x="3924300" y="31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15821</xdr:rowOff>
    </xdr:from>
    <xdr:to>
      <xdr:col>19</xdr:col>
      <xdr:colOff>38100</xdr:colOff>
      <xdr:row>18</xdr:row>
      <xdr:rowOff>117421</xdr:rowOff>
    </xdr:to>
    <xdr:sp macro="" textlink="">
      <xdr:nvSpPr>
        <xdr:cNvPr id="74" name="楕円 73"/>
        <xdr:cNvSpPr/>
      </xdr:nvSpPr>
      <xdr:spPr bwMode="auto">
        <a:xfrm>
          <a:off x="3556000" y="314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102198</xdr:rowOff>
    </xdr:from>
    <xdr:ext cx="762000" cy="259045"/>
    <xdr:sp macro="" textlink="">
      <xdr:nvSpPr>
        <xdr:cNvPr id="75" name="テキスト ボックス 74"/>
        <xdr:cNvSpPr txBox="1"/>
      </xdr:nvSpPr>
      <xdr:spPr>
        <a:xfrm>
          <a:off x="3225800" y="323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9182</xdr:rowOff>
    </xdr:from>
    <xdr:to>
      <xdr:col>15</xdr:col>
      <xdr:colOff>101600</xdr:colOff>
      <xdr:row>18</xdr:row>
      <xdr:rowOff>110782</xdr:rowOff>
    </xdr:to>
    <xdr:sp macro="" textlink="">
      <xdr:nvSpPr>
        <xdr:cNvPr id="76" name="楕円 75"/>
        <xdr:cNvSpPr/>
      </xdr:nvSpPr>
      <xdr:spPr bwMode="auto">
        <a:xfrm>
          <a:off x="2857500" y="314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95559</xdr:rowOff>
    </xdr:from>
    <xdr:ext cx="762000" cy="259045"/>
    <xdr:sp macro="" textlink="">
      <xdr:nvSpPr>
        <xdr:cNvPr id="77" name="テキスト ボックス 76"/>
        <xdr:cNvSpPr txBox="1"/>
      </xdr:nvSpPr>
      <xdr:spPr>
        <a:xfrm>
          <a:off x="2527300" y="32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141212</xdr:rowOff>
    </xdr:from>
    <xdr:to>
      <xdr:col>29</xdr:col>
      <xdr:colOff>127000</xdr:colOff>
      <xdr:row>37</xdr:row>
      <xdr:rowOff>57673</xdr:rowOff>
    </xdr:to>
    <xdr:cxnSp macro="">
      <xdr:nvCxnSpPr>
        <xdr:cNvPr id="110" name="直線コネクタ 109"/>
        <xdr:cNvCxnSpPr/>
      </xdr:nvCxnSpPr>
      <xdr:spPr bwMode="auto">
        <a:xfrm flipV="1">
          <a:off x="5003800" y="7094462"/>
          <a:ext cx="647700" cy="8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57673</xdr:rowOff>
    </xdr:from>
    <xdr:to>
      <xdr:col>26</xdr:col>
      <xdr:colOff>50800</xdr:colOff>
      <xdr:row>37</xdr:row>
      <xdr:rowOff>125765</xdr:rowOff>
    </xdr:to>
    <xdr:cxnSp macro="">
      <xdr:nvCxnSpPr>
        <xdr:cNvPr id="113" name="直線コネクタ 112"/>
        <xdr:cNvCxnSpPr/>
      </xdr:nvCxnSpPr>
      <xdr:spPr bwMode="auto">
        <a:xfrm flipV="1">
          <a:off x="4305300" y="7182373"/>
          <a:ext cx="698500" cy="6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136517</xdr:rowOff>
    </xdr:from>
    <xdr:to>
      <xdr:col>22</xdr:col>
      <xdr:colOff>114300</xdr:colOff>
      <xdr:row>37</xdr:row>
      <xdr:rowOff>125765</xdr:rowOff>
    </xdr:to>
    <xdr:cxnSp macro="">
      <xdr:nvCxnSpPr>
        <xdr:cNvPr id="116" name="直線コネクタ 115"/>
        <xdr:cNvCxnSpPr/>
      </xdr:nvCxnSpPr>
      <xdr:spPr bwMode="auto">
        <a:xfrm>
          <a:off x="3606800" y="7089767"/>
          <a:ext cx="698500" cy="16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94280</xdr:rowOff>
    </xdr:from>
    <xdr:to>
      <xdr:col>18</xdr:col>
      <xdr:colOff>177800</xdr:colOff>
      <xdr:row>36</xdr:row>
      <xdr:rowOff>136517</xdr:rowOff>
    </xdr:to>
    <xdr:cxnSp macro="">
      <xdr:nvCxnSpPr>
        <xdr:cNvPr id="119" name="直線コネクタ 118"/>
        <xdr:cNvCxnSpPr/>
      </xdr:nvCxnSpPr>
      <xdr:spPr bwMode="auto">
        <a:xfrm>
          <a:off x="2908300" y="7047530"/>
          <a:ext cx="698500" cy="4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90412</xdr:rowOff>
    </xdr:from>
    <xdr:to>
      <xdr:col>29</xdr:col>
      <xdr:colOff>177800</xdr:colOff>
      <xdr:row>37</xdr:row>
      <xdr:rowOff>20562</xdr:rowOff>
    </xdr:to>
    <xdr:sp macro="" textlink="">
      <xdr:nvSpPr>
        <xdr:cNvPr id="129" name="楕円 128"/>
        <xdr:cNvSpPr/>
      </xdr:nvSpPr>
      <xdr:spPr bwMode="auto">
        <a:xfrm>
          <a:off x="5600700" y="704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62489</xdr:rowOff>
    </xdr:from>
    <xdr:ext cx="762000" cy="259045"/>
    <xdr:sp macro="" textlink="">
      <xdr:nvSpPr>
        <xdr:cNvPr id="130" name="人口1人当たり決算額の推移該当値テキスト445"/>
        <xdr:cNvSpPr txBox="1"/>
      </xdr:nvSpPr>
      <xdr:spPr>
        <a:xfrm>
          <a:off x="5740400" y="70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6873</xdr:rowOff>
    </xdr:from>
    <xdr:to>
      <xdr:col>26</xdr:col>
      <xdr:colOff>101600</xdr:colOff>
      <xdr:row>37</xdr:row>
      <xdr:rowOff>108473</xdr:rowOff>
    </xdr:to>
    <xdr:sp macro="" textlink="">
      <xdr:nvSpPr>
        <xdr:cNvPr id="131" name="楕円 130"/>
        <xdr:cNvSpPr/>
      </xdr:nvSpPr>
      <xdr:spPr bwMode="auto">
        <a:xfrm>
          <a:off x="4953000" y="713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93250</xdr:rowOff>
    </xdr:from>
    <xdr:ext cx="736600" cy="259045"/>
    <xdr:sp macro="" textlink="">
      <xdr:nvSpPr>
        <xdr:cNvPr id="132" name="テキスト ボックス 131"/>
        <xdr:cNvSpPr txBox="1"/>
      </xdr:nvSpPr>
      <xdr:spPr>
        <a:xfrm>
          <a:off x="4622800" y="721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74965</xdr:rowOff>
    </xdr:from>
    <xdr:to>
      <xdr:col>22</xdr:col>
      <xdr:colOff>165100</xdr:colOff>
      <xdr:row>37</xdr:row>
      <xdr:rowOff>176565</xdr:rowOff>
    </xdr:to>
    <xdr:sp macro="" textlink="">
      <xdr:nvSpPr>
        <xdr:cNvPr id="133" name="楕円 132"/>
        <xdr:cNvSpPr/>
      </xdr:nvSpPr>
      <xdr:spPr bwMode="auto">
        <a:xfrm>
          <a:off x="4254500" y="719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161342</xdr:rowOff>
    </xdr:from>
    <xdr:ext cx="762000" cy="259045"/>
    <xdr:sp macro="" textlink="">
      <xdr:nvSpPr>
        <xdr:cNvPr id="134" name="テキスト ボックス 133"/>
        <xdr:cNvSpPr txBox="1"/>
      </xdr:nvSpPr>
      <xdr:spPr>
        <a:xfrm>
          <a:off x="3924300" y="72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85717</xdr:rowOff>
    </xdr:from>
    <xdr:to>
      <xdr:col>19</xdr:col>
      <xdr:colOff>38100</xdr:colOff>
      <xdr:row>37</xdr:row>
      <xdr:rowOff>15867</xdr:rowOff>
    </xdr:to>
    <xdr:sp macro="" textlink="">
      <xdr:nvSpPr>
        <xdr:cNvPr id="135" name="楕円 134"/>
        <xdr:cNvSpPr/>
      </xdr:nvSpPr>
      <xdr:spPr bwMode="auto">
        <a:xfrm>
          <a:off x="3556000" y="703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644</xdr:rowOff>
    </xdr:from>
    <xdr:ext cx="762000" cy="259045"/>
    <xdr:sp macro="" textlink="">
      <xdr:nvSpPr>
        <xdr:cNvPr id="136" name="テキスト ボックス 135"/>
        <xdr:cNvSpPr txBox="1"/>
      </xdr:nvSpPr>
      <xdr:spPr>
        <a:xfrm>
          <a:off x="3225800" y="712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43480</xdr:rowOff>
    </xdr:from>
    <xdr:to>
      <xdr:col>15</xdr:col>
      <xdr:colOff>101600</xdr:colOff>
      <xdr:row>36</xdr:row>
      <xdr:rowOff>145080</xdr:rowOff>
    </xdr:to>
    <xdr:sp macro="" textlink="">
      <xdr:nvSpPr>
        <xdr:cNvPr id="137" name="楕円 136"/>
        <xdr:cNvSpPr/>
      </xdr:nvSpPr>
      <xdr:spPr bwMode="auto">
        <a:xfrm>
          <a:off x="2857500" y="699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129857</xdr:rowOff>
    </xdr:from>
    <xdr:ext cx="762000" cy="259045"/>
    <xdr:sp macro="" textlink="">
      <xdr:nvSpPr>
        <xdr:cNvPr id="138" name="テキスト ボックス 137"/>
        <xdr:cNvSpPr txBox="1"/>
      </xdr:nvSpPr>
      <xdr:spPr>
        <a:xfrm>
          <a:off x="2527300" y="708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
2,286
42.28
2,845,764
2,657,078
70,146
1,472,035
1,383,873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13370</xdr:rowOff>
    </xdr:from>
    <xdr:to>
      <xdr:col>24</xdr:col>
      <xdr:colOff>63500</xdr:colOff>
      <xdr:row>37</xdr:row>
      <xdr:rowOff>32058</xdr:rowOff>
    </xdr:to>
    <xdr:cxnSp macro="">
      <xdr:nvCxnSpPr>
        <xdr:cNvPr id="60" name="直線コネクタ 59"/>
        <xdr:cNvCxnSpPr/>
      </xdr:nvCxnSpPr>
      <xdr:spPr>
        <a:xfrm flipV="1">
          <a:off x="3797300" y="6357020"/>
          <a:ext cx="8382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32058</xdr:rowOff>
    </xdr:from>
    <xdr:to>
      <xdr:col>19</xdr:col>
      <xdr:colOff>177800</xdr:colOff>
      <xdr:row>37</xdr:row>
      <xdr:rowOff>43657</xdr:rowOff>
    </xdr:to>
    <xdr:cxnSp macro="">
      <xdr:nvCxnSpPr>
        <xdr:cNvPr id="63" name="直線コネクタ 62"/>
        <xdr:cNvCxnSpPr/>
      </xdr:nvCxnSpPr>
      <xdr:spPr>
        <a:xfrm flipV="1">
          <a:off x="2908300" y="6375708"/>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43657</xdr:rowOff>
    </xdr:from>
    <xdr:to>
      <xdr:col>15</xdr:col>
      <xdr:colOff>50800</xdr:colOff>
      <xdr:row>37</xdr:row>
      <xdr:rowOff>71229</xdr:rowOff>
    </xdr:to>
    <xdr:cxnSp macro="">
      <xdr:nvCxnSpPr>
        <xdr:cNvPr id="66" name="直線コネクタ 65"/>
        <xdr:cNvCxnSpPr/>
      </xdr:nvCxnSpPr>
      <xdr:spPr>
        <a:xfrm flipV="1">
          <a:off x="2019300" y="6387307"/>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57353</xdr:rowOff>
    </xdr:from>
    <xdr:to>
      <xdr:col>10</xdr:col>
      <xdr:colOff>114300</xdr:colOff>
      <xdr:row>37</xdr:row>
      <xdr:rowOff>71229</xdr:rowOff>
    </xdr:to>
    <xdr:cxnSp macro="">
      <xdr:nvCxnSpPr>
        <xdr:cNvPr id="69" name="直線コネクタ 68"/>
        <xdr:cNvCxnSpPr/>
      </xdr:nvCxnSpPr>
      <xdr:spPr>
        <a:xfrm>
          <a:off x="1130300" y="6401003"/>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134020</xdr:rowOff>
    </xdr:from>
    <xdr:to>
      <xdr:col>24</xdr:col>
      <xdr:colOff>114300</xdr:colOff>
      <xdr:row>37</xdr:row>
      <xdr:rowOff>64170</xdr:rowOff>
    </xdr:to>
    <xdr:sp macro="" textlink="">
      <xdr:nvSpPr>
        <xdr:cNvPr id="79" name="楕円 78"/>
        <xdr:cNvSpPr/>
      </xdr:nvSpPr>
      <xdr:spPr>
        <a:xfrm>
          <a:off x="45847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112447</xdr:rowOff>
    </xdr:from>
    <xdr:ext cx="599010" cy="259045"/>
    <xdr:sp macro="" textlink="">
      <xdr:nvSpPr>
        <xdr:cNvPr id="80" name="人件費該当値テキスト"/>
        <xdr:cNvSpPr txBox="1"/>
      </xdr:nvSpPr>
      <xdr:spPr>
        <a:xfrm>
          <a:off x="4686300" y="628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152708</xdr:rowOff>
    </xdr:from>
    <xdr:to>
      <xdr:col>20</xdr:col>
      <xdr:colOff>38100</xdr:colOff>
      <xdr:row>37</xdr:row>
      <xdr:rowOff>82858</xdr:rowOff>
    </xdr:to>
    <xdr:sp macro="" textlink="">
      <xdr:nvSpPr>
        <xdr:cNvPr id="81" name="楕円 80"/>
        <xdr:cNvSpPr/>
      </xdr:nvSpPr>
      <xdr:spPr>
        <a:xfrm>
          <a:off x="3746500" y="63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73985</xdr:rowOff>
    </xdr:from>
    <xdr:ext cx="599010" cy="259045"/>
    <xdr:sp macro="" textlink="">
      <xdr:nvSpPr>
        <xdr:cNvPr id="82" name="テキスト ボックス 81"/>
        <xdr:cNvSpPr txBox="1"/>
      </xdr:nvSpPr>
      <xdr:spPr>
        <a:xfrm>
          <a:off x="3497795" y="64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164307</xdr:rowOff>
    </xdr:from>
    <xdr:to>
      <xdr:col>15</xdr:col>
      <xdr:colOff>101600</xdr:colOff>
      <xdr:row>37</xdr:row>
      <xdr:rowOff>94457</xdr:rowOff>
    </xdr:to>
    <xdr:sp macro="" textlink="">
      <xdr:nvSpPr>
        <xdr:cNvPr id="83" name="楕円 82"/>
        <xdr:cNvSpPr/>
      </xdr:nvSpPr>
      <xdr:spPr>
        <a:xfrm>
          <a:off x="2857500" y="63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85584</xdr:rowOff>
    </xdr:from>
    <xdr:ext cx="599010" cy="259045"/>
    <xdr:sp macro="" textlink="">
      <xdr:nvSpPr>
        <xdr:cNvPr id="84" name="テキスト ボックス 83"/>
        <xdr:cNvSpPr txBox="1"/>
      </xdr:nvSpPr>
      <xdr:spPr>
        <a:xfrm>
          <a:off x="2608795" y="6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20429</xdr:rowOff>
    </xdr:from>
    <xdr:to>
      <xdr:col>10</xdr:col>
      <xdr:colOff>165100</xdr:colOff>
      <xdr:row>37</xdr:row>
      <xdr:rowOff>122029</xdr:rowOff>
    </xdr:to>
    <xdr:sp macro="" textlink="">
      <xdr:nvSpPr>
        <xdr:cNvPr id="85" name="楕円 84"/>
        <xdr:cNvSpPr/>
      </xdr:nvSpPr>
      <xdr:spPr>
        <a:xfrm>
          <a:off x="1968500" y="63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113156</xdr:rowOff>
    </xdr:from>
    <xdr:ext cx="599010" cy="259045"/>
    <xdr:sp macro="" textlink="">
      <xdr:nvSpPr>
        <xdr:cNvPr id="86" name="テキスト ボックス 85"/>
        <xdr:cNvSpPr txBox="1"/>
      </xdr:nvSpPr>
      <xdr:spPr>
        <a:xfrm>
          <a:off x="1719795" y="645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6553</xdr:rowOff>
    </xdr:from>
    <xdr:to>
      <xdr:col>6</xdr:col>
      <xdr:colOff>38100</xdr:colOff>
      <xdr:row>37</xdr:row>
      <xdr:rowOff>108153</xdr:rowOff>
    </xdr:to>
    <xdr:sp macro="" textlink="">
      <xdr:nvSpPr>
        <xdr:cNvPr id="87" name="楕円 86"/>
        <xdr:cNvSpPr/>
      </xdr:nvSpPr>
      <xdr:spPr>
        <a:xfrm>
          <a:off x="1079500" y="63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99280</xdr:rowOff>
    </xdr:from>
    <xdr:ext cx="599010" cy="259045"/>
    <xdr:sp macro="" textlink="">
      <xdr:nvSpPr>
        <xdr:cNvPr id="88" name="テキスト ボックス 87"/>
        <xdr:cNvSpPr txBox="1"/>
      </xdr:nvSpPr>
      <xdr:spPr>
        <a:xfrm>
          <a:off x="830795" y="644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101945</xdr:rowOff>
    </xdr:from>
    <xdr:to>
      <xdr:col>24</xdr:col>
      <xdr:colOff>63500</xdr:colOff>
      <xdr:row>57</xdr:row>
      <xdr:rowOff>128286</xdr:rowOff>
    </xdr:to>
    <xdr:cxnSp macro="">
      <xdr:nvCxnSpPr>
        <xdr:cNvPr id="119" name="直線コネクタ 118"/>
        <xdr:cNvCxnSpPr/>
      </xdr:nvCxnSpPr>
      <xdr:spPr>
        <a:xfrm>
          <a:off x="3797300" y="9874595"/>
          <a:ext cx="8382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101945</xdr:rowOff>
    </xdr:from>
    <xdr:to>
      <xdr:col>19</xdr:col>
      <xdr:colOff>177800</xdr:colOff>
      <xdr:row>58</xdr:row>
      <xdr:rowOff>1797</xdr:rowOff>
    </xdr:to>
    <xdr:cxnSp macro="">
      <xdr:nvCxnSpPr>
        <xdr:cNvPr id="122" name="直線コネクタ 121"/>
        <xdr:cNvCxnSpPr/>
      </xdr:nvCxnSpPr>
      <xdr:spPr>
        <a:xfrm flipV="1">
          <a:off x="2908300" y="9874595"/>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1797</xdr:rowOff>
    </xdr:from>
    <xdr:to>
      <xdr:col>15</xdr:col>
      <xdr:colOff>50800</xdr:colOff>
      <xdr:row>58</xdr:row>
      <xdr:rowOff>22120</xdr:rowOff>
    </xdr:to>
    <xdr:cxnSp macro="">
      <xdr:nvCxnSpPr>
        <xdr:cNvPr id="125" name="直線コネクタ 124"/>
        <xdr:cNvCxnSpPr/>
      </xdr:nvCxnSpPr>
      <xdr:spPr>
        <a:xfrm flipV="1">
          <a:off x="2019300" y="9945897"/>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16893</xdr:rowOff>
    </xdr:from>
    <xdr:to>
      <xdr:col>10</xdr:col>
      <xdr:colOff>114300</xdr:colOff>
      <xdr:row>58</xdr:row>
      <xdr:rowOff>22120</xdr:rowOff>
    </xdr:to>
    <xdr:cxnSp macro="">
      <xdr:nvCxnSpPr>
        <xdr:cNvPr id="128" name="直線コネクタ 127"/>
        <xdr:cNvCxnSpPr/>
      </xdr:nvCxnSpPr>
      <xdr:spPr>
        <a:xfrm>
          <a:off x="1130300" y="9960993"/>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77486</xdr:rowOff>
    </xdr:from>
    <xdr:to>
      <xdr:col>24</xdr:col>
      <xdr:colOff>114300</xdr:colOff>
      <xdr:row>58</xdr:row>
      <xdr:rowOff>7636</xdr:rowOff>
    </xdr:to>
    <xdr:sp macro="" textlink="">
      <xdr:nvSpPr>
        <xdr:cNvPr id="138" name="楕円 137"/>
        <xdr:cNvSpPr/>
      </xdr:nvSpPr>
      <xdr:spPr>
        <a:xfrm>
          <a:off x="4584700" y="98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55913</xdr:rowOff>
    </xdr:from>
    <xdr:ext cx="599010" cy="259045"/>
    <xdr:sp macro="" textlink="">
      <xdr:nvSpPr>
        <xdr:cNvPr id="139" name="物件費該当値テキスト"/>
        <xdr:cNvSpPr txBox="1"/>
      </xdr:nvSpPr>
      <xdr:spPr>
        <a:xfrm>
          <a:off x="4686300" y="982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51145</xdr:rowOff>
    </xdr:from>
    <xdr:to>
      <xdr:col>20</xdr:col>
      <xdr:colOff>38100</xdr:colOff>
      <xdr:row>57</xdr:row>
      <xdr:rowOff>152745</xdr:rowOff>
    </xdr:to>
    <xdr:sp macro="" textlink="">
      <xdr:nvSpPr>
        <xdr:cNvPr id="140" name="楕円 139"/>
        <xdr:cNvSpPr/>
      </xdr:nvSpPr>
      <xdr:spPr>
        <a:xfrm>
          <a:off x="3746500" y="98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143872</xdr:rowOff>
    </xdr:from>
    <xdr:ext cx="599010" cy="259045"/>
    <xdr:sp macro="" textlink="">
      <xdr:nvSpPr>
        <xdr:cNvPr id="141" name="テキスト ボックス 140"/>
        <xdr:cNvSpPr txBox="1"/>
      </xdr:nvSpPr>
      <xdr:spPr>
        <a:xfrm>
          <a:off x="3497795" y="991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122447</xdr:rowOff>
    </xdr:from>
    <xdr:to>
      <xdr:col>15</xdr:col>
      <xdr:colOff>101600</xdr:colOff>
      <xdr:row>58</xdr:row>
      <xdr:rowOff>52597</xdr:rowOff>
    </xdr:to>
    <xdr:sp macro="" textlink="">
      <xdr:nvSpPr>
        <xdr:cNvPr id="142" name="楕円 141"/>
        <xdr:cNvSpPr/>
      </xdr:nvSpPr>
      <xdr:spPr>
        <a:xfrm>
          <a:off x="2857500" y="98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43724</xdr:rowOff>
    </xdr:from>
    <xdr:ext cx="599010" cy="259045"/>
    <xdr:sp macro="" textlink="">
      <xdr:nvSpPr>
        <xdr:cNvPr id="143" name="テキスト ボックス 142"/>
        <xdr:cNvSpPr txBox="1"/>
      </xdr:nvSpPr>
      <xdr:spPr>
        <a:xfrm>
          <a:off x="2608795" y="99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142770</xdr:rowOff>
    </xdr:from>
    <xdr:to>
      <xdr:col>10</xdr:col>
      <xdr:colOff>165100</xdr:colOff>
      <xdr:row>58</xdr:row>
      <xdr:rowOff>72920</xdr:rowOff>
    </xdr:to>
    <xdr:sp macro="" textlink="">
      <xdr:nvSpPr>
        <xdr:cNvPr id="144" name="楕円 143"/>
        <xdr:cNvSpPr/>
      </xdr:nvSpPr>
      <xdr:spPr>
        <a:xfrm>
          <a:off x="1968500" y="99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64047</xdr:rowOff>
    </xdr:from>
    <xdr:ext cx="599010" cy="259045"/>
    <xdr:sp macro="" textlink="">
      <xdr:nvSpPr>
        <xdr:cNvPr id="145" name="テキスト ボックス 144"/>
        <xdr:cNvSpPr txBox="1"/>
      </xdr:nvSpPr>
      <xdr:spPr>
        <a:xfrm>
          <a:off x="1719795" y="100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137543</xdr:rowOff>
    </xdr:from>
    <xdr:to>
      <xdr:col>6</xdr:col>
      <xdr:colOff>38100</xdr:colOff>
      <xdr:row>58</xdr:row>
      <xdr:rowOff>67693</xdr:rowOff>
    </xdr:to>
    <xdr:sp macro="" textlink="">
      <xdr:nvSpPr>
        <xdr:cNvPr id="146" name="楕円 145"/>
        <xdr:cNvSpPr/>
      </xdr:nvSpPr>
      <xdr:spPr>
        <a:xfrm>
          <a:off x="10795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58820</xdr:rowOff>
    </xdr:from>
    <xdr:ext cx="599010" cy="259045"/>
    <xdr:sp macro="" textlink="">
      <xdr:nvSpPr>
        <xdr:cNvPr id="147" name="テキスト ボックス 146"/>
        <xdr:cNvSpPr txBox="1"/>
      </xdr:nvSpPr>
      <xdr:spPr>
        <a:xfrm>
          <a:off x="830795" y="1000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85869</xdr:rowOff>
    </xdr:from>
    <xdr:to>
      <xdr:col>24</xdr:col>
      <xdr:colOff>63500</xdr:colOff>
      <xdr:row>78</xdr:row>
      <xdr:rowOff>88370</xdr:rowOff>
    </xdr:to>
    <xdr:cxnSp macro="">
      <xdr:nvCxnSpPr>
        <xdr:cNvPr id="174" name="直線コネクタ 173"/>
        <xdr:cNvCxnSpPr/>
      </xdr:nvCxnSpPr>
      <xdr:spPr>
        <a:xfrm flipV="1">
          <a:off x="3797300" y="13458969"/>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79519</xdr:rowOff>
    </xdr:from>
    <xdr:to>
      <xdr:col>19</xdr:col>
      <xdr:colOff>177800</xdr:colOff>
      <xdr:row>78</xdr:row>
      <xdr:rowOff>88370</xdr:rowOff>
    </xdr:to>
    <xdr:cxnSp macro="">
      <xdr:nvCxnSpPr>
        <xdr:cNvPr id="177" name="直線コネクタ 176"/>
        <xdr:cNvCxnSpPr/>
      </xdr:nvCxnSpPr>
      <xdr:spPr>
        <a:xfrm>
          <a:off x="2908300" y="1345261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79519</xdr:rowOff>
    </xdr:from>
    <xdr:to>
      <xdr:col>15</xdr:col>
      <xdr:colOff>50800</xdr:colOff>
      <xdr:row>78</xdr:row>
      <xdr:rowOff>92393</xdr:rowOff>
    </xdr:to>
    <xdr:cxnSp macro="">
      <xdr:nvCxnSpPr>
        <xdr:cNvPr id="180" name="直線コネクタ 179"/>
        <xdr:cNvCxnSpPr/>
      </xdr:nvCxnSpPr>
      <xdr:spPr>
        <a:xfrm flipV="1">
          <a:off x="2019300" y="13452619"/>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92393</xdr:rowOff>
    </xdr:from>
    <xdr:to>
      <xdr:col>10</xdr:col>
      <xdr:colOff>114300</xdr:colOff>
      <xdr:row>78</xdr:row>
      <xdr:rowOff>97670</xdr:rowOff>
    </xdr:to>
    <xdr:cxnSp macro="">
      <xdr:nvCxnSpPr>
        <xdr:cNvPr id="183" name="直線コネクタ 182"/>
        <xdr:cNvCxnSpPr/>
      </xdr:nvCxnSpPr>
      <xdr:spPr>
        <a:xfrm flipV="1">
          <a:off x="1130300" y="1346549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35069</xdr:rowOff>
    </xdr:from>
    <xdr:to>
      <xdr:col>24</xdr:col>
      <xdr:colOff>114300</xdr:colOff>
      <xdr:row>78</xdr:row>
      <xdr:rowOff>136669</xdr:rowOff>
    </xdr:to>
    <xdr:sp macro="" textlink="">
      <xdr:nvSpPr>
        <xdr:cNvPr id="193" name="楕円 192"/>
        <xdr:cNvSpPr/>
      </xdr:nvSpPr>
      <xdr:spPr>
        <a:xfrm>
          <a:off x="4584700" y="134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37570</xdr:rowOff>
    </xdr:from>
    <xdr:to>
      <xdr:col>20</xdr:col>
      <xdr:colOff>38100</xdr:colOff>
      <xdr:row>78</xdr:row>
      <xdr:rowOff>139170</xdr:rowOff>
    </xdr:to>
    <xdr:sp macro="" textlink="">
      <xdr:nvSpPr>
        <xdr:cNvPr id="195" name="楕円 194"/>
        <xdr:cNvSpPr/>
      </xdr:nvSpPr>
      <xdr:spPr>
        <a:xfrm>
          <a:off x="3746500" y="134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130297</xdr:rowOff>
    </xdr:from>
    <xdr:ext cx="534377" cy="259045"/>
    <xdr:sp macro="" textlink="">
      <xdr:nvSpPr>
        <xdr:cNvPr id="196" name="テキスト ボックス 195"/>
        <xdr:cNvSpPr txBox="1"/>
      </xdr:nvSpPr>
      <xdr:spPr>
        <a:xfrm>
          <a:off x="3530111" y="135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28719</xdr:rowOff>
    </xdr:from>
    <xdr:to>
      <xdr:col>15</xdr:col>
      <xdr:colOff>101600</xdr:colOff>
      <xdr:row>78</xdr:row>
      <xdr:rowOff>130319</xdr:rowOff>
    </xdr:to>
    <xdr:sp macro="" textlink="">
      <xdr:nvSpPr>
        <xdr:cNvPr id="197" name="楕円 196"/>
        <xdr:cNvSpPr/>
      </xdr:nvSpPr>
      <xdr:spPr>
        <a:xfrm>
          <a:off x="2857500" y="134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121446</xdr:rowOff>
    </xdr:from>
    <xdr:ext cx="534377" cy="259045"/>
    <xdr:sp macro="" textlink="">
      <xdr:nvSpPr>
        <xdr:cNvPr id="198" name="テキスト ボックス 197"/>
        <xdr:cNvSpPr txBox="1"/>
      </xdr:nvSpPr>
      <xdr:spPr>
        <a:xfrm>
          <a:off x="2641111" y="134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41593</xdr:rowOff>
    </xdr:from>
    <xdr:to>
      <xdr:col>10</xdr:col>
      <xdr:colOff>165100</xdr:colOff>
      <xdr:row>78</xdr:row>
      <xdr:rowOff>143193</xdr:rowOff>
    </xdr:to>
    <xdr:sp macro="" textlink="">
      <xdr:nvSpPr>
        <xdr:cNvPr id="199" name="楕円 198"/>
        <xdr:cNvSpPr/>
      </xdr:nvSpPr>
      <xdr:spPr>
        <a:xfrm>
          <a:off x="1968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134320</xdr:rowOff>
    </xdr:from>
    <xdr:ext cx="534377" cy="259045"/>
    <xdr:sp macro="" textlink="">
      <xdr:nvSpPr>
        <xdr:cNvPr id="200" name="テキスト ボックス 199"/>
        <xdr:cNvSpPr txBox="1"/>
      </xdr:nvSpPr>
      <xdr:spPr>
        <a:xfrm>
          <a:off x="1752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46870</xdr:rowOff>
    </xdr:from>
    <xdr:to>
      <xdr:col>6</xdr:col>
      <xdr:colOff>38100</xdr:colOff>
      <xdr:row>78</xdr:row>
      <xdr:rowOff>148470</xdr:rowOff>
    </xdr:to>
    <xdr:sp macro="" textlink="">
      <xdr:nvSpPr>
        <xdr:cNvPr id="201" name="楕円 200"/>
        <xdr:cNvSpPr/>
      </xdr:nvSpPr>
      <xdr:spPr>
        <a:xfrm>
          <a:off x="1079500" y="134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139597</xdr:rowOff>
    </xdr:from>
    <xdr:ext cx="469744" cy="259045"/>
    <xdr:sp macro="" textlink="">
      <xdr:nvSpPr>
        <xdr:cNvPr id="202" name="テキスト ボックス 201"/>
        <xdr:cNvSpPr txBox="1"/>
      </xdr:nvSpPr>
      <xdr:spPr>
        <a:xfrm>
          <a:off x="895428" y="1351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107193</xdr:rowOff>
    </xdr:from>
    <xdr:to>
      <xdr:col>24</xdr:col>
      <xdr:colOff>63500</xdr:colOff>
      <xdr:row>98</xdr:row>
      <xdr:rowOff>112099</xdr:rowOff>
    </xdr:to>
    <xdr:cxnSp macro="">
      <xdr:nvCxnSpPr>
        <xdr:cNvPr id="231" name="直線コネクタ 230"/>
        <xdr:cNvCxnSpPr/>
      </xdr:nvCxnSpPr>
      <xdr:spPr>
        <a:xfrm flipV="1">
          <a:off x="3797300" y="16909293"/>
          <a:ext cx="8382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107245</xdr:rowOff>
    </xdr:from>
    <xdr:to>
      <xdr:col>19</xdr:col>
      <xdr:colOff>177800</xdr:colOff>
      <xdr:row>98</xdr:row>
      <xdr:rowOff>112099</xdr:rowOff>
    </xdr:to>
    <xdr:cxnSp macro="">
      <xdr:nvCxnSpPr>
        <xdr:cNvPr id="234" name="直線コネクタ 233"/>
        <xdr:cNvCxnSpPr/>
      </xdr:nvCxnSpPr>
      <xdr:spPr>
        <a:xfrm>
          <a:off x="2908300" y="16909345"/>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107245</xdr:rowOff>
    </xdr:from>
    <xdr:to>
      <xdr:col>15</xdr:col>
      <xdr:colOff>50800</xdr:colOff>
      <xdr:row>98</xdr:row>
      <xdr:rowOff>111891</xdr:rowOff>
    </xdr:to>
    <xdr:cxnSp macro="">
      <xdr:nvCxnSpPr>
        <xdr:cNvPr id="237" name="直線コネクタ 236"/>
        <xdr:cNvCxnSpPr/>
      </xdr:nvCxnSpPr>
      <xdr:spPr>
        <a:xfrm flipV="1">
          <a:off x="2019300" y="16909345"/>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111891</xdr:rowOff>
    </xdr:from>
    <xdr:to>
      <xdr:col>10</xdr:col>
      <xdr:colOff>114300</xdr:colOff>
      <xdr:row>98</xdr:row>
      <xdr:rowOff>117912</xdr:rowOff>
    </xdr:to>
    <xdr:cxnSp macro="">
      <xdr:nvCxnSpPr>
        <xdr:cNvPr id="240" name="直線コネクタ 239"/>
        <xdr:cNvCxnSpPr/>
      </xdr:nvCxnSpPr>
      <xdr:spPr>
        <a:xfrm flipV="1">
          <a:off x="1130300" y="16913991"/>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56393</xdr:rowOff>
    </xdr:from>
    <xdr:to>
      <xdr:col>24</xdr:col>
      <xdr:colOff>114300</xdr:colOff>
      <xdr:row>98</xdr:row>
      <xdr:rowOff>157993</xdr:rowOff>
    </xdr:to>
    <xdr:sp macro="" textlink="">
      <xdr:nvSpPr>
        <xdr:cNvPr id="250" name="楕円 249"/>
        <xdr:cNvSpPr/>
      </xdr:nvSpPr>
      <xdr:spPr>
        <a:xfrm>
          <a:off x="4584700" y="168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61299</xdr:rowOff>
    </xdr:from>
    <xdr:to>
      <xdr:col>20</xdr:col>
      <xdr:colOff>38100</xdr:colOff>
      <xdr:row>98</xdr:row>
      <xdr:rowOff>162899</xdr:rowOff>
    </xdr:to>
    <xdr:sp macro="" textlink="">
      <xdr:nvSpPr>
        <xdr:cNvPr id="252" name="楕円 251"/>
        <xdr:cNvSpPr/>
      </xdr:nvSpPr>
      <xdr:spPr>
        <a:xfrm>
          <a:off x="3746500" y="16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154026</xdr:rowOff>
    </xdr:from>
    <xdr:ext cx="534377" cy="259045"/>
    <xdr:sp macro="" textlink="">
      <xdr:nvSpPr>
        <xdr:cNvPr id="253" name="テキスト ボックス 252"/>
        <xdr:cNvSpPr txBox="1"/>
      </xdr:nvSpPr>
      <xdr:spPr>
        <a:xfrm>
          <a:off x="3530111" y="169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56445</xdr:rowOff>
    </xdr:from>
    <xdr:to>
      <xdr:col>15</xdr:col>
      <xdr:colOff>101600</xdr:colOff>
      <xdr:row>98</xdr:row>
      <xdr:rowOff>158045</xdr:rowOff>
    </xdr:to>
    <xdr:sp macro="" textlink="">
      <xdr:nvSpPr>
        <xdr:cNvPr id="254" name="楕円 253"/>
        <xdr:cNvSpPr/>
      </xdr:nvSpPr>
      <xdr:spPr>
        <a:xfrm>
          <a:off x="2857500" y="168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149172</xdr:rowOff>
    </xdr:from>
    <xdr:ext cx="534377" cy="259045"/>
    <xdr:sp macro="" textlink="">
      <xdr:nvSpPr>
        <xdr:cNvPr id="255" name="テキスト ボックス 254"/>
        <xdr:cNvSpPr txBox="1"/>
      </xdr:nvSpPr>
      <xdr:spPr>
        <a:xfrm>
          <a:off x="2641111" y="169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61091</xdr:rowOff>
    </xdr:from>
    <xdr:to>
      <xdr:col>10</xdr:col>
      <xdr:colOff>165100</xdr:colOff>
      <xdr:row>98</xdr:row>
      <xdr:rowOff>162691</xdr:rowOff>
    </xdr:to>
    <xdr:sp macro="" textlink="">
      <xdr:nvSpPr>
        <xdr:cNvPr id="256" name="楕円 255"/>
        <xdr:cNvSpPr/>
      </xdr:nvSpPr>
      <xdr:spPr>
        <a:xfrm>
          <a:off x="1968500" y="1686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153818</xdr:rowOff>
    </xdr:from>
    <xdr:ext cx="534377" cy="259045"/>
    <xdr:sp macro="" textlink="">
      <xdr:nvSpPr>
        <xdr:cNvPr id="257" name="テキスト ボックス 256"/>
        <xdr:cNvSpPr txBox="1"/>
      </xdr:nvSpPr>
      <xdr:spPr>
        <a:xfrm>
          <a:off x="1752111" y="169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67112</xdr:rowOff>
    </xdr:from>
    <xdr:to>
      <xdr:col>6</xdr:col>
      <xdr:colOff>38100</xdr:colOff>
      <xdr:row>98</xdr:row>
      <xdr:rowOff>168712</xdr:rowOff>
    </xdr:to>
    <xdr:sp macro="" textlink="">
      <xdr:nvSpPr>
        <xdr:cNvPr id="258" name="楕円 257"/>
        <xdr:cNvSpPr/>
      </xdr:nvSpPr>
      <xdr:spPr>
        <a:xfrm>
          <a:off x="1079500" y="168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159839</xdr:rowOff>
    </xdr:from>
    <xdr:ext cx="534377" cy="259045"/>
    <xdr:sp macro="" textlink="">
      <xdr:nvSpPr>
        <xdr:cNvPr id="259" name="テキスト ボックス 258"/>
        <xdr:cNvSpPr txBox="1"/>
      </xdr:nvSpPr>
      <xdr:spPr>
        <a:xfrm>
          <a:off x="863111" y="169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22894</xdr:rowOff>
    </xdr:from>
    <xdr:to>
      <xdr:col>55</xdr:col>
      <xdr:colOff>0</xdr:colOff>
      <xdr:row>38</xdr:row>
      <xdr:rowOff>134206</xdr:rowOff>
    </xdr:to>
    <xdr:cxnSp macro="">
      <xdr:nvCxnSpPr>
        <xdr:cNvPr id="290" name="直線コネクタ 289"/>
        <xdr:cNvCxnSpPr/>
      </xdr:nvCxnSpPr>
      <xdr:spPr>
        <a:xfrm>
          <a:off x="9639300" y="6537994"/>
          <a:ext cx="838200" cy="11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22894</xdr:rowOff>
    </xdr:from>
    <xdr:to>
      <xdr:col>50</xdr:col>
      <xdr:colOff>114300</xdr:colOff>
      <xdr:row>38</xdr:row>
      <xdr:rowOff>147010</xdr:rowOff>
    </xdr:to>
    <xdr:cxnSp macro="">
      <xdr:nvCxnSpPr>
        <xdr:cNvPr id="293" name="直線コネクタ 292"/>
        <xdr:cNvCxnSpPr/>
      </xdr:nvCxnSpPr>
      <xdr:spPr>
        <a:xfrm flipV="1">
          <a:off x="8750300" y="6537994"/>
          <a:ext cx="889000" cy="1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147010</xdr:rowOff>
    </xdr:from>
    <xdr:to>
      <xdr:col>45</xdr:col>
      <xdr:colOff>177800</xdr:colOff>
      <xdr:row>38</xdr:row>
      <xdr:rowOff>155103</xdr:rowOff>
    </xdr:to>
    <xdr:cxnSp macro="">
      <xdr:nvCxnSpPr>
        <xdr:cNvPr id="296" name="直線コネクタ 295"/>
        <xdr:cNvCxnSpPr/>
      </xdr:nvCxnSpPr>
      <xdr:spPr>
        <a:xfrm flipV="1">
          <a:off x="7861300" y="6662110"/>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155103</xdr:rowOff>
    </xdr:from>
    <xdr:to>
      <xdr:col>41</xdr:col>
      <xdr:colOff>50800</xdr:colOff>
      <xdr:row>38</xdr:row>
      <xdr:rowOff>165999</xdr:rowOff>
    </xdr:to>
    <xdr:cxnSp macro="">
      <xdr:nvCxnSpPr>
        <xdr:cNvPr id="299" name="直線コネクタ 298"/>
        <xdr:cNvCxnSpPr/>
      </xdr:nvCxnSpPr>
      <xdr:spPr>
        <a:xfrm flipV="1">
          <a:off x="6972300" y="667020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83406</xdr:rowOff>
    </xdr:from>
    <xdr:to>
      <xdr:col>55</xdr:col>
      <xdr:colOff>50800</xdr:colOff>
      <xdr:row>39</xdr:row>
      <xdr:rowOff>13556</xdr:rowOff>
    </xdr:to>
    <xdr:sp macro="" textlink="">
      <xdr:nvSpPr>
        <xdr:cNvPr id="309" name="楕円 308"/>
        <xdr:cNvSpPr/>
      </xdr:nvSpPr>
      <xdr:spPr>
        <a:xfrm>
          <a:off x="10426700" y="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169783</xdr:rowOff>
    </xdr:from>
    <xdr:ext cx="534377" cy="259045"/>
    <xdr:sp macro="" textlink="">
      <xdr:nvSpPr>
        <xdr:cNvPr id="310" name="補助費等該当値テキスト"/>
        <xdr:cNvSpPr txBox="1"/>
      </xdr:nvSpPr>
      <xdr:spPr>
        <a:xfrm>
          <a:off x="10528300" y="65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143544</xdr:rowOff>
    </xdr:from>
    <xdr:to>
      <xdr:col>50</xdr:col>
      <xdr:colOff>165100</xdr:colOff>
      <xdr:row>38</xdr:row>
      <xdr:rowOff>73693</xdr:rowOff>
    </xdr:to>
    <xdr:sp macro="" textlink="">
      <xdr:nvSpPr>
        <xdr:cNvPr id="311" name="楕円 310"/>
        <xdr:cNvSpPr/>
      </xdr:nvSpPr>
      <xdr:spPr>
        <a:xfrm>
          <a:off x="9588500" y="64871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64821</xdr:rowOff>
    </xdr:from>
    <xdr:ext cx="599010" cy="259045"/>
    <xdr:sp macro="" textlink="">
      <xdr:nvSpPr>
        <xdr:cNvPr id="312" name="テキスト ボックス 311"/>
        <xdr:cNvSpPr txBox="1"/>
      </xdr:nvSpPr>
      <xdr:spPr>
        <a:xfrm>
          <a:off x="9339795" y="657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96210</xdr:rowOff>
    </xdr:from>
    <xdr:to>
      <xdr:col>46</xdr:col>
      <xdr:colOff>38100</xdr:colOff>
      <xdr:row>39</xdr:row>
      <xdr:rowOff>26360</xdr:rowOff>
    </xdr:to>
    <xdr:sp macro="" textlink="">
      <xdr:nvSpPr>
        <xdr:cNvPr id="313" name="楕円 312"/>
        <xdr:cNvSpPr/>
      </xdr:nvSpPr>
      <xdr:spPr>
        <a:xfrm>
          <a:off x="8699500" y="66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17487</xdr:rowOff>
    </xdr:from>
    <xdr:ext cx="534377" cy="259045"/>
    <xdr:sp macro="" textlink="">
      <xdr:nvSpPr>
        <xdr:cNvPr id="314" name="テキスト ボックス 313"/>
        <xdr:cNvSpPr txBox="1"/>
      </xdr:nvSpPr>
      <xdr:spPr>
        <a:xfrm>
          <a:off x="8483111" y="67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104303</xdr:rowOff>
    </xdr:from>
    <xdr:to>
      <xdr:col>41</xdr:col>
      <xdr:colOff>101600</xdr:colOff>
      <xdr:row>39</xdr:row>
      <xdr:rowOff>34453</xdr:rowOff>
    </xdr:to>
    <xdr:sp macro="" textlink="">
      <xdr:nvSpPr>
        <xdr:cNvPr id="315" name="楕円 314"/>
        <xdr:cNvSpPr/>
      </xdr:nvSpPr>
      <xdr:spPr>
        <a:xfrm>
          <a:off x="7810500" y="66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25580</xdr:rowOff>
    </xdr:from>
    <xdr:ext cx="534377" cy="259045"/>
    <xdr:sp macro="" textlink="">
      <xdr:nvSpPr>
        <xdr:cNvPr id="316" name="テキスト ボックス 315"/>
        <xdr:cNvSpPr txBox="1"/>
      </xdr:nvSpPr>
      <xdr:spPr>
        <a:xfrm>
          <a:off x="7594111" y="67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115199</xdr:rowOff>
    </xdr:from>
    <xdr:to>
      <xdr:col>36</xdr:col>
      <xdr:colOff>165100</xdr:colOff>
      <xdr:row>39</xdr:row>
      <xdr:rowOff>45349</xdr:rowOff>
    </xdr:to>
    <xdr:sp macro="" textlink="">
      <xdr:nvSpPr>
        <xdr:cNvPr id="317" name="楕円 316"/>
        <xdr:cNvSpPr/>
      </xdr:nvSpPr>
      <xdr:spPr>
        <a:xfrm>
          <a:off x="6921500" y="66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36476</xdr:rowOff>
    </xdr:from>
    <xdr:ext cx="534377" cy="259045"/>
    <xdr:sp macro="" textlink="">
      <xdr:nvSpPr>
        <xdr:cNvPr id="318" name="テキスト ボックス 317"/>
        <xdr:cNvSpPr txBox="1"/>
      </xdr:nvSpPr>
      <xdr:spPr>
        <a:xfrm>
          <a:off x="6705111" y="672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140255</xdr:rowOff>
    </xdr:from>
    <xdr:to>
      <xdr:col>55</xdr:col>
      <xdr:colOff>0</xdr:colOff>
      <xdr:row>59</xdr:row>
      <xdr:rowOff>3457</xdr:rowOff>
    </xdr:to>
    <xdr:cxnSp macro="">
      <xdr:nvCxnSpPr>
        <xdr:cNvPr id="347" name="直線コネクタ 346"/>
        <xdr:cNvCxnSpPr/>
      </xdr:nvCxnSpPr>
      <xdr:spPr>
        <a:xfrm flipV="1">
          <a:off x="9639300" y="10084355"/>
          <a:ext cx="8382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153714</xdr:rowOff>
    </xdr:from>
    <xdr:to>
      <xdr:col>50</xdr:col>
      <xdr:colOff>114300</xdr:colOff>
      <xdr:row>59</xdr:row>
      <xdr:rowOff>3457</xdr:rowOff>
    </xdr:to>
    <xdr:cxnSp macro="">
      <xdr:nvCxnSpPr>
        <xdr:cNvPr id="350" name="直線コネクタ 349"/>
        <xdr:cNvCxnSpPr/>
      </xdr:nvCxnSpPr>
      <xdr:spPr>
        <a:xfrm>
          <a:off x="8750300" y="10097814"/>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153714</xdr:rowOff>
    </xdr:from>
    <xdr:to>
      <xdr:col>45</xdr:col>
      <xdr:colOff>177800</xdr:colOff>
      <xdr:row>59</xdr:row>
      <xdr:rowOff>18911</xdr:rowOff>
    </xdr:to>
    <xdr:cxnSp macro="">
      <xdr:nvCxnSpPr>
        <xdr:cNvPr id="353" name="直線コネクタ 352"/>
        <xdr:cNvCxnSpPr/>
      </xdr:nvCxnSpPr>
      <xdr:spPr>
        <a:xfrm flipV="1">
          <a:off x="7861300" y="10097814"/>
          <a:ext cx="889000" cy="3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6774</xdr:rowOff>
    </xdr:from>
    <xdr:to>
      <xdr:col>41</xdr:col>
      <xdr:colOff>50800</xdr:colOff>
      <xdr:row>59</xdr:row>
      <xdr:rowOff>18911</xdr:rowOff>
    </xdr:to>
    <xdr:cxnSp macro="">
      <xdr:nvCxnSpPr>
        <xdr:cNvPr id="356" name="直線コネクタ 355"/>
        <xdr:cNvCxnSpPr/>
      </xdr:nvCxnSpPr>
      <xdr:spPr>
        <a:xfrm>
          <a:off x="6972300" y="10122324"/>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89455</xdr:rowOff>
    </xdr:from>
    <xdr:to>
      <xdr:col>55</xdr:col>
      <xdr:colOff>50800</xdr:colOff>
      <xdr:row>59</xdr:row>
      <xdr:rowOff>19605</xdr:rowOff>
    </xdr:to>
    <xdr:sp macro="" textlink="">
      <xdr:nvSpPr>
        <xdr:cNvPr id="366" name="楕円 365"/>
        <xdr:cNvSpPr/>
      </xdr:nvSpPr>
      <xdr:spPr>
        <a:xfrm>
          <a:off x="10426700" y="100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124107</xdr:rowOff>
    </xdr:from>
    <xdr:to>
      <xdr:col>50</xdr:col>
      <xdr:colOff>165100</xdr:colOff>
      <xdr:row>59</xdr:row>
      <xdr:rowOff>54257</xdr:rowOff>
    </xdr:to>
    <xdr:sp macro="" textlink="">
      <xdr:nvSpPr>
        <xdr:cNvPr id="368" name="楕円 367"/>
        <xdr:cNvSpPr/>
      </xdr:nvSpPr>
      <xdr:spPr>
        <a:xfrm>
          <a:off x="9588500" y="100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45384</xdr:rowOff>
    </xdr:from>
    <xdr:ext cx="599010" cy="259045"/>
    <xdr:sp macro="" textlink="">
      <xdr:nvSpPr>
        <xdr:cNvPr id="369" name="テキスト ボックス 368"/>
        <xdr:cNvSpPr txBox="1"/>
      </xdr:nvSpPr>
      <xdr:spPr>
        <a:xfrm>
          <a:off x="9339795" y="1016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102914</xdr:rowOff>
    </xdr:from>
    <xdr:to>
      <xdr:col>46</xdr:col>
      <xdr:colOff>38100</xdr:colOff>
      <xdr:row>59</xdr:row>
      <xdr:rowOff>33064</xdr:rowOff>
    </xdr:to>
    <xdr:sp macro="" textlink="">
      <xdr:nvSpPr>
        <xdr:cNvPr id="370" name="楕円 369"/>
        <xdr:cNvSpPr/>
      </xdr:nvSpPr>
      <xdr:spPr>
        <a:xfrm>
          <a:off x="8699500" y="10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24191</xdr:rowOff>
    </xdr:from>
    <xdr:ext cx="599010" cy="259045"/>
    <xdr:sp macro="" textlink="">
      <xdr:nvSpPr>
        <xdr:cNvPr id="371" name="テキスト ボックス 370"/>
        <xdr:cNvSpPr txBox="1"/>
      </xdr:nvSpPr>
      <xdr:spPr>
        <a:xfrm>
          <a:off x="8450795" y="1013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139561</xdr:rowOff>
    </xdr:from>
    <xdr:to>
      <xdr:col>41</xdr:col>
      <xdr:colOff>101600</xdr:colOff>
      <xdr:row>59</xdr:row>
      <xdr:rowOff>69711</xdr:rowOff>
    </xdr:to>
    <xdr:sp macro="" textlink="">
      <xdr:nvSpPr>
        <xdr:cNvPr id="372" name="楕円 371"/>
        <xdr:cNvSpPr/>
      </xdr:nvSpPr>
      <xdr:spPr>
        <a:xfrm>
          <a:off x="7810500" y="100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60838</xdr:rowOff>
    </xdr:from>
    <xdr:ext cx="534377" cy="259045"/>
    <xdr:sp macro="" textlink="">
      <xdr:nvSpPr>
        <xdr:cNvPr id="373" name="テキスト ボックス 372"/>
        <xdr:cNvSpPr txBox="1"/>
      </xdr:nvSpPr>
      <xdr:spPr>
        <a:xfrm>
          <a:off x="7594111" y="101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127424</xdr:rowOff>
    </xdr:from>
    <xdr:to>
      <xdr:col>36</xdr:col>
      <xdr:colOff>165100</xdr:colOff>
      <xdr:row>59</xdr:row>
      <xdr:rowOff>57574</xdr:rowOff>
    </xdr:to>
    <xdr:sp macro="" textlink="">
      <xdr:nvSpPr>
        <xdr:cNvPr id="374" name="楕円 373"/>
        <xdr:cNvSpPr/>
      </xdr:nvSpPr>
      <xdr:spPr>
        <a:xfrm>
          <a:off x="6921500" y="100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48701</xdr:rowOff>
    </xdr:from>
    <xdr:ext cx="534377" cy="259045"/>
    <xdr:sp macro="" textlink="">
      <xdr:nvSpPr>
        <xdr:cNvPr id="375" name="テキスト ボックス 374"/>
        <xdr:cNvSpPr txBox="1"/>
      </xdr:nvSpPr>
      <xdr:spPr>
        <a:xfrm>
          <a:off x="6705111" y="101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135293</xdr:rowOff>
    </xdr:from>
    <xdr:to>
      <xdr:col>55</xdr:col>
      <xdr:colOff>0</xdr:colOff>
      <xdr:row>78</xdr:row>
      <xdr:rowOff>137337</xdr:rowOff>
    </xdr:to>
    <xdr:cxnSp macro="">
      <xdr:nvCxnSpPr>
        <xdr:cNvPr id="402" name="直線コネクタ 401"/>
        <xdr:cNvCxnSpPr/>
      </xdr:nvCxnSpPr>
      <xdr:spPr>
        <a:xfrm>
          <a:off x="9639300" y="13508393"/>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110671</xdr:rowOff>
    </xdr:from>
    <xdr:to>
      <xdr:col>50</xdr:col>
      <xdr:colOff>114300</xdr:colOff>
      <xdr:row>78</xdr:row>
      <xdr:rowOff>135293</xdr:rowOff>
    </xdr:to>
    <xdr:cxnSp macro="">
      <xdr:nvCxnSpPr>
        <xdr:cNvPr id="405" name="直線コネクタ 404"/>
        <xdr:cNvCxnSpPr/>
      </xdr:nvCxnSpPr>
      <xdr:spPr>
        <a:xfrm>
          <a:off x="8750300" y="13483771"/>
          <a:ext cx="889000" cy="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110671</xdr:rowOff>
    </xdr:from>
    <xdr:to>
      <xdr:col>45</xdr:col>
      <xdr:colOff>177800</xdr:colOff>
      <xdr:row>78</xdr:row>
      <xdr:rowOff>132097</xdr:rowOff>
    </xdr:to>
    <xdr:cxnSp macro="">
      <xdr:nvCxnSpPr>
        <xdr:cNvPr id="408" name="直線コネクタ 407"/>
        <xdr:cNvCxnSpPr/>
      </xdr:nvCxnSpPr>
      <xdr:spPr>
        <a:xfrm flipV="1">
          <a:off x="7861300" y="13483771"/>
          <a:ext cx="8890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123487</xdr:rowOff>
    </xdr:from>
    <xdr:to>
      <xdr:col>41</xdr:col>
      <xdr:colOff>50800</xdr:colOff>
      <xdr:row>78</xdr:row>
      <xdr:rowOff>132097</xdr:rowOff>
    </xdr:to>
    <xdr:cxnSp macro="">
      <xdr:nvCxnSpPr>
        <xdr:cNvPr id="411" name="直線コネクタ 410"/>
        <xdr:cNvCxnSpPr/>
      </xdr:nvCxnSpPr>
      <xdr:spPr>
        <a:xfrm>
          <a:off x="6972300" y="1349658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86537</xdr:rowOff>
    </xdr:from>
    <xdr:to>
      <xdr:col>55</xdr:col>
      <xdr:colOff>50800</xdr:colOff>
      <xdr:row>79</xdr:row>
      <xdr:rowOff>16687</xdr:rowOff>
    </xdr:to>
    <xdr:sp macro="" textlink="">
      <xdr:nvSpPr>
        <xdr:cNvPr id="421" name="楕円 420"/>
        <xdr:cNvSpPr/>
      </xdr:nvSpPr>
      <xdr:spPr>
        <a:xfrm>
          <a:off x="104267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469744" cy="259045"/>
    <xdr:sp macro="" textlink="">
      <xdr:nvSpPr>
        <xdr:cNvPr id="422" name="普通建設事業費 （ うち新規整備　）該当値テキスト"/>
        <xdr:cNvSpPr txBox="1"/>
      </xdr:nvSpPr>
      <xdr:spPr>
        <a:xfrm>
          <a:off x="10528300" y="134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84493</xdr:rowOff>
    </xdr:from>
    <xdr:to>
      <xdr:col>50</xdr:col>
      <xdr:colOff>165100</xdr:colOff>
      <xdr:row>79</xdr:row>
      <xdr:rowOff>14643</xdr:rowOff>
    </xdr:to>
    <xdr:sp macro="" textlink="">
      <xdr:nvSpPr>
        <xdr:cNvPr id="423" name="楕円 422"/>
        <xdr:cNvSpPr/>
      </xdr:nvSpPr>
      <xdr:spPr>
        <a:xfrm>
          <a:off x="9588500" y="134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5770</xdr:rowOff>
    </xdr:from>
    <xdr:ext cx="469744" cy="259045"/>
    <xdr:sp macro="" textlink="">
      <xdr:nvSpPr>
        <xdr:cNvPr id="424" name="テキスト ボックス 423"/>
        <xdr:cNvSpPr txBox="1"/>
      </xdr:nvSpPr>
      <xdr:spPr>
        <a:xfrm>
          <a:off x="9404428" y="135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59871</xdr:rowOff>
    </xdr:from>
    <xdr:to>
      <xdr:col>46</xdr:col>
      <xdr:colOff>38100</xdr:colOff>
      <xdr:row>78</xdr:row>
      <xdr:rowOff>161471</xdr:rowOff>
    </xdr:to>
    <xdr:sp macro="" textlink="">
      <xdr:nvSpPr>
        <xdr:cNvPr id="425" name="楕円 424"/>
        <xdr:cNvSpPr/>
      </xdr:nvSpPr>
      <xdr:spPr>
        <a:xfrm>
          <a:off x="86995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152598</xdr:rowOff>
    </xdr:from>
    <xdr:ext cx="534377" cy="259045"/>
    <xdr:sp macro="" textlink="">
      <xdr:nvSpPr>
        <xdr:cNvPr id="426" name="テキスト ボックス 425"/>
        <xdr:cNvSpPr txBox="1"/>
      </xdr:nvSpPr>
      <xdr:spPr>
        <a:xfrm>
          <a:off x="8483111" y="1352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81297</xdr:rowOff>
    </xdr:from>
    <xdr:to>
      <xdr:col>41</xdr:col>
      <xdr:colOff>101600</xdr:colOff>
      <xdr:row>79</xdr:row>
      <xdr:rowOff>11447</xdr:rowOff>
    </xdr:to>
    <xdr:sp macro="" textlink="">
      <xdr:nvSpPr>
        <xdr:cNvPr id="427" name="楕円 426"/>
        <xdr:cNvSpPr/>
      </xdr:nvSpPr>
      <xdr:spPr>
        <a:xfrm>
          <a:off x="7810500" y="134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2574</xdr:rowOff>
    </xdr:from>
    <xdr:ext cx="534377" cy="259045"/>
    <xdr:sp macro="" textlink="">
      <xdr:nvSpPr>
        <xdr:cNvPr id="428" name="テキスト ボックス 427"/>
        <xdr:cNvSpPr txBox="1"/>
      </xdr:nvSpPr>
      <xdr:spPr>
        <a:xfrm>
          <a:off x="7594111" y="135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72687</xdr:rowOff>
    </xdr:from>
    <xdr:to>
      <xdr:col>36</xdr:col>
      <xdr:colOff>165100</xdr:colOff>
      <xdr:row>79</xdr:row>
      <xdr:rowOff>2837</xdr:rowOff>
    </xdr:to>
    <xdr:sp macro="" textlink="">
      <xdr:nvSpPr>
        <xdr:cNvPr id="429" name="楕円 428"/>
        <xdr:cNvSpPr/>
      </xdr:nvSpPr>
      <xdr:spPr>
        <a:xfrm>
          <a:off x="6921500" y="134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165414</xdr:rowOff>
    </xdr:from>
    <xdr:ext cx="534377" cy="259045"/>
    <xdr:sp macro="" textlink="">
      <xdr:nvSpPr>
        <xdr:cNvPr id="430" name="テキスト ボックス 429"/>
        <xdr:cNvSpPr txBox="1"/>
      </xdr:nvSpPr>
      <xdr:spPr>
        <a:xfrm>
          <a:off x="6705111" y="135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160139</xdr:rowOff>
    </xdr:from>
    <xdr:to>
      <xdr:col>55</xdr:col>
      <xdr:colOff>0</xdr:colOff>
      <xdr:row>98</xdr:row>
      <xdr:rowOff>64677</xdr:rowOff>
    </xdr:to>
    <xdr:cxnSp macro="">
      <xdr:nvCxnSpPr>
        <xdr:cNvPr id="457" name="直線コネクタ 456"/>
        <xdr:cNvCxnSpPr/>
      </xdr:nvCxnSpPr>
      <xdr:spPr>
        <a:xfrm flipV="1">
          <a:off x="9639300" y="16790789"/>
          <a:ext cx="838200" cy="7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64677</xdr:rowOff>
    </xdr:from>
    <xdr:to>
      <xdr:col>50</xdr:col>
      <xdr:colOff>114300</xdr:colOff>
      <xdr:row>98</xdr:row>
      <xdr:rowOff>111339</xdr:rowOff>
    </xdr:to>
    <xdr:cxnSp macro="">
      <xdr:nvCxnSpPr>
        <xdr:cNvPr id="460" name="直線コネクタ 459"/>
        <xdr:cNvCxnSpPr/>
      </xdr:nvCxnSpPr>
      <xdr:spPr>
        <a:xfrm flipV="1">
          <a:off x="8750300" y="16866777"/>
          <a:ext cx="889000" cy="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98134</xdr:rowOff>
    </xdr:from>
    <xdr:to>
      <xdr:col>45</xdr:col>
      <xdr:colOff>177800</xdr:colOff>
      <xdr:row>98</xdr:row>
      <xdr:rowOff>111339</xdr:rowOff>
    </xdr:to>
    <xdr:cxnSp macro="">
      <xdr:nvCxnSpPr>
        <xdr:cNvPr id="463" name="直線コネクタ 462"/>
        <xdr:cNvCxnSpPr/>
      </xdr:nvCxnSpPr>
      <xdr:spPr>
        <a:xfrm>
          <a:off x="7861300" y="16900234"/>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86145</xdr:rowOff>
    </xdr:from>
    <xdr:to>
      <xdr:col>41</xdr:col>
      <xdr:colOff>50800</xdr:colOff>
      <xdr:row>98</xdr:row>
      <xdr:rowOff>98134</xdr:rowOff>
    </xdr:to>
    <xdr:cxnSp macro="">
      <xdr:nvCxnSpPr>
        <xdr:cNvPr id="466" name="直線コネクタ 465"/>
        <xdr:cNvCxnSpPr/>
      </xdr:nvCxnSpPr>
      <xdr:spPr>
        <a:xfrm>
          <a:off x="6972300" y="16888245"/>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109339</xdr:rowOff>
    </xdr:from>
    <xdr:to>
      <xdr:col>55</xdr:col>
      <xdr:colOff>50800</xdr:colOff>
      <xdr:row>98</xdr:row>
      <xdr:rowOff>39489</xdr:rowOff>
    </xdr:to>
    <xdr:sp macro="" textlink="">
      <xdr:nvSpPr>
        <xdr:cNvPr id="476" name="楕円 475"/>
        <xdr:cNvSpPr/>
      </xdr:nvSpPr>
      <xdr:spPr>
        <a:xfrm>
          <a:off x="10426700" y="167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132216</xdr:rowOff>
    </xdr:from>
    <xdr:ext cx="599010" cy="259045"/>
    <xdr:sp macro="" textlink="">
      <xdr:nvSpPr>
        <xdr:cNvPr id="477" name="普通建設事業費 （ うち更新整備　）該当値テキスト"/>
        <xdr:cNvSpPr txBox="1"/>
      </xdr:nvSpPr>
      <xdr:spPr>
        <a:xfrm>
          <a:off x="10528300" y="165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13877</xdr:rowOff>
    </xdr:from>
    <xdr:to>
      <xdr:col>50</xdr:col>
      <xdr:colOff>165100</xdr:colOff>
      <xdr:row>98</xdr:row>
      <xdr:rowOff>115477</xdr:rowOff>
    </xdr:to>
    <xdr:sp macro="" textlink="">
      <xdr:nvSpPr>
        <xdr:cNvPr id="478" name="楕円 477"/>
        <xdr:cNvSpPr/>
      </xdr:nvSpPr>
      <xdr:spPr>
        <a:xfrm>
          <a:off x="9588500" y="16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106604</xdr:rowOff>
    </xdr:from>
    <xdr:ext cx="534377" cy="259045"/>
    <xdr:sp macro="" textlink="">
      <xdr:nvSpPr>
        <xdr:cNvPr id="479" name="テキスト ボックス 478"/>
        <xdr:cNvSpPr txBox="1"/>
      </xdr:nvSpPr>
      <xdr:spPr>
        <a:xfrm>
          <a:off x="9372111" y="16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60539</xdr:rowOff>
    </xdr:from>
    <xdr:to>
      <xdr:col>46</xdr:col>
      <xdr:colOff>38100</xdr:colOff>
      <xdr:row>98</xdr:row>
      <xdr:rowOff>162139</xdr:rowOff>
    </xdr:to>
    <xdr:sp macro="" textlink="">
      <xdr:nvSpPr>
        <xdr:cNvPr id="480" name="楕円 479"/>
        <xdr:cNvSpPr/>
      </xdr:nvSpPr>
      <xdr:spPr>
        <a:xfrm>
          <a:off x="8699500" y="168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153266</xdr:rowOff>
    </xdr:from>
    <xdr:ext cx="534377" cy="259045"/>
    <xdr:sp macro="" textlink="">
      <xdr:nvSpPr>
        <xdr:cNvPr id="481" name="テキスト ボックス 480"/>
        <xdr:cNvSpPr txBox="1"/>
      </xdr:nvSpPr>
      <xdr:spPr>
        <a:xfrm>
          <a:off x="8483111"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47334</xdr:rowOff>
    </xdr:from>
    <xdr:to>
      <xdr:col>41</xdr:col>
      <xdr:colOff>101600</xdr:colOff>
      <xdr:row>98</xdr:row>
      <xdr:rowOff>148934</xdr:rowOff>
    </xdr:to>
    <xdr:sp macro="" textlink="">
      <xdr:nvSpPr>
        <xdr:cNvPr id="482" name="楕円 481"/>
        <xdr:cNvSpPr/>
      </xdr:nvSpPr>
      <xdr:spPr>
        <a:xfrm>
          <a:off x="7810500" y="16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140061</xdr:rowOff>
    </xdr:from>
    <xdr:ext cx="534377" cy="259045"/>
    <xdr:sp macro="" textlink="">
      <xdr:nvSpPr>
        <xdr:cNvPr id="483" name="テキスト ボックス 482"/>
        <xdr:cNvSpPr txBox="1"/>
      </xdr:nvSpPr>
      <xdr:spPr>
        <a:xfrm>
          <a:off x="7594111" y="169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35345</xdr:rowOff>
    </xdr:from>
    <xdr:to>
      <xdr:col>36</xdr:col>
      <xdr:colOff>165100</xdr:colOff>
      <xdr:row>98</xdr:row>
      <xdr:rowOff>136945</xdr:rowOff>
    </xdr:to>
    <xdr:sp macro="" textlink="">
      <xdr:nvSpPr>
        <xdr:cNvPr id="484" name="楕円 483"/>
        <xdr:cNvSpPr/>
      </xdr:nvSpPr>
      <xdr:spPr>
        <a:xfrm>
          <a:off x="6921500" y="168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128072</xdr:rowOff>
    </xdr:from>
    <xdr:ext cx="534377" cy="259045"/>
    <xdr:sp macro="" textlink="">
      <xdr:nvSpPr>
        <xdr:cNvPr id="485" name="テキスト ボックス 484"/>
        <xdr:cNvSpPr txBox="1"/>
      </xdr:nvSpPr>
      <xdr:spPr>
        <a:xfrm>
          <a:off x="6705111" y="169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51822</xdr:rowOff>
    </xdr:from>
    <xdr:to>
      <xdr:col>85</xdr:col>
      <xdr:colOff>127000</xdr:colOff>
      <xdr:row>39</xdr:row>
      <xdr:rowOff>70581</xdr:rowOff>
    </xdr:to>
    <xdr:cxnSp macro="">
      <xdr:nvCxnSpPr>
        <xdr:cNvPr id="516" name="直線コネクタ 515"/>
        <xdr:cNvCxnSpPr/>
      </xdr:nvCxnSpPr>
      <xdr:spPr>
        <a:xfrm flipV="1">
          <a:off x="15481300" y="6738372"/>
          <a:ext cx="8382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70581</xdr:rowOff>
    </xdr:from>
    <xdr:to>
      <xdr:col>81</xdr:col>
      <xdr:colOff>50800</xdr:colOff>
      <xdr:row>39</xdr:row>
      <xdr:rowOff>75634</xdr:rowOff>
    </xdr:to>
    <xdr:cxnSp macro="">
      <xdr:nvCxnSpPr>
        <xdr:cNvPr id="519" name="直線コネクタ 518"/>
        <xdr:cNvCxnSpPr/>
      </xdr:nvCxnSpPr>
      <xdr:spPr>
        <a:xfrm flipV="1">
          <a:off x="14592300" y="6757131"/>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65691</xdr:rowOff>
    </xdr:from>
    <xdr:to>
      <xdr:col>76</xdr:col>
      <xdr:colOff>114300</xdr:colOff>
      <xdr:row>39</xdr:row>
      <xdr:rowOff>75634</xdr:rowOff>
    </xdr:to>
    <xdr:cxnSp macro="">
      <xdr:nvCxnSpPr>
        <xdr:cNvPr id="522" name="直線コネクタ 521"/>
        <xdr:cNvCxnSpPr/>
      </xdr:nvCxnSpPr>
      <xdr:spPr>
        <a:xfrm>
          <a:off x="13703300" y="675224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65691</xdr:rowOff>
    </xdr:from>
    <xdr:to>
      <xdr:col>71</xdr:col>
      <xdr:colOff>177800</xdr:colOff>
      <xdr:row>39</xdr:row>
      <xdr:rowOff>75221</xdr:rowOff>
    </xdr:to>
    <xdr:cxnSp macro="">
      <xdr:nvCxnSpPr>
        <xdr:cNvPr id="525" name="直線コネクタ 524"/>
        <xdr:cNvCxnSpPr/>
      </xdr:nvCxnSpPr>
      <xdr:spPr>
        <a:xfrm flipV="1">
          <a:off x="12814300" y="6752241"/>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1022</xdr:rowOff>
    </xdr:from>
    <xdr:to>
      <xdr:col>85</xdr:col>
      <xdr:colOff>177800</xdr:colOff>
      <xdr:row>39</xdr:row>
      <xdr:rowOff>102622</xdr:rowOff>
    </xdr:to>
    <xdr:sp macro="" textlink="">
      <xdr:nvSpPr>
        <xdr:cNvPr id="535" name="楕円 534"/>
        <xdr:cNvSpPr/>
      </xdr:nvSpPr>
      <xdr:spPr>
        <a:xfrm>
          <a:off x="16268700" y="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131849</xdr:rowOff>
    </xdr:from>
    <xdr:ext cx="534377" cy="259045"/>
    <xdr:sp macro="" textlink="">
      <xdr:nvSpPr>
        <xdr:cNvPr id="536" name="災害復旧事業費該当値テキスト"/>
        <xdr:cNvSpPr txBox="1"/>
      </xdr:nvSpPr>
      <xdr:spPr>
        <a:xfrm>
          <a:off x="16370300" y="64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19781</xdr:rowOff>
    </xdr:from>
    <xdr:to>
      <xdr:col>81</xdr:col>
      <xdr:colOff>101600</xdr:colOff>
      <xdr:row>39</xdr:row>
      <xdr:rowOff>121381</xdr:rowOff>
    </xdr:to>
    <xdr:sp macro="" textlink="">
      <xdr:nvSpPr>
        <xdr:cNvPr id="537" name="楕円 536"/>
        <xdr:cNvSpPr/>
      </xdr:nvSpPr>
      <xdr:spPr>
        <a:xfrm>
          <a:off x="15430500" y="67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137908</xdr:rowOff>
    </xdr:from>
    <xdr:ext cx="534377" cy="259045"/>
    <xdr:sp macro="" textlink="">
      <xdr:nvSpPr>
        <xdr:cNvPr id="538" name="テキスト ボックス 537"/>
        <xdr:cNvSpPr txBox="1"/>
      </xdr:nvSpPr>
      <xdr:spPr>
        <a:xfrm>
          <a:off x="15214111" y="64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24834</xdr:rowOff>
    </xdr:from>
    <xdr:to>
      <xdr:col>76</xdr:col>
      <xdr:colOff>165100</xdr:colOff>
      <xdr:row>39</xdr:row>
      <xdr:rowOff>126434</xdr:rowOff>
    </xdr:to>
    <xdr:sp macro="" textlink="">
      <xdr:nvSpPr>
        <xdr:cNvPr id="539" name="楕円 538"/>
        <xdr:cNvSpPr/>
      </xdr:nvSpPr>
      <xdr:spPr>
        <a:xfrm>
          <a:off x="14541500" y="67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142961</xdr:rowOff>
    </xdr:from>
    <xdr:ext cx="534377" cy="259045"/>
    <xdr:sp macro="" textlink="">
      <xdr:nvSpPr>
        <xdr:cNvPr id="540" name="テキスト ボックス 539"/>
        <xdr:cNvSpPr txBox="1"/>
      </xdr:nvSpPr>
      <xdr:spPr>
        <a:xfrm>
          <a:off x="14325111" y="64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14891</xdr:rowOff>
    </xdr:from>
    <xdr:to>
      <xdr:col>72</xdr:col>
      <xdr:colOff>38100</xdr:colOff>
      <xdr:row>39</xdr:row>
      <xdr:rowOff>116491</xdr:rowOff>
    </xdr:to>
    <xdr:sp macro="" textlink="">
      <xdr:nvSpPr>
        <xdr:cNvPr id="541" name="楕円 540"/>
        <xdr:cNvSpPr/>
      </xdr:nvSpPr>
      <xdr:spPr>
        <a:xfrm>
          <a:off x="13652500" y="67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133018</xdr:rowOff>
    </xdr:from>
    <xdr:ext cx="534377" cy="259045"/>
    <xdr:sp macro="" textlink="">
      <xdr:nvSpPr>
        <xdr:cNvPr id="542" name="テキスト ボックス 541"/>
        <xdr:cNvSpPr txBox="1"/>
      </xdr:nvSpPr>
      <xdr:spPr>
        <a:xfrm>
          <a:off x="13436111" y="64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24421</xdr:rowOff>
    </xdr:from>
    <xdr:to>
      <xdr:col>67</xdr:col>
      <xdr:colOff>101600</xdr:colOff>
      <xdr:row>39</xdr:row>
      <xdr:rowOff>126021</xdr:rowOff>
    </xdr:to>
    <xdr:sp macro="" textlink="">
      <xdr:nvSpPr>
        <xdr:cNvPr id="543" name="楕円 542"/>
        <xdr:cNvSpPr/>
      </xdr:nvSpPr>
      <xdr:spPr>
        <a:xfrm>
          <a:off x="12763500" y="67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142548</xdr:rowOff>
    </xdr:from>
    <xdr:ext cx="534377" cy="259045"/>
    <xdr:sp macro="" textlink="">
      <xdr:nvSpPr>
        <xdr:cNvPr id="544" name="テキスト ボックス 543"/>
        <xdr:cNvSpPr txBox="1"/>
      </xdr:nvSpPr>
      <xdr:spPr>
        <a:xfrm>
          <a:off x="12547111" y="64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122055</xdr:rowOff>
    </xdr:from>
    <xdr:to>
      <xdr:col>85</xdr:col>
      <xdr:colOff>127000</xdr:colOff>
      <xdr:row>78</xdr:row>
      <xdr:rowOff>19183</xdr:rowOff>
    </xdr:to>
    <xdr:cxnSp macro="">
      <xdr:nvCxnSpPr>
        <xdr:cNvPr id="632" name="直線コネクタ 631"/>
        <xdr:cNvCxnSpPr/>
      </xdr:nvCxnSpPr>
      <xdr:spPr>
        <a:xfrm>
          <a:off x="15481300" y="1332370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31643</xdr:rowOff>
    </xdr:from>
    <xdr:to>
      <xdr:col>81</xdr:col>
      <xdr:colOff>50800</xdr:colOff>
      <xdr:row>77</xdr:row>
      <xdr:rowOff>122055</xdr:rowOff>
    </xdr:to>
    <xdr:cxnSp macro="">
      <xdr:nvCxnSpPr>
        <xdr:cNvPr id="635" name="直線コネクタ 634"/>
        <xdr:cNvCxnSpPr/>
      </xdr:nvCxnSpPr>
      <xdr:spPr>
        <a:xfrm>
          <a:off x="14592300" y="13233293"/>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31643</xdr:rowOff>
    </xdr:from>
    <xdr:to>
      <xdr:col>76</xdr:col>
      <xdr:colOff>114300</xdr:colOff>
      <xdr:row>77</xdr:row>
      <xdr:rowOff>114040</xdr:rowOff>
    </xdr:to>
    <xdr:cxnSp macro="">
      <xdr:nvCxnSpPr>
        <xdr:cNvPr id="638" name="直線コネクタ 637"/>
        <xdr:cNvCxnSpPr/>
      </xdr:nvCxnSpPr>
      <xdr:spPr>
        <a:xfrm flipV="1">
          <a:off x="13703300" y="13233293"/>
          <a:ext cx="8890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85562</xdr:rowOff>
    </xdr:from>
    <xdr:to>
      <xdr:col>71</xdr:col>
      <xdr:colOff>177800</xdr:colOff>
      <xdr:row>77</xdr:row>
      <xdr:rowOff>114040</xdr:rowOff>
    </xdr:to>
    <xdr:cxnSp macro="">
      <xdr:nvCxnSpPr>
        <xdr:cNvPr id="641" name="直線コネクタ 640"/>
        <xdr:cNvCxnSpPr/>
      </xdr:nvCxnSpPr>
      <xdr:spPr>
        <a:xfrm>
          <a:off x="12814300" y="13287212"/>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139833</xdr:rowOff>
    </xdr:from>
    <xdr:to>
      <xdr:col>85</xdr:col>
      <xdr:colOff>177800</xdr:colOff>
      <xdr:row>78</xdr:row>
      <xdr:rowOff>69983</xdr:rowOff>
    </xdr:to>
    <xdr:sp macro="" textlink="">
      <xdr:nvSpPr>
        <xdr:cNvPr id="651" name="楕円 650"/>
        <xdr:cNvSpPr/>
      </xdr:nvSpPr>
      <xdr:spPr>
        <a:xfrm>
          <a:off x="16268700" y="13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118260</xdr:rowOff>
    </xdr:from>
    <xdr:ext cx="599010" cy="259045"/>
    <xdr:sp macro="" textlink="">
      <xdr:nvSpPr>
        <xdr:cNvPr id="652" name="公債費該当値テキスト"/>
        <xdr:cNvSpPr txBox="1"/>
      </xdr:nvSpPr>
      <xdr:spPr>
        <a:xfrm>
          <a:off x="16370300" y="1331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71255</xdr:rowOff>
    </xdr:from>
    <xdr:to>
      <xdr:col>81</xdr:col>
      <xdr:colOff>101600</xdr:colOff>
      <xdr:row>78</xdr:row>
      <xdr:rowOff>1405</xdr:rowOff>
    </xdr:to>
    <xdr:sp macro="" textlink="">
      <xdr:nvSpPr>
        <xdr:cNvPr id="653" name="楕円 652"/>
        <xdr:cNvSpPr/>
      </xdr:nvSpPr>
      <xdr:spPr>
        <a:xfrm>
          <a:off x="15430500" y="13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163982</xdr:rowOff>
    </xdr:from>
    <xdr:ext cx="599010" cy="259045"/>
    <xdr:sp macro="" textlink="">
      <xdr:nvSpPr>
        <xdr:cNvPr id="654" name="テキスト ボックス 653"/>
        <xdr:cNvSpPr txBox="1"/>
      </xdr:nvSpPr>
      <xdr:spPr>
        <a:xfrm>
          <a:off x="15181795" y="1336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152293</xdr:rowOff>
    </xdr:from>
    <xdr:to>
      <xdr:col>76</xdr:col>
      <xdr:colOff>165100</xdr:colOff>
      <xdr:row>77</xdr:row>
      <xdr:rowOff>82443</xdr:rowOff>
    </xdr:to>
    <xdr:sp macro="" textlink="">
      <xdr:nvSpPr>
        <xdr:cNvPr id="655" name="楕円 654"/>
        <xdr:cNvSpPr/>
      </xdr:nvSpPr>
      <xdr:spPr>
        <a:xfrm>
          <a:off x="14541500" y="131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98970</xdr:rowOff>
    </xdr:from>
    <xdr:ext cx="599010" cy="259045"/>
    <xdr:sp macro="" textlink="">
      <xdr:nvSpPr>
        <xdr:cNvPr id="656" name="テキスト ボックス 655"/>
        <xdr:cNvSpPr txBox="1"/>
      </xdr:nvSpPr>
      <xdr:spPr>
        <a:xfrm>
          <a:off x="14292795" y="129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63240</xdr:rowOff>
    </xdr:from>
    <xdr:to>
      <xdr:col>72</xdr:col>
      <xdr:colOff>38100</xdr:colOff>
      <xdr:row>77</xdr:row>
      <xdr:rowOff>164840</xdr:rowOff>
    </xdr:to>
    <xdr:sp macro="" textlink="">
      <xdr:nvSpPr>
        <xdr:cNvPr id="657" name="楕円 656"/>
        <xdr:cNvSpPr/>
      </xdr:nvSpPr>
      <xdr:spPr>
        <a:xfrm>
          <a:off x="136525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155967</xdr:rowOff>
    </xdr:from>
    <xdr:ext cx="599010" cy="259045"/>
    <xdr:sp macro="" textlink="">
      <xdr:nvSpPr>
        <xdr:cNvPr id="658" name="テキスト ボックス 657"/>
        <xdr:cNvSpPr txBox="1"/>
      </xdr:nvSpPr>
      <xdr:spPr>
        <a:xfrm>
          <a:off x="13403795" y="1335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34762</xdr:rowOff>
    </xdr:from>
    <xdr:to>
      <xdr:col>67</xdr:col>
      <xdr:colOff>101600</xdr:colOff>
      <xdr:row>77</xdr:row>
      <xdr:rowOff>136362</xdr:rowOff>
    </xdr:to>
    <xdr:sp macro="" textlink="">
      <xdr:nvSpPr>
        <xdr:cNvPr id="659" name="楕円 658"/>
        <xdr:cNvSpPr/>
      </xdr:nvSpPr>
      <xdr:spPr>
        <a:xfrm>
          <a:off x="12763500" y="13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152889</xdr:rowOff>
    </xdr:from>
    <xdr:ext cx="599010" cy="259045"/>
    <xdr:sp macro="" textlink="">
      <xdr:nvSpPr>
        <xdr:cNvPr id="660" name="テキスト ボックス 659"/>
        <xdr:cNvSpPr txBox="1"/>
      </xdr:nvSpPr>
      <xdr:spPr>
        <a:xfrm>
          <a:off x="12514795" y="130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17314</xdr:rowOff>
    </xdr:from>
    <xdr:to>
      <xdr:col>85</xdr:col>
      <xdr:colOff>127000</xdr:colOff>
      <xdr:row>98</xdr:row>
      <xdr:rowOff>80544</xdr:rowOff>
    </xdr:to>
    <xdr:cxnSp macro="">
      <xdr:nvCxnSpPr>
        <xdr:cNvPr id="687" name="直線コネクタ 686"/>
        <xdr:cNvCxnSpPr/>
      </xdr:nvCxnSpPr>
      <xdr:spPr>
        <a:xfrm>
          <a:off x="15481300" y="16819414"/>
          <a:ext cx="8382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17314</xdr:rowOff>
    </xdr:from>
    <xdr:to>
      <xdr:col>81</xdr:col>
      <xdr:colOff>50800</xdr:colOff>
      <xdr:row>98</xdr:row>
      <xdr:rowOff>75378</xdr:rowOff>
    </xdr:to>
    <xdr:cxnSp macro="">
      <xdr:nvCxnSpPr>
        <xdr:cNvPr id="690" name="直線コネクタ 689"/>
        <xdr:cNvCxnSpPr/>
      </xdr:nvCxnSpPr>
      <xdr:spPr>
        <a:xfrm flipV="1">
          <a:off x="14592300" y="1681941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72151</xdr:rowOff>
    </xdr:from>
    <xdr:to>
      <xdr:col>76</xdr:col>
      <xdr:colOff>114300</xdr:colOff>
      <xdr:row>98</xdr:row>
      <xdr:rowOff>75378</xdr:rowOff>
    </xdr:to>
    <xdr:cxnSp macro="">
      <xdr:nvCxnSpPr>
        <xdr:cNvPr id="693" name="直線コネクタ 692"/>
        <xdr:cNvCxnSpPr/>
      </xdr:nvCxnSpPr>
      <xdr:spPr>
        <a:xfrm>
          <a:off x="13703300" y="16874251"/>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72151</xdr:rowOff>
    </xdr:from>
    <xdr:to>
      <xdr:col>71</xdr:col>
      <xdr:colOff>177800</xdr:colOff>
      <xdr:row>98</xdr:row>
      <xdr:rowOff>94830</xdr:rowOff>
    </xdr:to>
    <xdr:cxnSp macro="">
      <xdr:nvCxnSpPr>
        <xdr:cNvPr id="696" name="直線コネクタ 695"/>
        <xdr:cNvCxnSpPr/>
      </xdr:nvCxnSpPr>
      <xdr:spPr>
        <a:xfrm flipV="1">
          <a:off x="12814300" y="16874251"/>
          <a:ext cx="8890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29744</xdr:rowOff>
    </xdr:from>
    <xdr:to>
      <xdr:col>85</xdr:col>
      <xdr:colOff>177800</xdr:colOff>
      <xdr:row>98</xdr:row>
      <xdr:rowOff>131344</xdr:rowOff>
    </xdr:to>
    <xdr:sp macro="" textlink="">
      <xdr:nvSpPr>
        <xdr:cNvPr id="706" name="楕円 705"/>
        <xdr:cNvSpPr/>
      </xdr:nvSpPr>
      <xdr:spPr>
        <a:xfrm>
          <a:off x="16268700" y="168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160571</xdr:rowOff>
    </xdr:from>
    <xdr:ext cx="599010" cy="259045"/>
    <xdr:sp macro="" textlink="">
      <xdr:nvSpPr>
        <xdr:cNvPr id="707" name="積立金該当値テキスト"/>
        <xdr:cNvSpPr txBox="1"/>
      </xdr:nvSpPr>
      <xdr:spPr>
        <a:xfrm>
          <a:off x="16370300" y="166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137964</xdr:rowOff>
    </xdr:from>
    <xdr:to>
      <xdr:col>81</xdr:col>
      <xdr:colOff>101600</xdr:colOff>
      <xdr:row>98</xdr:row>
      <xdr:rowOff>68114</xdr:rowOff>
    </xdr:to>
    <xdr:sp macro="" textlink="">
      <xdr:nvSpPr>
        <xdr:cNvPr id="708" name="楕円 707"/>
        <xdr:cNvSpPr/>
      </xdr:nvSpPr>
      <xdr:spPr>
        <a:xfrm>
          <a:off x="15430500" y="16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84641</xdr:rowOff>
    </xdr:from>
    <xdr:ext cx="599010" cy="259045"/>
    <xdr:sp macro="" textlink="">
      <xdr:nvSpPr>
        <xdr:cNvPr id="709" name="テキスト ボックス 708"/>
        <xdr:cNvSpPr txBox="1"/>
      </xdr:nvSpPr>
      <xdr:spPr>
        <a:xfrm>
          <a:off x="15181795" y="165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24578</xdr:rowOff>
    </xdr:from>
    <xdr:to>
      <xdr:col>76</xdr:col>
      <xdr:colOff>165100</xdr:colOff>
      <xdr:row>98</xdr:row>
      <xdr:rowOff>126178</xdr:rowOff>
    </xdr:to>
    <xdr:sp macro="" textlink="">
      <xdr:nvSpPr>
        <xdr:cNvPr id="710" name="楕円 709"/>
        <xdr:cNvSpPr/>
      </xdr:nvSpPr>
      <xdr:spPr>
        <a:xfrm>
          <a:off x="14541500" y="168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142705</xdr:rowOff>
    </xdr:from>
    <xdr:ext cx="599010" cy="259045"/>
    <xdr:sp macro="" textlink="">
      <xdr:nvSpPr>
        <xdr:cNvPr id="711" name="テキスト ボックス 710"/>
        <xdr:cNvSpPr txBox="1"/>
      </xdr:nvSpPr>
      <xdr:spPr>
        <a:xfrm>
          <a:off x="14292795" y="1660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21351</xdr:rowOff>
    </xdr:from>
    <xdr:to>
      <xdr:col>72</xdr:col>
      <xdr:colOff>38100</xdr:colOff>
      <xdr:row>98</xdr:row>
      <xdr:rowOff>122951</xdr:rowOff>
    </xdr:to>
    <xdr:sp macro="" textlink="">
      <xdr:nvSpPr>
        <xdr:cNvPr id="712" name="楕円 711"/>
        <xdr:cNvSpPr/>
      </xdr:nvSpPr>
      <xdr:spPr>
        <a:xfrm>
          <a:off x="13652500" y="168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139478</xdr:rowOff>
    </xdr:from>
    <xdr:ext cx="599010" cy="259045"/>
    <xdr:sp macro="" textlink="">
      <xdr:nvSpPr>
        <xdr:cNvPr id="713" name="テキスト ボックス 712"/>
        <xdr:cNvSpPr txBox="1"/>
      </xdr:nvSpPr>
      <xdr:spPr>
        <a:xfrm>
          <a:off x="13403795" y="1659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44030</xdr:rowOff>
    </xdr:from>
    <xdr:to>
      <xdr:col>67</xdr:col>
      <xdr:colOff>101600</xdr:colOff>
      <xdr:row>98</xdr:row>
      <xdr:rowOff>145630</xdr:rowOff>
    </xdr:to>
    <xdr:sp macro="" textlink="">
      <xdr:nvSpPr>
        <xdr:cNvPr id="714" name="楕円 713"/>
        <xdr:cNvSpPr/>
      </xdr:nvSpPr>
      <xdr:spPr>
        <a:xfrm>
          <a:off x="12763500" y="168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162157</xdr:rowOff>
    </xdr:from>
    <xdr:ext cx="534377" cy="259045"/>
    <xdr:sp macro="" textlink="">
      <xdr:nvSpPr>
        <xdr:cNvPr id="715" name="テキスト ボックス 714"/>
        <xdr:cNvSpPr txBox="1"/>
      </xdr:nvSpPr>
      <xdr:spPr>
        <a:xfrm>
          <a:off x="12547111" y="166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138462</xdr:rowOff>
    </xdr:from>
    <xdr:to>
      <xdr:col>107</xdr:col>
      <xdr:colOff>50800</xdr:colOff>
      <xdr:row>39</xdr:row>
      <xdr:rowOff>44450</xdr:rowOff>
    </xdr:to>
    <xdr:cxnSp macro="">
      <xdr:nvCxnSpPr>
        <xdr:cNvPr id="750" name="直線コネクタ 749"/>
        <xdr:cNvCxnSpPr/>
      </xdr:nvCxnSpPr>
      <xdr:spPr>
        <a:xfrm>
          <a:off x="19545300" y="6653562"/>
          <a:ext cx="889000" cy="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138462</xdr:rowOff>
    </xdr:from>
    <xdr:to>
      <xdr:col>102</xdr:col>
      <xdr:colOff>114300</xdr:colOff>
      <xdr:row>39</xdr:row>
      <xdr:rowOff>44450</xdr:rowOff>
    </xdr:to>
    <xdr:cxnSp macro="">
      <xdr:nvCxnSpPr>
        <xdr:cNvPr id="753" name="直線コネクタ 752"/>
        <xdr:cNvCxnSpPr/>
      </xdr:nvCxnSpPr>
      <xdr:spPr>
        <a:xfrm flipV="1">
          <a:off x="18656300" y="6653562"/>
          <a:ext cx="889000" cy="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87662</xdr:rowOff>
    </xdr:from>
    <xdr:to>
      <xdr:col>102</xdr:col>
      <xdr:colOff>165100</xdr:colOff>
      <xdr:row>39</xdr:row>
      <xdr:rowOff>17812</xdr:rowOff>
    </xdr:to>
    <xdr:sp macro="" textlink="">
      <xdr:nvSpPr>
        <xdr:cNvPr id="769" name="楕円 768"/>
        <xdr:cNvSpPr/>
      </xdr:nvSpPr>
      <xdr:spPr>
        <a:xfrm>
          <a:off x="19494500" y="66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34339</xdr:rowOff>
    </xdr:from>
    <xdr:ext cx="469744" cy="259045"/>
    <xdr:sp macro="" textlink="">
      <xdr:nvSpPr>
        <xdr:cNvPr id="770" name="テキスト ボックス 769"/>
        <xdr:cNvSpPr txBox="1"/>
      </xdr:nvSpPr>
      <xdr:spPr>
        <a:xfrm>
          <a:off x="19310428" y="63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14591</xdr:rowOff>
    </xdr:from>
    <xdr:to>
      <xdr:col>116</xdr:col>
      <xdr:colOff>63500</xdr:colOff>
      <xdr:row>76</xdr:row>
      <xdr:rowOff>38171</xdr:rowOff>
    </xdr:to>
    <xdr:cxnSp macro="">
      <xdr:nvCxnSpPr>
        <xdr:cNvPr id="858" name="直線コネクタ 857"/>
        <xdr:cNvCxnSpPr/>
      </xdr:nvCxnSpPr>
      <xdr:spPr>
        <a:xfrm flipV="1">
          <a:off x="21323300" y="13044791"/>
          <a:ext cx="8382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38171</xdr:rowOff>
    </xdr:from>
    <xdr:to>
      <xdr:col>111</xdr:col>
      <xdr:colOff>177800</xdr:colOff>
      <xdr:row>76</xdr:row>
      <xdr:rowOff>57072</xdr:rowOff>
    </xdr:to>
    <xdr:cxnSp macro="">
      <xdr:nvCxnSpPr>
        <xdr:cNvPr id="861" name="直線コネクタ 860"/>
        <xdr:cNvCxnSpPr/>
      </xdr:nvCxnSpPr>
      <xdr:spPr>
        <a:xfrm flipV="1">
          <a:off x="20434300" y="1306837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57072</xdr:rowOff>
    </xdr:from>
    <xdr:to>
      <xdr:col>107</xdr:col>
      <xdr:colOff>50800</xdr:colOff>
      <xdr:row>76</xdr:row>
      <xdr:rowOff>78732</xdr:rowOff>
    </xdr:to>
    <xdr:cxnSp macro="">
      <xdr:nvCxnSpPr>
        <xdr:cNvPr id="864" name="直線コネクタ 863"/>
        <xdr:cNvCxnSpPr/>
      </xdr:nvCxnSpPr>
      <xdr:spPr>
        <a:xfrm flipV="1">
          <a:off x="19545300" y="13087272"/>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34457</xdr:rowOff>
    </xdr:from>
    <xdr:to>
      <xdr:col>102</xdr:col>
      <xdr:colOff>114300</xdr:colOff>
      <xdr:row>76</xdr:row>
      <xdr:rowOff>78732</xdr:rowOff>
    </xdr:to>
    <xdr:cxnSp macro="">
      <xdr:nvCxnSpPr>
        <xdr:cNvPr id="867" name="直線コネクタ 866"/>
        <xdr:cNvCxnSpPr/>
      </xdr:nvCxnSpPr>
      <xdr:spPr>
        <a:xfrm>
          <a:off x="18656300" y="13064657"/>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135241</xdr:rowOff>
    </xdr:from>
    <xdr:to>
      <xdr:col>116</xdr:col>
      <xdr:colOff>114300</xdr:colOff>
      <xdr:row>76</xdr:row>
      <xdr:rowOff>65391</xdr:rowOff>
    </xdr:to>
    <xdr:sp macro="" textlink="">
      <xdr:nvSpPr>
        <xdr:cNvPr id="877" name="楕円 876"/>
        <xdr:cNvSpPr/>
      </xdr:nvSpPr>
      <xdr:spPr>
        <a:xfrm>
          <a:off x="221107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158118</xdr:rowOff>
    </xdr:from>
    <xdr:ext cx="599010" cy="259045"/>
    <xdr:sp macro="" textlink="">
      <xdr:nvSpPr>
        <xdr:cNvPr id="878" name="繰出金該当値テキスト"/>
        <xdr:cNvSpPr txBox="1"/>
      </xdr:nvSpPr>
      <xdr:spPr>
        <a:xfrm>
          <a:off x="22212300" y="1284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158821</xdr:rowOff>
    </xdr:from>
    <xdr:to>
      <xdr:col>112</xdr:col>
      <xdr:colOff>38100</xdr:colOff>
      <xdr:row>76</xdr:row>
      <xdr:rowOff>88971</xdr:rowOff>
    </xdr:to>
    <xdr:sp macro="" textlink="">
      <xdr:nvSpPr>
        <xdr:cNvPr id="879" name="楕円 878"/>
        <xdr:cNvSpPr/>
      </xdr:nvSpPr>
      <xdr:spPr>
        <a:xfrm>
          <a:off x="21272500" y="13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105498</xdr:rowOff>
    </xdr:from>
    <xdr:ext cx="599010" cy="259045"/>
    <xdr:sp macro="" textlink="">
      <xdr:nvSpPr>
        <xdr:cNvPr id="880" name="テキスト ボックス 879"/>
        <xdr:cNvSpPr txBox="1"/>
      </xdr:nvSpPr>
      <xdr:spPr>
        <a:xfrm>
          <a:off x="21023795" y="127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6272</xdr:rowOff>
    </xdr:from>
    <xdr:to>
      <xdr:col>107</xdr:col>
      <xdr:colOff>101600</xdr:colOff>
      <xdr:row>76</xdr:row>
      <xdr:rowOff>107872</xdr:rowOff>
    </xdr:to>
    <xdr:sp macro="" textlink="">
      <xdr:nvSpPr>
        <xdr:cNvPr id="881" name="楕円 880"/>
        <xdr:cNvSpPr/>
      </xdr:nvSpPr>
      <xdr:spPr>
        <a:xfrm>
          <a:off x="20383500" y="13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124399</xdr:rowOff>
    </xdr:from>
    <xdr:ext cx="599010" cy="259045"/>
    <xdr:sp macro="" textlink="">
      <xdr:nvSpPr>
        <xdr:cNvPr id="882" name="テキスト ボックス 881"/>
        <xdr:cNvSpPr txBox="1"/>
      </xdr:nvSpPr>
      <xdr:spPr>
        <a:xfrm>
          <a:off x="20134795" y="1281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27932</xdr:rowOff>
    </xdr:from>
    <xdr:to>
      <xdr:col>102</xdr:col>
      <xdr:colOff>165100</xdr:colOff>
      <xdr:row>76</xdr:row>
      <xdr:rowOff>129532</xdr:rowOff>
    </xdr:to>
    <xdr:sp macro="" textlink="">
      <xdr:nvSpPr>
        <xdr:cNvPr id="883" name="楕円 882"/>
        <xdr:cNvSpPr/>
      </xdr:nvSpPr>
      <xdr:spPr>
        <a:xfrm>
          <a:off x="19494500" y="130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146059</xdr:rowOff>
    </xdr:from>
    <xdr:ext cx="599010" cy="259045"/>
    <xdr:sp macro="" textlink="">
      <xdr:nvSpPr>
        <xdr:cNvPr id="884" name="テキスト ボックス 883"/>
        <xdr:cNvSpPr txBox="1"/>
      </xdr:nvSpPr>
      <xdr:spPr>
        <a:xfrm>
          <a:off x="19245795" y="128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155107</xdr:rowOff>
    </xdr:from>
    <xdr:to>
      <xdr:col>98</xdr:col>
      <xdr:colOff>38100</xdr:colOff>
      <xdr:row>76</xdr:row>
      <xdr:rowOff>85257</xdr:rowOff>
    </xdr:to>
    <xdr:sp macro="" textlink="">
      <xdr:nvSpPr>
        <xdr:cNvPr id="885" name="楕円 884"/>
        <xdr:cNvSpPr/>
      </xdr:nvSpPr>
      <xdr:spPr>
        <a:xfrm>
          <a:off x="186055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101783</xdr:rowOff>
    </xdr:from>
    <xdr:ext cx="599010" cy="259045"/>
    <xdr:sp macro="" textlink="">
      <xdr:nvSpPr>
        <xdr:cNvPr id="886" name="テキスト ボックス 885"/>
        <xdr:cNvSpPr txBox="1"/>
      </xdr:nvSpPr>
      <xdr:spPr>
        <a:xfrm>
          <a:off x="18356795" y="127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1,157,768</a:t>
          </a:r>
          <a:r>
            <a:rPr kumimoji="1" lang="ja-JP" altLang="en-US" sz="1300">
              <a:latin typeface="ＭＳ Ｐゴシック" panose="020B0600070205080204" pitchFamily="50" charset="-128"/>
              <a:ea typeface="ＭＳ Ｐゴシック" panose="020B0600070205080204" pitchFamily="50" charset="-128"/>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
2,286
42.28
2,845,764
2,657,078
70,146
1,472,035
1,383,873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22371</xdr:rowOff>
    </xdr:from>
    <xdr:to>
      <xdr:col>24</xdr:col>
      <xdr:colOff>63500</xdr:colOff>
      <xdr:row>37</xdr:row>
      <xdr:rowOff>26143</xdr:rowOff>
    </xdr:to>
    <xdr:cxnSp macro="">
      <xdr:nvCxnSpPr>
        <xdr:cNvPr id="60" name="直線コネクタ 59"/>
        <xdr:cNvCxnSpPr/>
      </xdr:nvCxnSpPr>
      <xdr:spPr>
        <a:xfrm flipV="1">
          <a:off x="3797300" y="636602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26143</xdr:rowOff>
    </xdr:from>
    <xdr:to>
      <xdr:col>19</xdr:col>
      <xdr:colOff>177800</xdr:colOff>
      <xdr:row>37</xdr:row>
      <xdr:rowOff>26181</xdr:rowOff>
    </xdr:to>
    <xdr:cxnSp macro="">
      <xdr:nvCxnSpPr>
        <xdr:cNvPr id="63" name="直線コネクタ 62"/>
        <xdr:cNvCxnSpPr/>
      </xdr:nvCxnSpPr>
      <xdr:spPr>
        <a:xfrm flipV="1">
          <a:off x="2908300" y="636979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26181</xdr:rowOff>
    </xdr:from>
    <xdr:to>
      <xdr:col>15</xdr:col>
      <xdr:colOff>50800</xdr:colOff>
      <xdr:row>37</xdr:row>
      <xdr:rowOff>37783</xdr:rowOff>
    </xdr:to>
    <xdr:cxnSp macro="">
      <xdr:nvCxnSpPr>
        <xdr:cNvPr id="66" name="直線コネクタ 65"/>
        <xdr:cNvCxnSpPr/>
      </xdr:nvCxnSpPr>
      <xdr:spPr>
        <a:xfrm flipV="1">
          <a:off x="2019300" y="6369831"/>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20219</xdr:rowOff>
    </xdr:from>
    <xdr:to>
      <xdr:col>10</xdr:col>
      <xdr:colOff>114300</xdr:colOff>
      <xdr:row>37</xdr:row>
      <xdr:rowOff>37783</xdr:rowOff>
    </xdr:to>
    <xdr:cxnSp macro="">
      <xdr:nvCxnSpPr>
        <xdr:cNvPr id="69" name="直線コネクタ 68"/>
        <xdr:cNvCxnSpPr/>
      </xdr:nvCxnSpPr>
      <xdr:spPr>
        <a:xfrm>
          <a:off x="1130300" y="6363869"/>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143021</xdr:rowOff>
    </xdr:from>
    <xdr:to>
      <xdr:col>24</xdr:col>
      <xdr:colOff>114300</xdr:colOff>
      <xdr:row>37</xdr:row>
      <xdr:rowOff>73171</xdr:rowOff>
    </xdr:to>
    <xdr:sp macro="" textlink="">
      <xdr:nvSpPr>
        <xdr:cNvPr id="79" name="楕円 78"/>
        <xdr:cNvSpPr/>
      </xdr:nvSpPr>
      <xdr:spPr>
        <a:xfrm>
          <a:off x="45847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165898</xdr:rowOff>
    </xdr:from>
    <xdr:ext cx="534377" cy="259045"/>
    <xdr:sp macro="" textlink="">
      <xdr:nvSpPr>
        <xdr:cNvPr id="80" name="議会費該当値テキスト"/>
        <xdr:cNvSpPr txBox="1"/>
      </xdr:nvSpPr>
      <xdr:spPr>
        <a:xfrm>
          <a:off x="4686300" y="61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146793</xdr:rowOff>
    </xdr:from>
    <xdr:to>
      <xdr:col>20</xdr:col>
      <xdr:colOff>38100</xdr:colOff>
      <xdr:row>37</xdr:row>
      <xdr:rowOff>76943</xdr:rowOff>
    </xdr:to>
    <xdr:sp macro="" textlink="">
      <xdr:nvSpPr>
        <xdr:cNvPr id="81" name="楕円 80"/>
        <xdr:cNvSpPr/>
      </xdr:nvSpPr>
      <xdr:spPr>
        <a:xfrm>
          <a:off x="3746500" y="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93470</xdr:rowOff>
    </xdr:from>
    <xdr:ext cx="534377" cy="259045"/>
    <xdr:sp macro="" textlink="">
      <xdr:nvSpPr>
        <xdr:cNvPr id="82" name="テキスト ボックス 81"/>
        <xdr:cNvSpPr txBox="1"/>
      </xdr:nvSpPr>
      <xdr:spPr>
        <a:xfrm>
          <a:off x="3530111" y="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146831</xdr:rowOff>
    </xdr:from>
    <xdr:to>
      <xdr:col>15</xdr:col>
      <xdr:colOff>101600</xdr:colOff>
      <xdr:row>37</xdr:row>
      <xdr:rowOff>76981</xdr:rowOff>
    </xdr:to>
    <xdr:sp macro="" textlink="">
      <xdr:nvSpPr>
        <xdr:cNvPr id="83" name="楕円 82"/>
        <xdr:cNvSpPr/>
      </xdr:nvSpPr>
      <xdr:spPr>
        <a:xfrm>
          <a:off x="2857500" y="6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93508</xdr:rowOff>
    </xdr:from>
    <xdr:ext cx="534377" cy="259045"/>
    <xdr:sp macro="" textlink="">
      <xdr:nvSpPr>
        <xdr:cNvPr id="84" name="テキスト ボックス 83"/>
        <xdr:cNvSpPr txBox="1"/>
      </xdr:nvSpPr>
      <xdr:spPr>
        <a:xfrm>
          <a:off x="2641111" y="60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158433</xdr:rowOff>
    </xdr:from>
    <xdr:to>
      <xdr:col>10</xdr:col>
      <xdr:colOff>165100</xdr:colOff>
      <xdr:row>37</xdr:row>
      <xdr:rowOff>88583</xdr:rowOff>
    </xdr:to>
    <xdr:sp macro="" textlink="">
      <xdr:nvSpPr>
        <xdr:cNvPr id="85" name="楕円 84"/>
        <xdr:cNvSpPr/>
      </xdr:nvSpPr>
      <xdr:spPr>
        <a:xfrm>
          <a:off x="1968500" y="6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105110</xdr:rowOff>
    </xdr:from>
    <xdr:ext cx="534377" cy="259045"/>
    <xdr:sp macro="" textlink="">
      <xdr:nvSpPr>
        <xdr:cNvPr id="86" name="テキスト ボックス 85"/>
        <xdr:cNvSpPr txBox="1"/>
      </xdr:nvSpPr>
      <xdr:spPr>
        <a:xfrm>
          <a:off x="1752111" y="61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140869</xdr:rowOff>
    </xdr:from>
    <xdr:to>
      <xdr:col>6</xdr:col>
      <xdr:colOff>38100</xdr:colOff>
      <xdr:row>37</xdr:row>
      <xdr:rowOff>71019</xdr:rowOff>
    </xdr:to>
    <xdr:sp macro="" textlink="">
      <xdr:nvSpPr>
        <xdr:cNvPr id="87" name="楕円 86"/>
        <xdr:cNvSpPr/>
      </xdr:nvSpPr>
      <xdr:spPr>
        <a:xfrm>
          <a:off x="1079500" y="63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87546</xdr:rowOff>
    </xdr:from>
    <xdr:ext cx="534377" cy="259045"/>
    <xdr:sp macro="" textlink="">
      <xdr:nvSpPr>
        <xdr:cNvPr id="88" name="テキスト ボックス 87"/>
        <xdr:cNvSpPr txBox="1"/>
      </xdr:nvSpPr>
      <xdr:spPr>
        <a:xfrm>
          <a:off x="863111" y="60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167823</xdr:rowOff>
    </xdr:from>
    <xdr:to>
      <xdr:col>24</xdr:col>
      <xdr:colOff>63500</xdr:colOff>
      <xdr:row>58</xdr:row>
      <xdr:rowOff>72098</xdr:rowOff>
    </xdr:to>
    <xdr:cxnSp macro="">
      <xdr:nvCxnSpPr>
        <xdr:cNvPr id="117" name="直線コネクタ 116"/>
        <xdr:cNvCxnSpPr/>
      </xdr:nvCxnSpPr>
      <xdr:spPr>
        <a:xfrm>
          <a:off x="3797300" y="9940473"/>
          <a:ext cx="838200" cy="7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167823</xdr:rowOff>
    </xdr:from>
    <xdr:to>
      <xdr:col>19</xdr:col>
      <xdr:colOff>177800</xdr:colOff>
      <xdr:row>58</xdr:row>
      <xdr:rowOff>95669</xdr:rowOff>
    </xdr:to>
    <xdr:cxnSp macro="">
      <xdr:nvCxnSpPr>
        <xdr:cNvPr id="120" name="直線コネクタ 119"/>
        <xdr:cNvCxnSpPr/>
      </xdr:nvCxnSpPr>
      <xdr:spPr>
        <a:xfrm flipV="1">
          <a:off x="2908300" y="9940473"/>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95669</xdr:rowOff>
    </xdr:from>
    <xdr:to>
      <xdr:col>15</xdr:col>
      <xdr:colOff>50800</xdr:colOff>
      <xdr:row>58</xdr:row>
      <xdr:rowOff>99626</xdr:rowOff>
    </xdr:to>
    <xdr:cxnSp macro="">
      <xdr:nvCxnSpPr>
        <xdr:cNvPr id="123" name="直線コネクタ 122"/>
        <xdr:cNvCxnSpPr/>
      </xdr:nvCxnSpPr>
      <xdr:spPr>
        <a:xfrm flipV="1">
          <a:off x="2019300" y="10039769"/>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99626</xdr:rowOff>
    </xdr:from>
    <xdr:to>
      <xdr:col>10</xdr:col>
      <xdr:colOff>114300</xdr:colOff>
      <xdr:row>58</xdr:row>
      <xdr:rowOff>113895</xdr:rowOff>
    </xdr:to>
    <xdr:cxnSp macro="">
      <xdr:nvCxnSpPr>
        <xdr:cNvPr id="126" name="直線コネクタ 125"/>
        <xdr:cNvCxnSpPr/>
      </xdr:nvCxnSpPr>
      <xdr:spPr>
        <a:xfrm flipV="1">
          <a:off x="1130300" y="10043726"/>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21298</xdr:rowOff>
    </xdr:from>
    <xdr:to>
      <xdr:col>24</xdr:col>
      <xdr:colOff>114300</xdr:colOff>
      <xdr:row>58</xdr:row>
      <xdr:rowOff>122898</xdr:rowOff>
    </xdr:to>
    <xdr:sp macro="" textlink="">
      <xdr:nvSpPr>
        <xdr:cNvPr id="136" name="楕円 135"/>
        <xdr:cNvSpPr/>
      </xdr:nvSpPr>
      <xdr:spPr>
        <a:xfrm>
          <a:off x="4584700" y="99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152125</xdr:rowOff>
    </xdr:from>
    <xdr:ext cx="599010" cy="259045"/>
    <xdr:sp macro="" textlink="">
      <xdr:nvSpPr>
        <xdr:cNvPr id="137" name="総務費該当値テキスト"/>
        <xdr:cNvSpPr txBox="1"/>
      </xdr:nvSpPr>
      <xdr:spPr>
        <a:xfrm>
          <a:off x="4686300" y="97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117023</xdr:rowOff>
    </xdr:from>
    <xdr:to>
      <xdr:col>20</xdr:col>
      <xdr:colOff>38100</xdr:colOff>
      <xdr:row>58</xdr:row>
      <xdr:rowOff>47173</xdr:rowOff>
    </xdr:to>
    <xdr:sp macro="" textlink="">
      <xdr:nvSpPr>
        <xdr:cNvPr id="138" name="楕円 137"/>
        <xdr:cNvSpPr/>
      </xdr:nvSpPr>
      <xdr:spPr>
        <a:xfrm>
          <a:off x="3746500" y="98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63700</xdr:rowOff>
    </xdr:from>
    <xdr:ext cx="599010" cy="259045"/>
    <xdr:sp macro="" textlink="">
      <xdr:nvSpPr>
        <xdr:cNvPr id="139" name="テキスト ボックス 138"/>
        <xdr:cNvSpPr txBox="1"/>
      </xdr:nvSpPr>
      <xdr:spPr>
        <a:xfrm>
          <a:off x="3497795" y="966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44869</xdr:rowOff>
    </xdr:from>
    <xdr:to>
      <xdr:col>15</xdr:col>
      <xdr:colOff>101600</xdr:colOff>
      <xdr:row>58</xdr:row>
      <xdr:rowOff>146469</xdr:rowOff>
    </xdr:to>
    <xdr:sp macro="" textlink="">
      <xdr:nvSpPr>
        <xdr:cNvPr id="140" name="楕円 139"/>
        <xdr:cNvSpPr/>
      </xdr:nvSpPr>
      <xdr:spPr>
        <a:xfrm>
          <a:off x="2857500" y="99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162996</xdr:rowOff>
    </xdr:from>
    <xdr:ext cx="599010" cy="259045"/>
    <xdr:sp macro="" textlink="">
      <xdr:nvSpPr>
        <xdr:cNvPr id="141" name="テキスト ボックス 140"/>
        <xdr:cNvSpPr txBox="1"/>
      </xdr:nvSpPr>
      <xdr:spPr>
        <a:xfrm>
          <a:off x="2608795" y="976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48826</xdr:rowOff>
    </xdr:from>
    <xdr:to>
      <xdr:col>10</xdr:col>
      <xdr:colOff>165100</xdr:colOff>
      <xdr:row>58</xdr:row>
      <xdr:rowOff>150426</xdr:rowOff>
    </xdr:to>
    <xdr:sp macro="" textlink="">
      <xdr:nvSpPr>
        <xdr:cNvPr id="142" name="楕円 141"/>
        <xdr:cNvSpPr/>
      </xdr:nvSpPr>
      <xdr:spPr>
        <a:xfrm>
          <a:off x="1968500" y="99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166953</xdr:rowOff>
    </xdr:from>
    <xdr:ext cx="599010" cy="259045"/>
    <xdr:sp macro="" textlink="">
      <xdr:nvSpPr>
        <xdr:cNvPr id="143" name="テキスト ボックス 142"/>
        <xdr:cNvSpPr txBox="1"/>
      </xdr:nvSpPr>
      <xdr:spPr>
        <a:xfrm>
          <a:off x="1719795" y="976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63095</xdr:rowOff>
    </xdr:from>
    <xdr:to>
      <xdr:col>6</xdr:col>
      <xdr:colOff>38100</xdr:colOff>
      <xdr:row>58</xdr:row>
      <xdr:rowOff>164695</xdr:rowOff>
    </xdr:to>
    <xdr:sp macro="" textlink="">
      <xdr:nvSpPr>
        <xdr:cNvPr id="144" name="楕円 143"/>
        <xdr:cNvSpPr/>
      </xdr:nvSpPr>
      <xdr:spPr>
        <a:xfrm>
          <a:off x="1079500" y="100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9772</xdr:rowOff>
    </xdr:from>
    <xdr:ext cx="599010" cy="259045"/>
    <xdr:sp macro="" textlink="">
      <xdr:nvSpPr>
        <xdr:cNvPr id="145" name="テキスト ボックス 144"/>
        <xdr:cNvSpPr txBox="1"/>
      </xdr:nvSpPr>
      <xdr:spPr>
        <a:xfrm>
          <a:off x="830795" y="97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137971</xdr:rowOff>
    </xdr:from>
    <xdr:to>
      <xdr:col>24</xdr:col>
      <xdr:colOff>63500</xdr:colOff>
      <xdr:row>77</xdr:row>
      <xdr:rowOff>151786</xdr:rowOff>
    </xdr:to>
    <xdr:cxnSp macro="">
      <xdr:nvCxnSpPr>
        <xdr:cNvPr id="176" name="直線コネクタ 175"/>
        <xdr:cNvCxnSpPr/>
      </xdr:nvCxnSpPr>
      <xdr:spPr>
        <a:xfrm flipV="1">
          <a:off x="3797300" y="13339621"/>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140849</xdr:rowOff>
    </xdr:from>
    <xdr:to>
      <xdr:col>19</xdr:col>
      <xdr:colOff>177800</xdr:colOff>
      <xdr:row>77</xdr:row>
      <xdr:rowOff>151786</xdr:rowOff>
    </xdr:to>
    <xdr:cxnSp macro="">
      <xdr:nvCxnSpPr>
        <xdr:cNvPr id="179" name="直線コネクタ 178"/>
        <xdr:cNvCxnSpPr/>
      </xdr:nvCxnSpPr>
      <xdr:spPr>
        <a:xfrm>
          <a:off x="2908300" y="13342499"/>
          <a:ext cx="8890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140849</xdr:rowOff>
    </xdr:from>
    <xdr:to>
      <xdr:col>15</xdr:col>
      <xdr:colOff>50800</xdr:colOff>
      <xdr:row>78</xdr:row>
      <xdr:rowOff>9415</xdr:rowOff>
    </xdr:to>
    <xdr:cxnSp macro="">
      <xdr:nvCxnSpPr>
        <xdr:cNvPr id="182" name="直線コネクタ 181"/>
        <xdr:cNvCxnSpPr/>
      </xdr:nvCxnSpPr>
      <xdr:spPr>
        <a:xfrm flipV="1">
          <a:off x="2019300" y="13342499"/>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168619</xdr:rowOff>
    </xdr:from>
    <xdr:to>
      <xdr:col>10</xdr:col>
      <xdr:colOff>114300</xdr:colOff>
      <xdr:row>78</xdr:row>
      <xdr:rowOff>9415</xdr:rowOff>
    </xdr:to>
    <xdr:cxnSp macro="">
      <xdr:nvCxnSpPr>
        <xdr:cNvPr id="185" name="直線コネクタ 184"/>
        <xdr:cNvCxnSpPr/>
      </xdr:nvCxnSpPr>
      <xdr:spPr>
        <a:xfrm>
          <a:off x="1130300" y="1337026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87171</xdr:rowOff>
    </xdr:from>
    <xdr:to>
      <xdr:col>24</xdr:col>
      <xdr:colOff>114300</xdr:colOff>
      <xdr:row>78</xdr:row>
      <xdr:rowOff>17321</xdr:rowOff>
    </xdr:to>
    <xdr:sp macro="" textlink="">
      <xdr:nvSpPr>
        <xdr:cNvPr id="195" name="楕円 194"/>
        <xdr:cNvSpPr/>
      </xdr:nvSpPr>
      <xdr:spPr>
        <a:xfrm>
          <a:off x="4584700" y="132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100986</xdr:rowOff>
    </xdr:from>
    <xdr:to>
      <xdr:col>20</xdr:col>
      <xdr:colOff>38100</xdr:colOff>
      <xdr:row>78</xdr:row>
      <xdr:rowOff>31136</xdr:rowOff>
    </xdr:to>
    <xdr:sp macro="" textlink="">
      <xdr:nvSpPr>
        <xdr:cNvPr id="197" name="楕円 196"/>
        <xdr:cNvSpPr/>
      </xdr:nvSpPr>
      <xdr:spPr>
        <a:xfrm>
          <a:off x="3746500" y="133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22263</xdr:rowOff>
    </xdr:from>
    <xdr:ext cx="599010" cy="259045"/>
    <xdr:sp macro="" textlink="">
      <xdr:nvSpPr>
        <xdr:cNvPr id="198" name="テキスト ボックス 197"/>
        <xdr:cNvSpPr txBox="1"/>
      </xdr:nvSpPr>
      <xdr:spPr>
        <a:xfrm>
          <a:off x="3497795" y="133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90049</xdr:rowOff>
    </xdr:from>
    <xdr:to>
      <xdr:col>15</xdr:col>
      <xdr:colOff>101600</xdr:colOff>
      <xdr:row>78</xdr:row>
      <xdr:rowOff>20199</xdr:rowOff>
    </xdr:to>
    <xdr:sp macro="" textlink="">
      <xdr:nvSpPr>
        <xdr:cNvPr id="199" name="楕円 198"/>
        <xdr:cNvSpPr/>
      </xdr:nvSpPr>
      <xdr:spPr>
        <a:xfrm>
          <a:off x="2857500" y="132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11326</xdr:rowOff>
    </xdr:from>
    <xdr:ext cx="599010" cy="259045"/>
    <xdr:sp macro="" textlink="">
      <xdr:nvSpPr>
        <xdr:cNvPr id="200" name="テキスト ボックス 199"/>
        <xdr:cNvSpPr txBox="1"/>
      </xdr:nvSpPr>
      <xdr:spPr>
        <a:xfrm>
          <a:off x="2608795" y="1338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130065</xdr:rowOff>
    </xdr:from>
    <xdr:to>
      <xdr:col>10</xdr:col>
      <xdr:colOff>165100</xdr:colOff>
      <xdr:row>78</xdr:row>
      <xdr:rowOff>60215</xdr:rowOff>
    </xdr:to>
    <xdr:sp macro="" textlink="">
      <xdr:nvSpPr>
        <xdr:cNvPr id="201" name="楕円 200"/>
        <xdr:cNvSpPr/>
      </xdr:nvSpPr>
      <xdr:spPr>
        <a:xfrm>
          <a:off x="1968500" y="133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51342</xdr:rowOff>
    </xdr:from>
    <xdr:ext cx="599010" cy="259045"/>
    <xdr:sp macro="" textlink="">
      <xdr:nvSpPr>
        <xdr:cNvPr id="202" name="テキスト ボックス 201"/>
        <xdr:cNvSpPr txBox="1"/>
      </xdr:nvSpPr>
      <xdr:spPr>
        <a:xfrm>
          <a:off x="1719795" y="1342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117819</xdr:rowOff>
    </xdr:from>
    <xdr:to>
      <xdr:col>6</xdr:col>
      <xdr:colOff>38100</xdr:colOff>
      <xdr:row>78</xdr:row>
      <xdr:rowOff>47969</xdr:rowOff>
    </xdr:to>
    <xdr:sp macro="" textlink="">
      <xdr:nvSpPr>
        <xdr:cNvPr id="203" name="楕円 202"/>
        <xdr:cNvSpPr/>
      </xdr:nvSpPr>
      <xdr:spPr>
        <a:xfrm>
          <a:off x="1079500" y="133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39096</xdr:rowOff>
    </xdr:from>
    <xdr:ext cx="599010" cy="259045"/>
    <xdr:sp macro="" textlink="">
      <xdr:nvSpPr>
        <xdr:cNvPr id="204" name="テキスト ボックス 203"/>
        <xdr:cNvSpPr txBox="1"/>
      </xdr:nvSpPr>
      <xdr:spPr>
        <a:xfrm>
          <a:off x="830795" y="134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4153</xdr:rowOff>
    </xdr:from>
    <xdr:to>
      <xdr:col>24</xdr:col>
      <xdr:colOff>63500</xdr:colOff>
      <xdr:row>98</xdr:row>
      <xdr:rowOff>29074</xdr:rowOff>
    </xdr:to>
    <xdr:cxnSp macro="">
      <xdr:nvCxnSpPr>
        <xdr:cNvPr id="235" name="直線コネクタ 234"/>
        <xdr:cNvCxnSpPr/>
      </xdr:nvCxnSpPr>
      <xdr:spPr>
        <a:xfrm flipV="1">
          <a:off x="3797300" y="16806253"/>
          <a:ext cx="8382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29074</xdr:rowOff>
    </xdr:from>
    <xdr:to>
      <xdr:col>19</xdr:col>
      <xdr:colOff>177800</xdr:colOff>
      <xdr:row>98</xdr:row>
      <xdr:rowOff>53110</xdr:rowOff>
    </xdr:to>
    <xdr:cxnSp macro="">
      <xdr:nvCxnSpPr>
        <xdr:cNvPr id="238" name="直線コネクタ 237"/>
        <xdr:cNvCxnSpPr/>
      </xdr:nvCxnSpPr>
      <xdr:spPr>
        <a:xfrm flipV="1">
          <a:off x="2908300" y="1683117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53110</xdr:rowOff>
    </xdr:from>
    <xdr:to>
      <xdr:col>15</xdr:col>
      <xdr:colOff>50800</xdr:colOff>
      <xdr:row>98</xdr:row>
      <xdr:rowOff>60117</xdr:rowOff>
    </xdr:to>
    <xdr:cxnSp macro="">
      <xdr:nvCxnSpPr>
        <xdr:cNvPr id="241" name="直線コネクタ 240"/>
        <xdr:cNvCxnSpPr/>
      </xdr:nvCxnSpPr>
      <xdr:spPr>
        <a:xfrm flipV="1">
          <a:off x="2019300" y="16855210"/>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59778</xdr:rowOff>
    </xdr:from>
    <xdr:to>
      <xdr:col>10</xdr:col>
      <xdr:colOff>114300</xdr:colOff>
      <xdr:row>98</xdr:row>
      <xdr:rowOff>60117</xdr:rowOff>
    </xdr:to>
    <xdr:cxnSp macro="">
      <xdr:nvCxnSpPr>
        <xdr:cNvPr id="244" name="直線コネクタ 243"/>
        <xdr:cNvCxnSpPr/>
      </xdr:nvCxnSpPr>
      <xdr:spPr>
        <a:xfrm>
          <a:off x="1130300" y="16861878"/>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124803</xdr:rowOff>
    </xdr:from>
    <xdr:to>
      <xdr:col>24</xdr:col>
      <xdr:colOff>114300</xdr:colOff>
      <xdr:row>98</xdr:row>
      <xdr:rowOff>54953</xdr:rowOff>
    </xdr:to>
    <xdr:sp macro="" textlink="">
      <xdr:nvSpPr>
        <xdr:cNvPr id="254" name="楕円 253"/>
        <xdr:cNvSpPr/>
      </xdr:nvSpPr>
      <xdr:spPr>
        <a:xfrm>
          <a:off x="4584700" y="167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103230</xdr:rowOff>
    </xdr:from>
    <xdr:ext cx="534377" cy="259045"/>
    <xdr:sp macro="" textlink="">
      <xdr:nvSpPr>
        <xdr:cNvPr id="255" name="衛生費該当値テキスト"/>
        <xdr:cNvSpPr txBox="1"/>
      </xdr:nvSpPr>
      <xdr:spPr>
        <a:xfrm>
          <a:off x="4686300"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149724</xdr:rowOff>
    </xdr:from>
    <xdr:to>
      <xdr:col>20</xdr:col>
      <xdr:colOff>38100</xdr:colOff>
      <xdr:row>98</xdr:row>
      <xdr:rowOff>79874</xdr:rowOff>
    </xdr:to>
    <xdr:sp macro="" textlink="">
      <xdr:nvSpPr>
        <xdr:cNvPr id="256" name="楕円 255"/>
        <xdr:cNvSpPr/>
      </xdr:nvSpPr>
      <xdr:spPr>
        <a:xfrm>
          <a:off x="3746500" y="167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71001</xdr:rowOff>
    </xdr:from>
    <xdr:ext cx="534377" cy="259045"/>
    <xdr:sp macro="" textlink="">
      <xdr:nvSpPr>
        <xdr:cNvPr id="257" name="テキスト ボックス 256"/>
        <xdr:cNvSpPr txBox="1"/>
      </xdr:nvSpPr>
      <xdr:spPr>
        <a:xfrm>
          <a:off x="3530111" y="168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2310</xdr:rowOff>
    </xdr:from>
    <xdr:to>
      <xdr:col>15</xdr:col>
      <xdr:colOff>101600</xdr:colOff>
      <xdr:row>98</xdr:row>
      <xdr:rowOff>103910</xdr:rowOff>
    </xdr:to>
    <xdr:sp macro="" textlink="">
      <xdr:nvSpPr>
        <xdr:cNvPr id="258" name="楕円 257"/>
        <xdr:cNvSpPr/>
      </xdr:nvSpPr>
      <xdr:spPr>
        <a:xfrm>
          <a:off x="2857500" y="168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95037</xdr:rowOff>
    </xdr:from>
    <xdr:ext cx="534377" cy="259045"/>
    <xdr:sp macro="" textlink="">
      <xdr:nvSpPr>
        <xdr:cNvPr id="259" name="テキスト ボックス 258"/>
        <xdr:cNvSpPr txBox="1"/>
      </xdr:nvSpPr>
      <xdr:spPr>
        <a:xfrm>
          <a:off x="2641111" y="1689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9317</xdr:rowOff>
    </xdr:from>
    <xdr:to>
      <xdr:col>10</xdr:col>
      <xdr:colOff>165100</xdr:colOff>
      <xdr:row>98</xdr:row>
      <xdr:rowOff>110917</xdr:rowOff>
    </xdr:to>
    <xdr:sp macro="" textlink="">
      <xdr:nvSpPr>
        <xdr:cNvPr id="260" name="楕円 259"/>
        <xdr:cNvSpPr/>
      </xdr:nvSpPr>
      <xdr:spPr>
        <a:xfrm>
          <a:off x="1968500" y="168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102044</xdr:rowOff>
    </xdr:from>
    <xdr:ext cx="534377" cy="259045"/>
    <xdr:sp macro="" textlink="">
      <xdr:nvSpPr>
        <xdr:cNvPr id="261" name="テキスト ボックス 260"/>
        <xdr:cNvSpPr txBox="1"/>
      </xdr:nvSpPr>
      <xdr:spPr>
        <a:xfrm>
          <a:off x="1752111" y="169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8978</xdr:rowOff>
    </xdr:from>
    <xdr:to>
      <xdr:col>6</xdr:col>
      <xdr:colOff>38100</xdr:colOff>
      <xdr:row>98</xdr:row>
      <xdr:rowOff>110578</xdr:rowOff>
    </xdr:to>
    <xdr:sp macro="" textlink="">
      <xdr:nvSpPr>
        <xdr:cNvPr id="262" name="楕円 261"/>
        <xdr:cNvSpPr/>
      </xdr:nvSpPr>
      <xdr:spPr>
        <a:xfrm>
          <a:off x="1079500" y="168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101705</xdr:rowOff>
    </xdr:from>
    <xdr:ext cx="534377" cy="259045"/>
    <xdr:sp macro="" textlink="">
      <xdr:nvSpPr>
        <xdr:cNvPr id="263" name="テキスト ボックス 262"/>
        <xdr:cNvSpPr txBox="1"/>
      </xdr:nvSpPr>
      <xdr:spPr>
        <a:xfrm>
          <a:off x="863111" y="169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74756</xdr:rowOff>
    </xdr:from>
    <xdr:to>
      <xdr:col>55</xdr:col>
      <xdr:colOff>0</xdr:colOff>
      <xdr:row>58</xdr:row>
      <xdr:rowOff>87915</xdr:rowOff>
    </xdr:to>
    <xdr:cxnSp macro="">
      <xdr:nvCxnSpPr>
        <xdr:cNvPr id="349" name="直線コネクタ 348"/>
        <xdr:cNvCxnSpPr/>
      </xdr:nvCxnSpPr>
      <xdr:spPr>
        <a:xfrm flipV="1">
          <a:off x="9639300" y="10018856"/>
          <a:ext cx="8382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19547</xdr:rowOff>
    </xdr:from>
    <xdr:to>
      <xdr:col>50</xdr:col>
      <xdr:colOff>114300</xdr:colOff>
      <xdr:row>58</xdr:row>
      <xdr:rowOff>87915</xdr:rowOff>
    </xdr:to>
    <xdr:cxnSp macro="">
      <xdr:nvCxnSpPr>
        <xdr:cNvPr id="352" name="直線コネクタ 351"/>
        <xdr:cNvCxnSpPr/>
      </xdr:nvCxnSpPr>
      <xdr:spPr>
        <a:xfrm>
          <a:off x="8750300" y="996364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19547</xdr:rowOff>
    </xdr:from>
    <xdr:to>
      <xdr:col>45</xdr:col>
      <xdr:colOff>177800</xdr:colOff>
      <xdr:row>58</xdr:row>
      <xdr:rowOff>81659</xdr:rowOff>
    </xdr:to>
    <xdr:cxnSp macro="">
      <xdr:nvCxnSpPr>
        <xdr:cNvPr id="355" name="直線コネクタ 354"/>
        <xdr:cNvCxnSpPr/>
      </xdr:nvCxnSpPr>
      <xdr:spPr>
        <a:xfrm flipV="1">
          <a:off x="7861300" y="9963647"/>
          <a:ext cx="889000" cy="6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44587</xdr:rowOff>
    </xdr:from>
    <xdr:to>
      <xdr:col>41</xdr:col>
      <xdr:colOff>50800</xdr:colOff>
      <xdr:row>58</xdr:row>
      <xdr:rowOff>81659</xdr:rowOff>
    </xdr:to>
    <xdr:cxnSp macro="">
      <xdr:nvCxnSpPr>
        <xdr:cNvPr id="358" name="直線コネクタ 357"/>
        <xdr:cNvCxnSpPr/>
      </xdr:nvCxnSpPr>
      <xdr:spPr>
        <a:xfrm>
          <a:off x="6972300" y="9988687"/>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23956</xdr:rowOff>
    </xdr:from>
    <xdr:to>
      <xdr:col>55</xdr:col>
      <xdr:colOff>50800</xdr:colOff>
      <xdr:row>58</xdr:row>
      <xdr:rowOff>125556</xdr:rowOff>
    </xdr:to>
    <xdr:sp macro="" textlink="">
      <xdr:nvSpPr>
        <xdr:cNvPr id="368" name="楕円 367"/>
        <xdr:cNvSpPr/>
      </xdr:nvSpPr>
      <xdr:spPr>
        <a:xfrm>
          <a:off x="10426700" y="99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115107</xdr:rowOff>
    </xdr:from>
    <xdr:ext cx="599010" cy="259045"/>
    <xdr:sp macro="" textlink="">
      <xdr:nvSpPr>
        <xdr:cNvPr id="369" name="農林水産業費該当値テキスト"/>
        <xdr:cNvSpPr txBox="1"/>
      </xdr:nvSpPr>
      <xdr:spPr>
        <a:xfrm>
          <a:off x="10528300" y="988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37115</xdr:rowOff>
    </xdr:from>
    <xdr:to>
      <xdr:col>50</xdr:col>
      <xdr:colOff>165100</xdr:colOff>
      <xdr:row>58</xdr:row>
      <xdr:rowOff>138715</xdr:rowOff>
    </xdr:to>
    <xdr:sp macro="" textlink="">
      <xdr:nvSpPr>
        <xdr:cNvPr id="370" name="楕円 369"/>
        <xdr:cNvSpPr/>
      </xdr:nvSpPr>
      <xdr:spPr>
        <a:xfrm>
          <a:off x="9588500" y="99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129842</xdr:rowOff>
    </xdr:from>
    <xdr:ext cx="599010" cy="259045"/>
    <xdr:sp macro="" textlink="">
      <xdr:nvSpPr>
        <xdr:cNvPr id="371" name="テキスト ボックス 370"/>
        <xdr:cNvSpPr txBox="1"/>
      </xdr:nvSpPr>
      <xdr:spPr>
        <a:xfrm>
          <a:off x="9339795" y="1007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140197</xdr:rowOff>
    </xdr:from>
    <xdr:to>
      <xdr:col>46</xdr:col>
      <xdr:colOff>38100</xdr:colOff>
      <xdr:row>58</xdr:row>
      <xdr:rowOff>70347</xdr:rowOff>
    </xdr:to>
    <xdr:sp macro="" textlink="">
      <xdr:nvSpPr>
        <xdr:cNvPr id="372" name="楕円 371"/>
        <xdr:cNvSpPr/>
      </xdr:nvSpPr>
      <xdr:spPr>
        <a:xfrm>
          <a:off x="8699500" y="9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61474</xdr:rowOff>
    </xdr:from>
    <xdr:ext cx="599010" cy="259045"/>
    <xdr:sp macro="" textlink="">
      <xdr:nvSpPr>
        <xdr:cNvPr id="373" name="テキスト ボックス 372"/>
        <xdr:cNvSpPr txBox="1"/>
      </xdr:nvSpPr>
      <xdr:spPr>
        <a:xfrm>
          <a:off x="8450795" y="100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30859</xdr:rowOff>
    </xdr:from>
    <xdr:to>
      <xdr:col>41</xdr:col>
      <xdr:colOff>101600</xdr:colOff>
      <xdr:row>58</xdr:row>
      <xdr:rowOff>132459</xdr:rowOff>
    </xdr:to>
    <xdr:sp macro="" textlink="">
      <xdr:nvSpPr>
        <xdr:cNvPr id="374" name="楕円 373"/>
        <xdr:cNvSpPr/>
      </xdr:nvSpPr>
      <xdr:spPr>
        <a:xfrm>
          <a:off x="7810500" y="99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123586</xdr:rowOff>
    </xdr:from>
    <xdr:ext cx="599010" cy="259045"/>
    <xdr:sp macro="" textlink="">
      <xdr:nvSpPr>
        <xdr:cNvPr id="375" name="テキスト ボックス 374"/>
        <xdr:cNvSpPr txBox="1"/>
      </xdr:nvSpPr>
      <xdr:spPr>
        <a:xfrm>
          <a:off x="7561795" y="1006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165237</xdr:rowOff>
    </xdr:from>
    <xdr:to>
      <xdr:col>36</xdr:col>
      <xdr:colOff>165100</xdr:colOff>
      <xdr:row>58</xdr:row>
      <xdr:rowOff>95387</xdr:rowOff>
    </xdr:to>
    <xdr:sp macro="" textlink="">
      <xdr:nvSpPr>
        <xdr:cNvPr id="376" name="楕円 375"/>
        <xdr:cNvSpPr/>
      </xdr:nvSpPr>
      <xdr:spPr>
        <a:xfrm>
          <a:off x="6921500" y="99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86514</xdr:rowOff>
    </xdr:from>
    <xdr:ext cx="599010" cy="259045"/>
    <xdr:sp macro="" textlink="">
      <xdr:nvSpPr>
        <xdr:cNvPr id="377" name="テキスト ボックス 376"/>
        <xdr:cNvSpPr txBox="1"/>
      </xdr:nvSpPr>
      <xdr:spPr>
        <a:xfrm>
          <a:off x="6672795" y="1003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17974</xdr:rowOff>
    </xdr:from>
    <xdr:to>
      <xdr:col>55</xdr:col>
      <xdr:colOff>0</xdr:colOff>
      <xdr:row>79</xdr:row>
      <xdr:rowOff>24833</xdr:rowOff>
    </xdr:to>
    <xdr:cxnSp macro="">
      <xdr:nvCxnSpPr>
        <xdr:cNvPr id="406" name="直線コネクタ 405"/>
        <xdr:cNvCxnSpPr/>
      </xdr:nvCxnSpPr>
      <xdr:spPr>
        <a:xfrm>
          <a:off x="9639300" y="1356252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167159</xdr:rowOff>
    </xdr:from>
    <xdr:to>
      <xdr:col>50</xdr:col>
      <xdr:colOff>114300</xdr:colOff>
      <xdr:row>79</xdr:row>
      <xdr:rowOff>17974</xdr:rowOff>
    </xdr:to>
    <xdr:cxnSp macro="">
      <xdr:nvCxnSpPr>
        <xdr:cNvPr id="409" name="直線コネクタ 408"/>
        <xdr:cNvCxnSpPr/>
      </xdr:nvCxnSpPr>
      <xdr:spPr>
        <a:xfrm>
          <a:off x="8750300" y="13368809"/>
          <a:ext cx="889000" cy="19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167159</xdr:rowOff>
    </xdr:from>
    <xdr:to>
      <xdr:col>45</xdr:col>
      <xdr:colOff>177800</xdr:colOff>
      <xdr:row>79</xdr:row>
      <xdr:rowOff>17662</xdr:rowOff>
    </xdr:to>
    <xdr:cxnSp macro="">
      <xdr:nvCxnSpPr>
        <xdr:cNvPr id="412" name="直線コネクタ 411"/>
        <xdr:cNvCxnSpPr/>
      </xdr:nvCxnSpPr>
      <xdr:spPr>
        <a:xfrm flipV="1">
          <a:off x="7861300" y="13368809"/>
          <a:ext cx="889000" cy="1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15749</xdr:rowOff>
    </xdr:from>
    <xdr:to>
      <xdr:col>41</xdr:col>
      <xdr:colOff>50800</xdr:colOff>
      <xdr:row>79</xdr:row>
      <xdr:rowOff>17662</xdr:rowOff>
    </xdr:to>
    <xdr:cxnSp macro="">
      <xdr:nvCxnSpPr>
        <xdr:cNvPr id="415" name="直線コネクタ 414"/>
        <xdr:cNvCxnSpPr/>
      </xdr:nvCxnSpPr>
      <xdr:spPr>
        <a:xfrm>
          <a:off x="6972300" y="13560299"/>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145483</xdr:rowOff>
    </xdr:from>
    <xdr:to>
      <xdr:col>55</xdr:col>
      <xdr:colOff>50800</xdr:colOff>
      <xdr:row>79</xdr:row>
      <xdr:rowOff>75633</xdr:rowOff>
    </xdr:to>
    <xdr:sp macro="" textlink="">
      <xdr:nvSpPr>
        <xdr:cNvPr id="425" name="楕円 424"/>
        <xdr:cNvSpPr/>
      </xdr:nvSpPr>
      <xdr:spPr>
        <a:xfrm>
          <a:off x="10426700" y="135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60410</xdr:rowOff>
    </xdr:from>
    <xdr:ext cx="469744" cy="259045"/>
    <xdr:sp macro="" textlink="">
      <xdr:nvSpPr>
        <xdr:cNvPr id="426" name="商工費該当値テキスト"/>
        <xdr:cNvSpPr txBox="1"/>
      </xdr:nvSpPr>
      <xdr:spPr>
        <a:xfrm>
          <a:off x="10528300" y="1343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138624</xdr:rowOff>
    </xdr:from>
    <xdr:to>
      <xdr:col>50</xdr:col>
      <xdr:colOff>165100</xdr:colOff>
      <xdr:row>79</xdr:row>
      <xdr:rowOff>68774</xdr:rowOff>
    </xdr:to>
    <xdr:sp macro="" textlink="">
      <xdr:nvSpPr>
        <xdr:cNvPr id="427" name="楕円 426"/>
        <xdr:cNvSpPr/>
      </xdr:nvSpPr>
      <xdr:spPr>
        <a:xfrm>
          <a:off x="9588500" y="135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59901</xdr:rowOff>
    </xdr:from>
    <xdr:ext cx="469744" cy="259045"/>
    <xdr:sp macro="" textlink="">
      <xdr:nvSpPr>
        <xdr:cNvPr id="428" name="テキスト ボックス 427"/>
        <xdr:cNvSpPr txBox="1"/>
      </xdr:nvSpPr>
      <xdr:spPr>
        <a:xfrm>
          <a:off x="9404428" y="136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116359</xdr:rowOff>
    </xdr:from>
    <xdr:to>
      <xdr:col>46</xdr:col>
      <xdr:colOff>38100</xdr:colOff>
      <xdr:row>78</xdr:row>
      <xdr:rowOff>46509</xdr:rowOff>
    </xdr:to>
    <xdr:sp macro="" textlink="">
      <xdr:nvSpPr>
        <xdr:cNvPr id="429" name="楕円 428"/>
        <xdr:cNvSpPr/>
      </xdr:nvSpPr>
      <xdr:spPr>
        <a:xfrm>
          <a:off x="8699500" y="133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63036</xdr:rowOff>
    </xdr:from>
    <xdr:ext cx="534377" cy="259045"/>
    <xdr:sp macro="" textlink="">
      <xdr:nvSpPr>
        <xdr:cNvPr id="430" name="テキスト ボックス 429"/>
        <xdr:cNvSpPr txBox="1"/>
      </xdr:nvSpPr>
      <xdr:spPr>
        <a:xfrm>
          <a:off x="8483111" y="130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138312</xdr:rowOff>
    </xdr:from>
    <xdr:to>
      <xdr:col>41</xdr:col>
      <xdr:colOff>101600</xdr:colOff>
      <xdr:row>79</xdr:row>
      <xdr:rowOff>68462</xdr:rowOff>
    </xdr:to>
    <xdr:sp macro="" textlink="">
      <xdr:nvSpPr>
        <xdr:cNvPr id="431" name="楕円 430"/>
        <xdr:cNvSpPr/>
      </xdr:nvSpPr>
      <xdr:spPr>
        <a:xfrm>
          <a:off x="7810500" y="135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59589</xdr:rowOff>
    </xdr:from>
    <xdr:ext cx="469744" cy="259045"/>
    <xdr:sp macro="" textlink="">
      <xdr:nvSpPr>
        <xdr:cNvPr id="432" name="テキスト ボックス 431"/>
        <xdr:cNvSpPr txBox="1"/>
      </xdr:nvSpPr>
      <xdr:spPr>
        <a:xfrm>
          <a:off x="7626428" y="1360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136399</xdr:rowOff>
    </xdr:from>
    <xdr:to>
      <xdr:col>36</xdr:col>
      <xdr:colOff>165100</xdr:colOff>
      <xdr:row>79</xdr:row>
      <xdr:rowOff>66549</xdr:rowOff>
    </xdr:to>
    <xdr:sp macro="" textlink="">
      <xdr:nvSpPr>
        <xdr:cNvPr id="433" name="楕円 432"/>
        <xdr:cNvSpPr/>
      </xdr:nvSpPr>
      <xdr:spPr>
        <a:xfrm>
          <a:off x="6921500" y="135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57676</xdr:rowOff>
    </xdr:from>
    <xdr:ext cx="469744" cy="259045"/>
    <xdr:sp macro="" textlink="">
      <xdr:nvSpPr>
        <xdr:cNvPr id="434" name="テキスト ボックス 433"/>
        <xdr:cNvSpPr txBox="1"/>
      </xdr:nvSpPr>
      <xdr:spPr>
        <a:xfrm>
          <a:off x="6737428" y="136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58020</xdr:rowOff>
    </xdr:from>
    <xdr:to>
      <xdr:col>55</xdr:col>
      <xdr:colOff>0</xdr:colOff>
      <xdr:row>98</xdr:row>
      <xdr:rowOff>169765</xdr:rowOff>
    </xdr:to>
    <xdr:cxnSp macro="">
      <xdr:nvCxnSpPr>
        <xdr:cNvPr id="465" name="直線コネクタ 464"/>
        <xdr:cNvCxnSpPr/>
      </xdr:nvCxnSpPr>
      <xdr:spPr>
        <a:xfrm flipV="1">
          <a:off x="9639300" y="16860120"/>
          <a:ext cx="838200" cy="1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169765</xdr:rowOff>
    </xdr:from>
    <xdr:to>
      <xdr:col>50</xdr:col>
      <xdr:colOff>114300</xdr:colOff>
      <xdr:row>99</xdr:row>
      <xdr:rowOff>10773</xdr:rowOff>
    </xdr:to>
    <xdr:cxnSp macro="">
      <xdr:nvCxnSpPr>
        <xdr:cNvPr id="468" name="直線コネクタ 467"/>
        <xdr:cNvCxnSpPr/>
      </xdr:nvCxnSpPr>
      <xdr:spPr>
        <a:xfrm flipV="1">
          <a:off x="8750300" y="1697186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9668</xdr:rowOff>
    </xdr:from>
    <xdr:to>
      <xdr:col>45</xdr:col>
      <xdr:colOff>177800</xdr:colOff>
      <xdr:row>99</xdr:row>
      <xdr:rowOff>10773</xdr:rowOff>
    </xdr:to>
    <xdr:cxnSp macro="">
      <xdr:nvCxnSpPr>
        <xdr:cNvPr id="471" name="直線コネクタ 470"/>
        <xdr:cNvCxnSpPr/>
      </xdr:nvCxnSpPr>
      <xdr:spPr>
        <a:xfrm>
          <a:off x="7861300" y="1698321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5624</xdr:rowOff>
    </xdr:from>
    <xdr:to>
      <xdr:col>41</xdr:col>
      <xdr:colOff>50800</xdr:colOff>
      <xdr:row>99</xdr:row>
      <xdr:rowOff>9668</xdr:rowOff>
    </xdr:to>
    <xdr:cxnSp macro="">
      <xdr:nvCxnSpPr>
        <xdr:cNvPr id="474" name="直線コネクタ 473"/>
        <xdr:cNvCxnSpPr/>
      </xdr:nvCxnSpPr>
      <xdr:spPr>
        <a:xfrm>
          <a:off x="6972300" y="16979174"/>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7220</xdr:rowOff>
    </xdr:from>
    <xdr:to>
      <xdr:col>55</xdr:col>
      <xdr:colOff>50800</xdr:colOff>
      <xdr:row>98</xdr:row>
      <xdr:rowOff>108820</xdr:rowOff>
    </xdr:to>
    <xdr:sp macro="" textlink="">
      <xdr:nvSpPr>
        <xdr:cNvPr id="484" name="楕円 483"/>
        <xdr:cNvSpPr/>
      </xdr:nvSpPr>
      <xdr:spPr>
        <a:xfrm>
          <a:off x="10426700" y="168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157097</xdr:rowOff>
    </xdr:from>
    <xdr:ext cx="599010" cy="259045"/>
    <xdr:sp macro="" textlink="">
      <xdr:nvSpPr>
        <xdr:cNvPr id="485" name="土木費該当値テキスト"/>
        <xdr:cNvSpPr txBox="1"/>
      </xdr:nvSpPr>
      <xdr:spPr>
        <a:xfrm>
          <a:off x="10528300" y="167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118965</xdr:rowOff>
    </xdr:from>
    <xdr:to>
      <xdr:col>50</xdr:col>
      <xdr:colOff>165100</xdr:colOff>
      <xdr:row>99</xdr:row>
      <xdr:rowOff>49115</xdr:rowOff>
    </xdr:to>
    <xdr:sp macro="" textlink="">
      <xdr:nvSpPr>
        <xdr:cNvPr id="486" name="楕円 485"/>
        <xdr:cNvSpPr/>
      </xdr:nvSpPr>
      <xdr:spPr>
        <a:xfrm>
          <a:off x="9588500" y="169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40242</xdr:rowOff>
    </xdr:from>
    <xdr:ext cx="534377" cy="259045"/>
    <xdr:sp macro="" textlink="">
      <xdr:nvSpPr>
        <xdr:cNvPr id="487" name="テキスト ボックス 486"/>
        <xdr:cNvSpPr txBox="1"/>
      </xdr:nvSpPr>
      <xdr:spPr>
        <a:xfrm>
          <a:off x="9372111" y="1701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131423</xdr:rowOff>
    </xdr:from>
    <xdr:to>
      <xdr:col>46</xdr:col>
      <xdr:colOff>38100</xdr:colOff>
      <xdr:row>99</xdr:row>
      <xdr:rowOff>61573</xdr:rowOff>
    </xdr:to>
    <xdr:sp macro="" textlink="">
      <xdr:nvSpPr>
        <xdr:cNvPr id="488" name="楕円 487"/>
        <xdr:cNvSpPr/>
      </xdr:nvSpPr>
      <xdr:spPr>
        <a:xfrm>
          <a:off x="8699500" y="169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52700</xdr:rowOff>
    </xdr:from>
    <xdr:ext cx="534377" cy="259045"/>
    <xdr:sp macro="" textlink="">
      <xdr:nvSpPr>
        <xdr:cNvPr id="489" name="テキスト ボックス 488"/>
        <xdr:cNvSpPr txBox="1"/>
      </xdr:nvSpPr>
      <xdr:spPr>
        <a:xfrm>
          <a:off x="8483111" y="170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130318</xdr:rowOff>
    </xdr:from>
    <xdr:to>
      <xdr:col>41</xdr:col>
      <xdr:colOff>101600</xdr:colOff>
      <xdr:row>99</xdr:row>
      <xdr:rowOff>60468</xdr:rowOff>
    </xdr:to>
    <xdr:sp macro="" textlink="">
      <xdr:nvSpPr>
        <xdr:cNvPr id="490" name="楕円 489"/>
        <xdr:cNvSpPr/>
      </xdr:nvSpPr>
      <xdr:spPr>
        <a:xfrm>
          <a:off x="7810500" y="169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51595</xdr:rowOff>
    </xdr:from>
    <xdr:ext cx="534377" cy="259045"/>
    <xdr:sp macro="" textlink="">
      <xdr:nvSpPr>
        <xdr:cNvPr id="491" name="テキスト ボックス 490"/>
        <xdr:cNvSpPr txBox="1"/>
      </xdr:nvSpPr>
      <xdr:spPr>
        <a:xfrm>
          <a:off x="7594111" y="170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126274</xdr:rowOff>
    </xdr:from>
    <xdr:to>
      <xdr:col>36</xdr:col>
      <xdr:colOff>165100</xdr:colOff>
      <xdr:row>99</xdr:row>
      <xdr:rowOff>56424</xdr:rowOff>
    </xdr:to>
    <xdr:sp macro="" textlink="">
      <xdr:nvSpPr>
        <xdr:cNvPr id="492" name="楕円 491"/>
        <xdr:cNvSpPr/>
      </xdr:nvSpPr>
      <xdr:spPr>
        <a:xfrm>
          <a:off x="6921500" y="169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47551</xdr:rowOff>
    </xdr:from>
    <xdr:ext cx="534377" cy="259045"/>
    <xdr:sp macro="" textlink="">
      <xdr:nvSpPr>
        <xdr:cNvPr id="493" name="テキスト ボックス 492"/>
        <xdr:cNvSpPr txBox="1"/>
      </xdr:nvSpPr>
      <xdr:spPr>
        <a:xfrm>
          <a:off x="6705111" y="170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171097</xdr:rowOff>
    </xdr:from>
    <xdr:to>
      <xdr:col>85</xdr:col>
      <xdr:colOff>127000</xdr:colOff>
      <xdr:row>39</xdr:row>
      <xdr:rowOff>6573</xdr:rowOff>
    </xdr:to>
    <xdr:cxnSp macro="">
      <xdr:nvCxnSpPr>
        <xdr:cNvPr id="522" name="直線コネクタ 521"/>
        <xdr:cNvCxnSpPr/>
      </xdr:nvCxnSpPr>
      <xdr:spPr>
        <a:xfrm flipV="1">
          <a:off x="15481300" y="6686197"/>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6573</xdr:rowOff>
    </xdr:from>
    <xdr:to>
      <xdr:col>81</xdr:col>
      <xdr:colOff>50800</xdr:colOff>
      <xdr:row>39</xdr:row>
      <xdr:rowOff>18931</xdr:rowOff>
    </xdr:to>
    <xdr:cxnSp macro="">
      <xdr:nvCxnSpPr>
        <xdr:cNvPr id="525" name="直線コネクタ 524"/>
        <xdr:cNvCxnSpPr/>
      </xdr:nvCxnSpPr>
      <xdr:spPr>
        <a:xfrm flipV="1">
          <a:off x="14592300" y="6693123"/>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157473</xdr:rowOff>
    </xdr:from>
    <xdr:to>
      <xdr:col>76</xdr:col>
      <xdr:colOff>114300</xdr:colOff>
      <xdr:row>39</xdr:row>
      <xdr:rowOff>18931</xdr:rowOff>
    </xdr:to>
    <xdr:cxnSp macro="">
      <xdr:nvCxnSpPr>
        <xdr:cNvPr id="528" name="直線コネクタ 527"/>
        <xdr:cNvCxnSpPr/>
      </xdr:nvCxnSpPr>
      <xdr:spPr>
        <a:xfrm>
          <a:off x="13703300" y="6672573"/>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157473</xdr:rowOff>
    </xdr:from>
    <xdr:to>
      <xdr:col>71</xdr:col>
      <xdr:colOff>177800</xdr:colOff>
      <xdr:row>39</xdr:row>
      <xdr:rowOff>11042</xdr:rowOff>
    </xdr:to>
    <xdr:cxnSp macro="">
      <xdr:nvCxnSpPr>
        <xdr:cNvPr id="531" name="直線コネクタ 530"/>
        <xdr:cNvCxnSpPr/>
      </xdr:nvCxnSpPr>
      <xdr:spPr>
        <a:xfrm flipV="1">
          <a:off x="12814300" y="6672573"/>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120297</xdr:rowOff>
    </xdr:from>
    <xdr:to>
      <xdr:col>85</xdr:col>
      <xdr:colOff>177800</xdr:colOff>
      <xdr:row>39</xdr:row>
      <xdr:rowOff>50447</xdr:rowOff>
    </xdr:to>
    <xdr:sp macro="" textlink="">
      <xdr:nvSpPr>
        <xdr:cNvPr id="541" name="楕円 540"/>
        <xdr:cNvSpPr/>
      </xdr:nvSpPr>
      <xdr:spPr>
        <a:xfrm>
          <a:off x="16268700" y="66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127223</xdr:rowOff>
    </xdr:from>
    <xdr:to>
      <xdr:col>81</xdr:col>
      <xdr:colOff>101600</xdr:colOff>
      <xdr:row>39</xdr:row>
      <xdr:rowOff>57373</xdr:rowOff>
    </xdr:to>
    <xdr:sp macro="" textlink="">
      <xdr:nvSpPr>
        <xdr:cNvPr id="543" name="楕円 542"/>
        <xdr:cNvSpPr/>
      </xdr:nvSpPr>
      <xdr:spPr>
        <a:xfrm>
          <a:off x="15430500" y="66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48500</xdr:rowOff>
    </xdr:from>
    <xdr:ext cx="534377" cy="259045"/>
    <xdr:sp macro="" textlink="">
      <xdr:nvSpPr>
        <xdr:cNvPr id="544" name="テキスト ボックス 543"/>
        <xdr:cNvSpPr txBox="1"/>
      </xdr:nvSpPr>
      <xdr:spPr>
        <a:xfrm>
          <a:off x="15214111" y="67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139581</xdr:rowOff>
    </xdr:from>
    <xdr:to>
      <xdr:col>76</xdr:col>
      <xdr:colOff>165100</xdr:colOff>
      <xdr:row>39</xdr:row>
      <xdr:rowOff>69731</xdr:rowOff>
    </xdr:to>
    <xdr:sp macro="" textlink="">
      <xdr:nvSpPr>
        <xdr:cNvPr id="545" name="楕円 544"/>
        <xdr:cNvSpPr/>
      </xdr:nvSpPr>
      <xdr:spPr>
        <a:xfrm>
          <a:off x="14541500" y="66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60858</xdr:rowOff>
    </xdr:from>
    <xdr:ext cx="534377" cy="259045"/>
    <xdr:sp macro="" textlink="">
      <xdr:nvSpPr>
        <xdr:cNvPr id="546" name="テキスト ボックス 545"/>
        <xdr:cNvSpPr txBox="1"/>
      </xdr:nvSpPr>
      <xdr:spPr>
        <a:xfrm>
          <a:off x="14325111" y="67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106673</xdr:rowOff>
    </xdr:from>
    <xdr:to>
      <xdr:col>72</xdr:col>
      <xdr:colOff>38100</xdr:colOff>
      <xdr:row>39</xdr:row>
      <xdr:rowOff>36823</xdr:rowOff>
    </xdr:to>
    <xdr:sp macro="" textlink="">
      <xdr:nvSpPr>
        <xdr:cNvPr id="547" name="楕円 546"/>
        <xdr:cNvSpPr/>
      </xdr:nvSpPr>
      <xdr:spPr>
        <a:xfrm>
          <a:off x="13652500" y="66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27950</xdr:rowOff>
    </xdr:from>
    <xdr:ext cx="534377" cy="259045"/>
    <xdr:sp macro="" textlink="">
      <xdr:nvSpPr>
        <xdr:cNvPr id="548" name="テキスト ボックス 547"/>
        <xdr:cNvSpPr txBox="1"/>
      </xdr:nvSpPr>
      <xdr:spPr>
        <a:xfrm>
          <a:off x="13436111" y="67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131692</xdr:rowOff>
    </xdr:from>
    <xdr:to>
      <xdr:col>67</xdr:col>
      <xdr:colOff>101600</xdr:colOff>
      <xdr:row>39</xdr:row>
      <xdr:rowOff>61842</xdr:rowOff>
    </xdr:to>
    <xdr:sp macro="" textlink="">
      <xdr:nvSpPr>
        <xdr:cNvPr id="549" name="楕円 548"/>
        <xdr:cNvSpPr/>
      </xdr:nvSpPr>
      <xdr:spPr>
        <a:xfrm>
          <a:off x="12763500" y="66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52969</xdr:rowOff>
    </xdr:from>
    <xdr:ext cx="534377" cy="259045"/>
    <xdr:sp macro="" textlink="">
      <xdr:nvSpPr>
        <xdr:cNvPr id="550" name="テキスト ボックス 549"/>
        <xdr:cNvSpPr txBox="1"/>
      </xdr:nvSpPr>
      <xdr:spPr>
        <a:xfrm>
          <a:off x="12547111" y="67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110012</xdr:rowOff>
    </xdr:from>
    <xdr:to>
      <xdr:col>85</xdr:col>
      <xdr:colOff>127000</xdr:colOff>
      <xdr:row>57</xdr:row>
      <xdr:rowOff>134463</xdr:rowOff>
    </xdr:to>
    <xdr:cxnSp macro="">
      <xdr:nvCxnSpPr>
        <xdr:cNvPr id="577" name="直線コネクタ 576"/>
        <xdr:cNvCxnSpPr/>
      </xdr:nvCxnSpPr>
      <xdr:spPr>
        <a:xfrm>
          <a:off x="15481300" y="9882662"/>
          <a:ext cx="8382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110012</xdr:rowOff>
    </xdr:from>
    <xdr:to>
      <xdr:col>81</xdr:col>
      <xdr:colOff>50800</xdr:colOff>
      <xdr:row>58</xdr:row>
      <xdr:rowOff>41</xdr:rowOff>
    </xdr:to>
    <xdr:cxnSp macro="">
      <xdr:nvCxnSpPr>
        <xdr:cNvPr id="580" name="直線コネクタ 579"/>
        <xdr:cNvCxnSpPr/>
      </xdr:nvCxnSpPr>
      <xdr:spPr>
        <a:xfrm flipV="1">
          <a:off x="14592300" y="9882662"/>
          <a:ext cx="889000" cy="6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xdr:rowOff>
    </xdr:from>
    <xdr:to>
      <xdr:col>76</xdr:col>
      <xdr:colOff>114300</xdr:colOff>
      <xdr:row>58</xdr:row>
      <xdr:rowOff>19507</xdr:rowOff>
    </xdr:to>
    <xdr:cxnSp macro="">
      <xdr:nvCxnSpPr>
        <xdr:cNvPr id="583" name="直線コネクタ 582"/>
        <xdr:cNvCxnSpPr/>
      </xdr:nvCxnSpPr>
      <xdr:spPr>
        <a:xfrm flipV="1">
          <a:off x="13703300" y="9944141"/>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19507</xdr:rowOff>
    </xdr:from>
    <xdr:to>
      <xdr:col>71</xdr:col>
      <xdr:colOff>177800</xdr:colOff>
      <xdr:row>58</xdr:row>
      <xdr:rowOff>21340</xdr:rowOff>
    </xdr:to>
    <xdr:cxnSp macro="">
      <xdr:nvCxnSpPr>
        <xdr:cNvPr id="586" name="直線コネクタ 585"/>
        <xdr:cNvCxnSpPr/>
      </xdr:nvCxnSpPr>
      <xdr:spPr>
        <a:xfrm flipV="1">
          <a:off x="12814300" y="9963607"/>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83663</xdr:rowOff>
    </xdr:from>
    <xdr:to>
      <xdr:col>85</xdr:col>
      <xdr:colOff>177800</xdr:colOff>
      <xdr:row>58</xdr:row>
      <xdr:rowOff>13813</xdr:rowOff>
    </xdr:to>
    <xdr:sp macro="" textlink="">
      <xdr:nvSpPr>
        <xdr:cNvPr id="596" name="楕円 595"/>
        <xdr:cNvSpPr/>
      </xdr:nvSpPr>
      <xdr:spPr>
        <a:xfrm>
          <a:off x="16268700" y="98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62090</xdr:rowOff>
    </xdr:from>
    <xdr:ext cx="534377" cy="259045"/>
    <xdr:sp macro="" textlink="">
      <xdr:nvSpPr>
        <xdr:cNvPr id="597" name="教育費該当値テキスト"/>
        <xdr:cNvSpPr txBox="1"/>
      </xdr:nvSpPr>
      <xdr:spPr>
        <a:xfrm>
          <a:off x="16370300" y="98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59212</xdr:rowOff>
    </xdr:from>
    <xdr:to>
      <xdr:col>81</xdr:col>
      <xdr:colOff>101600</xdr:colOff>
      <xdr:row>57</xdr:row>
      <xdr:rowOff>160812</xdr:rowOff>
    </xdr:to>
    <xdr:sp macro="" textlink="">
      <xdr:nvSpPr>
        <xdr:cNvPr id="598" name="楕円 597"/>
        <xdr:cNvSpPr/>
      </xdr:nvSpPr>
      <xdr:spPr>
        <a:xfrm>
          <a:off x="15430500" y="98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151939</xdr:rowOff>
    </xdr:from>
    <xdr:ext cx="534377" cy="259045"/>
    <xdr:sp macro="" textlink="">
      <xdr:nvSpPr>
        <xdr:cNvPr id="599" name="テキスト ボックス 598"/>
        <xdr:cNvSpPr txBox="1"/>
      </xdr:nvSpPr>
      <xdr:spPr>
        <a:xfrm>
          <a:off x="15214111" y="99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120691</xdr:rowOff>
    </xdr:from>
    <xdr:to>
      <xdr:col>76</xdr:col>
      <xdr:colOff>165100</xdr:colOff>
      <xdr:row>58</xdr:row>
      <xdr:rowOff>50841</xdr:rowOff>
    </xdr:to>
    <xdr:sp macro="" textlink="">
      <xdr:nvSpPr>
        <xdr:cNvPr id="600" name="楕円 599"/>
        <xdr:cNvSpPr/>
      </xdr:nvSpPr>
      <xdr:spPr>
        <a:xfrm>
          <a:off x="14541500" y="9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41968</xdr:rowOff>
    </xdr:from>
    <xdr:ext cx="534377" cy="259045"/>
    <xdr:sp macro="" textlink="">
      <xdr:nvSpPr>
        <xdr:cNvPr id="601" name="テキスト ボックス 600"/>
        <xdr:cNvSpPr txBox="1"/>
      </xdr:nvSpPr>
      <xdr:spPr>
        <a:xfrm>
          <a:off x="14325111" y="9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140157</xdr:rowOff>
    </xdr:from>
    <xdr:to>
      <xdr:col>72</xdr:col>
      <xdr:colOff>38100</xdr:colOff>
      <xdr:row>58</xdr:row>
      <xdr:rowOff>70307</xdr:rowOff>
    </xdr:to>
    <xdr:sp macro="" textlink="">
      <xdr:nvSpPr>
        <xdr:cNvPr id="602" name="楕円 601"/>
        <xdr:cNvSpPr/>
      </xdr:nvSpPr>
      <xdr:spPr>
        <a:xfrm>
          <a:off x="13652500" y="99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61434</xdr:rowOff>
    </xdr:from>
    <xdr:ext cx="534377" cy="259045"/>
    <xdr:sp macro="" textlink="">
      <xdr:nvSpPr>
        <xdr:cNvPr id="603" name="テキスト ボックス 602"/>
        <xdr:cNvSpPr txBox="1"/>
      </xdr:nvSpPr>
      <xdr:spPr>
        <a:xfrm>
          <a:off x="13436111" y="100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141990</xdr:rowOff>
    </xdr:from>
    <xdr:to>
      <xdr:col>67</xdr:col>
      <xdr:colOff>101600</xdr:colOff>
      <xdr:row>58</xdr:row>
      <xdr:rowOff>72140</xdr:rowOff>
    </xdr:to>
    <xdr:sp macro="" textlink="">
      <xdr:nvSpPr>
        <xdr:cNvPr id="604" name="楕円 603"/>
        <xdr:cNvSpPr/>
      </xdr:nvSpPr>
      <xdr:spPr>
        <a:xfrm>
          <a:off x="127635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63267</xdr:rowOff>
    </xdr:from>
    <xdr:ext cx="534377" cy="259045"/>
    <xdr:sp macro="" textlink="">
      <xdr:nvSpPr>
        <xdr:cNvPr id="605" name="テキスト ボックス 604"/>
        <xdr:cNvSpPr txBox="1"/>
      </xdr:nvSpPr>
      <xdr:spPr>
        <a:xfrm>
          <a:off x="12547111" y="100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51822</xdr:rowOff>
    </xdr:from>
    <xdr:to>
      <xdr:col>85</xdr:col>
      <xdr:colOff>127000</xdr:colOff>
      <xdr:row>79</xdr:row>
      <xdr:rowOff>70582</xdr:rowOff>
    </xdr:to>
    <xdr:cxnSp macro="">
      <xdr:nvCxnSpPr>
        <xdr:cNvPr id="636" name="直線コネクタ 635"/>
        <xdr:cNvCxnSpPr/>
      </xdr:nvCxnSpPr>
      <xdr:spPr>
        <a:xfrm flipV="1">
          <a:off x="15481300" y="13596372"/>
          <a:ext cx="8382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70582</xdr:rowOff>
    </xdr:from>
    <xdr:to>
      <xdr:col>81</xdr:col>
      <xdr:colOff>50800</xdr:colOff>
      <xdr:row>79</xdr:row>
      <xdr:rowOff>75634</xdr:rowOff>
    </xdr:to>
    <xdr:cxnSp macro="">
      <xdr:nvCxnSpPr>
        <xdr:cNvPr id="639" name="直線コネクタ 638"/>
        <xdr:cNvCxnSpPr/>
      </xdr:nvCxnSpPr>
      <xdr:spPr>
        <a:xfrm flipV="1">
          <a:off x="14592300" y="13615132"/>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65691</xdr:rowOff>
    </xdr:from>
    <xdr:to>
      <xdr:col>76</xdr:col>
      <xdr:colOff>114300</xdr:colOff>
      <xdr:row>79</xdr:row>
      <xdr:rowOff>75634</xdr:rowOff>
    </xdr:to>
    <xdr:cxnSp macro="">
      <xdr:nvCxnSpPr>
        <xdr:cNvPr id="642" name="直線コネクタ 641"/>
        <xdr:cNvCxnSpPr/>
      </xdr:nvCxnSpPr>
      <xdr:spPr>
        <a:xfrm>
          <a:off x="13703300" y="1361024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65691</xdr:rowOff>
    </xdr:from>
    <xdr:to>
      <xdr:col>71</xdr:col>
      <xdr:colOff>177800</xdr:colOff>
      <xdr:row>79</xdr:row>
      <xdr:rowOff>75220</xdr:rowOff>
    </xdr:to>
    <xdr:cxnSp macro="">
      <xdr:nvCxnSpPr>
        <xdr:cNvPr id="645" name="直線コネクタ 644"/>
        <xdr:cNvCxnSpPr/>
      </xdr:nvCxnSpPr>
      <xdr:spPr>
        <a:xfrm flipV="1">
          <a:off x="12814300" y="13610241"/>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1022</xdr:rowOff>
    </xdr:from>
    <xdr:to>
      <xdr:col>85</xdr:col>
      <xdr:colOff>177800</xdr:colOff>
      <xdr:row>79</xdr:row>
      <xdr:rowOff>102622</xdr:rowOff>
    </xdr:to>
    <xdr:sp macro="" textlink="">
      <xdr:nvSpPr>
        <xdr:cNvPr id="655" name="楕円 654"/>
        <xdr:cNvSpPr/>
      </xdr:nvSpPr>
      <xdr:spPr>
        <a:xfrm>
          <a:off x="16268700" y="13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131849</xdr:rowOff>
    </xdr:from>
    <xdr:ext cx="534377" cy="259045"/>
    <xdr:sp macro="" textlink="">
      <xdr:nvSpPr>
        <xdr:cNvPr id="656" name="災害復旧費該当値テキスト"/>
        <xdr:cNvSpPr txBox="1"/>
      </xdr:nvSpPr>
      <xdr:spPr>
        <a:xfrm>
          <a:off x="16370300" y="133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19782</xdr:rowOff>
    </xdr:from>
    <xdr:to>
      <xdr:col>81</xdr:col>
      <xdr:colOff>101600</xdr:colOff>
      <xdr:row>79</xdr:row>
      <xdr:rowOff>121382</xdr:rowOff>
    </xdr:to>
    <xdr:sp macro="" textlink="">
      <xdr:nvSpPr>
        <xdr:cNvPr id="657" name="楕円 656"/>
        <xdr:cNvSpPr/>
      </xdr:nvSpPr>
      <xdr:spPr>
        <a:xfrm>
          <a:off x="15430500" y="135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137909</xdr:rowOff>
    </xdr:from>
    <xdr:ext cx="534377" cy="259045"/>
    <xdr:sp macro="" textlink="">
      <xdr:nvSpPr>
        <xdr:cNvPr id="658" name="テキスト ボックス 657"/>
        <xdr:cNvSpPr txBox="1"/>
      </xdr:nvSpPr>
      <xdr:spPr>
        <a:xfrm>
          <a:off x="15214111" y="133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24834</xdr:rowOff>
    </xdr:from>
    <xdr:to>
      <xdr:col>76</xdr:col>
      <xdr:colOff>165100</xdr:colOff>
      <xdr:row>79</xdr:row>
      <xdr:rowOff>126434</xdr:rowOff>
    </xdr:to>
    <xdr:sp macro="" textlink="">
      <xdr:nvSpPr>
        <xdr:cNvPr id="659" name="楕円 658"/>
        <xdr:cNvSpPr/>
      </xdr:nvSpPr>
      <xdr:spPr>
        <a:xfrm>
          <a:off x="14541500" y="13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142961</xdr:rowOff>
    </xdr:from>
    <xdr:ext cx="534377" cy="259045"/>
    <xdr:sp macro="" textlink="">
      <xdr:nvSpPr>
        <xdr:cNvPr id="660" name="テキスト ボックス 659"/>
        <xdr:cNvSpPr txBox="1"/>
      </xdr:nvSpPr>
      <xdr:spPr>
        <a:xfrm>
          <a:off x="14325111" y="133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14891</xdr:rowOff>
    </xdr:from>
    <xdr:to>
      <xdr:col>72</xdr:col>
      <xdr:colOff>38100</xdr:colOff>
      <xdr:row>79</xdr:row>
      <xdr:rowOff>116491</xdr:rowOff>
    </xdr:to>
    <xdr:sp macro="" textlink="">
      <xdr:nvSpPr>
        <xdr:cNvPr id="661" name="楕円 660"/>
        <xdr:cNvSpPr/>
      </xdr:nvSpPr>
      <xdr:spPr>
        <a:xfrm>
          <a:off x="13652500" y="135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133018</xdr:rowOff>
    </xdr:from>
    <xdr:ext cx="534377" cy="259045"/>
    <xdr:sp macro="" textlink="">
      <xdr:nvSpPr>
        <xdr:cNvPr id="662" name="テキスト ボックス 661"/>
        <xdr:cNvSpPr txBox="1"/>
      </xdr:nvSpPr>
      <xdr:spPr>
        <a:xfrm>
          <a:off x="13436111" y="133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24420</xdr:rowOff>
    </xdr:from>
    <xdr:to>
      <xdr:col>67</xdr:col>
      <xdr:colOff>101600</xdr:colOff>
      <xdr:row>79</xdr:row>
      <xdr:rowOff>126020</xdr:rowOff>
    </xdr:to>
    <xdr:sp macro="" textlink="">
      <xdr:nvSpPr>
        <xdr:cNvPr id="663" name="楕円 662"/>
        <xdr:cNvSpPr/>
      </xdr:nvSpPr>
      <xdr:spPr>
        <a:xfrm>
          <a:off x="12763500" y="135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142547</xdr:rowOff>
    </xdr:from>
    <xdr:ext cx="534377" cy="259045"/>
    <xdr:sp macro="" textlink="">
      <xdr:nvSpPr>
        <xdr:cNvPr id="664" name="テキスト ボックス 663"/>
        <xdr:cNvSpPr txBox="1"/>
      </xdr:nvSpPr>
      <xdr:spPr>
        <a:xfrm>
          <a:off x="12547111" y="133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122055</xdr:rowOff>
    </xdr:from>
    <xdr:to>
      <xdr:col>85</xdr:col>
      <xdr:colOff>127000</xdr:colOff>
      <xdr:row>98</xdr:row>
      <xdr:rowOff>19183</xdr:rowOff>
    </xdr:to>
    <xdr:cxnSp macro="">
      <xdr:nvCxnSpPr>
        <xdr:cNvPr id="693" name="直線コネクタ 692"/>
        <xdr:cNvCxnSpPr/>
      </xdr:nvCxnSpPr>
      <xdr:spPr>
        <a:xfrm>
          <a:off x="15481300" y="1675270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31643</xdr:rowOff>
    </xdr:from>
    <xdr:to>
      <xdr:col>81</xdr:col>
      <xdr:colOff>50800</xdr:colOff>
      <xdr:row>97</xdr:row>
      <xdr:rowOff>122055</xdr:rowOff>
    </xdr:to>
    <xdr:cxnSp macro="">
      <xdr:nvCxnSpPr>
        <xdr:cNvPr id="696" name="直線コネクタ 695"/>
        <xdr:cNvCxnSpPr/>
      </xdr:nvCxnSpPr>
      <xdr:spPr>
        <a:xfrm>
          <a:off x="14592300" y="16662293"/>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31643</xdr:rowOff>
    </xdr:from>
    <xdr:to>
      <xdr:col>76</xdr:col>
      <xdr:colOff>114300</xdr:colOff>
      <xdr:row>97</xdr:row>
      <xdr:rowOff>114040</xdr:rowOff>
    </xdr:to>
    <xdr:cxnSp macro="">
      <xdr:nvCxnSpPr>
        <xdr:cNvPr id="699" name="直線コネクタ 698"/>
        <xdr:cNvCxnSpPr/>
      </xdr:nvCxnSpPr>
      <xdr:spPr>
        <a:xfrm flipV="1">
          <a:off x="13703300" y="16662293"/>
          <a:ext cx="8890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85562</xdr:rowOff>
    </xdr:from>
    <xdr:to>
      <xdr:col>71</xdr:col>
      <xdr:colOff>177800</xdr:colOff>
      <xdr:row>97</xdr:row>
      <xdr:rowOff>114040</xdr:rowOff>
    </xdr:to>
    <xdr:cxnSp macro="">
      <xdr:nvCxnSpPr>
        <xdr:cNvPr id="702" name="直線コネクタ 701"/>
        <xdr:cNvCxnSpPr/>
      </xdr:nvCxnSpPr>
      <xdr:spPr>
        <a:xfrm>
          <a:off x="12814300" y="16716212"/>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139833</xdr:rowOff>
    </xdr:from>
    <xdr:to>
      <xdr:col>85</xdr:col>
      <xdr:colOff>177800</xdr:colOff>
      <xdr:row>98</xdr:row>
      <xdr:rowOff>69983</xdr:rowOff>
    </xdr:to>
    <xdr:sp macro="" textlink="">
      <xdr:nvSpPr>
        <xdr:cNvPr id="712" name="楕円 711"/>
        <xdr:cNvSpPr/>
      </xdr:nvSpPr>
      <xdr:spPr>
        <a:xfrm>
          <a:off x="16268700" y="167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118260</xdr:rowOff>
    </xdr:from>
    <xdr:ext cx="599010" cy="259045"/>
    <xdr:sp macro="" textlink="">
      <xdr:nvSpPr>
        <xdr:cNvPr id="713" name="公債費該当値テキスト"/>
        <xdr:cNvSpPr txBox="1"/>
      </xdr:nvSpPr>
      <xdr:spPr>
        <a:xfrm>
          <a:off x="16370300" y="167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71255</xdr:rowOff>
    </xdr:from>
    <xdr:to>
      <xdr:col>81</xdr:col>
      <xdr:colOff>101600</xdr:colOff>
      <xdr:row>98</xdr:row>
      <xdr:rowOff>1405</xdr:rowOff>
    </xdr:to>
    <xdr:sp macro="" textlink="">
      <xdr:nvSpPr>
        <xdr:cNvPr id="714" name="楕円 713"/>
        <xdr:cNvSpPr/>
      </xdr:nvSpPr>
      <xdr:spPr>
        <a:xfrm>
          <a:off x="15430500" y="16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163982</xdr:rowOff>
    </xdr:from>
    <xdr:ext cx="599010" cy="259045"/>
    <xdr:sp macro="" textlink="">
      <xdr:nvSpPr>
        <xdr:cNvPr id="715" name="テキスト ボックス 714"/>
        <xdr:cNvSpPr txBox="1"/>
      </xdr:nvSpPr>
      <xdr:spPr>
        <a:xfrm>
          <a:off x="15181795" y="16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152293</xdr:rowOff>
    </xdr:from>
    <xdr:to>
      <xdr:col>76</xdr:col>
      <xdr:colOff>165100</xdr:colOff>
      <xdr:row>97</xdr:row>
      <xdr:rowOff>82443</xdr:rowOff>
    </xdr:to>
    <xdr:sp macro="" textlink="">
      <xdr:nvSpPr>
        <xdr:cNvPr id="716" name="楕円 715"/>
        <xdr:cNvSpPr/>
      </xdr:nvSpPr>
      <xdr:spPr>
        <a:xfrm>
          <a:off x="14541500" y="1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98970</xdr:rowOff>
    </xdr:from>
    <xdr:ext cx="599010" cy="259045"/>
    <xdr:sp macro="" textlink="">
      <xdr:nvSpPr>
        <xdr:cNvPr id="717" name="テキスト ボックス 716"/>
        <xdr:cNvSpPr txBox="1"/>
      </xdr:nvSpPr>
      <xdr:spPr>
        <a:xfrm>
          <a:off x="14292795" y="163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63240</xdr:rowOff>
    </xdr:from>
    <xdr:to>
      <xdr:col>72</xdr:col>
      <xdr:colOff>38100</xdr:colOff>
      <xdr:row>97</xdr:row>
      <xdr:rowOff>164840</xdr:rowOff>
    </xdr:to>
    <xdr:sp macro="" textlink="">
      <xdr:nvSpPr>
        <xdr:cNvPr id="718" name="楕円 717"/>
        <xdr:cNvSpPr/>
      </xdr:nvSpPr>
      <xdr:spPr>
        <a:xfrm>
          <a:off x="13652500" y="166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155967</xdr:rowOff>
    </xdr:from>
    <xdr:ext cx="599010" cy="259045"/>
    <xdr:sp macro="" textlink="">
      <xdr:nvSpPr>
        <xdr:cNvPr id="719" name="テキスト ボックス 718"/>
        <xdr:cNvSpPr txBox="1"/>
      </xdr:nvSpPr>
      <xdr:spPr>
        <a:xfrm>
          <a:off x="13403795" y="1678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34762</xdr:rowOff>
    </xdr:from>
    <xdr:to>
      <xdr:col>67</xdr:col>
      <xdr:colOff>101600</xdr:colOff>
      <xdr:row>97</xdr:row>
      <xdr:rowOff>136362</xdr:rowOff>
    </xdr:to>
    <xdr:sp macro="" textlink="">
      <xdr:nvSpPr>
        <xdr:cNvPr id="720" name="楕円 719"/>
        <xdr:cNvSpPr/>
      </xdr:nvSpPr>
      <xdr:spPr>
        <a:xfrm>
          <a:off x="12763500" y="166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152889</xdr:rowOff>
    </xdr:from>
    <xdr:ext cx="599010" cy="259045"/>
    <xdr:sp macro="" textlink="">
      <xdr:nvSpPr>
        <xdr:cNvPr id="721" name="テキスト ボックス 720"/>
        <xdr:cNvSpPr txBox="1"/>
      </xdr:nvSpPr>
      <xdr:spPr>
        <a:xfrm>
          <a:off x="12514795" y="1644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類似団体平均値を上回っているが、これは庁舎施設整備における防災無線事業によるものである。今後も庁舎施設整備事業の支出が増えることが予想されるが、事業の効果を見極め、無駄のない予算の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財政調整基金、実質収支については、ほぼ横ばいで推移している。実質単年度収支については、令和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年度に庁舎建設などの大規模事業が控えており、その公債費の増加を見込み、例年より多くの地方債繰上償還を行ったため上昇した。</a:t>
          </a:r>
        </a:p>
        <a:p>
          <a:r>
            <a:rPr kumimoji="1" lang="ja-JP" altLang="en-US" sz="1400">
              <a:latin typeface="ＭＳ ゴシック" pitchFamily="49" charset="-128"/>
              <a:ea typeface="ＭＳ ゴシック" pitchFamily="49" charset="-128"/>
            </a:rPr>
            <a:t>　今後も、事務事業の見直しや行政の効率化・合理化、財源確保を推進し、安定的な財政運営に努める。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全ての会計において赤字額はない。連結実質赤字比率は▲</a:t>
          </a:r>
          <a:r>
            <a:rPr kumimoji="1" lang="en-US" altLang="ja-JP" sz="1400">
              <a:latin typeface="ＭＳ ゴシック" pitchFamily="49" charset="-128"/>
              <a:ea typeface="ＭＳ ゴシック" pitchFamily="49" charset="-128"/>
            </a:rPr>
            <a:t>9.25%</a:t>
          </a:r>
          <a:r>
            <a:rPr kumimoji="1" lang="ja-JP" altLang="en-US" sz="1400">
              <a:latin typeface="ＭＳ ゴシック" pitchFamily="49" charset="-128"/>
              <a:ea typeface="ＭＳ ゴシック" pitchFamily="49" charset="-128"/>
            </a:rPr>
            <a:t>であり健全である。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元利償還金などの減少により、実質公債費比率の分子は年々減少傾向にある。実質公債費比率は</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％まで下がったが、本年度より庁舎建設などの大規模事業があり、その公債費の増高を予測し、地方債許可団体に移行する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減債基金残高のうち、実質公債費比率の算定に用いる満期一括償還地方債の償還の財源としての積立額はありません。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一般会計などに係る地方債の現在高の減少による将来負担額の減少、充当可能基金の増加による充当可能財源の増加などにより、将来負担比率の分子は健全に保たれている。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主な増額理由としては減債基金、応援基金での減少であり、その他においては横ばいの状況である。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短期的には新庁舎建設事業において令和２年度に工事着手し令和３年度中に竣工する予定のため、役場庁舎改築基金は事業終了に伴い基金残高は０円となる見込みであり、これにより基金全体としても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中期的には、預金収入を財源とした積立金が減少する見込みのため取崩予定の無い基金を検討し、国債等の運用を進める。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・役場庁舎改築基金：佐那河内村役場の改築に係る経費に充てるため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・応援基金：ふるさと佐那河内をこよなく愛し、ふるさと佐那河内の未来の発展を応援しようとする個人、団体から広く寄附金を募り、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寄付者からの佐那河内村応援寄附金を積み立てるため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・法律の改定による応援基金の減少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・国債運用によるふるさと創生事業基金の増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・新庁舎建設事業において令和元年度中に実施設計を行い、令和２年度に工事着手し令和３年度中に竣工する予定のため、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役場庁舎改築基金は事業終了に伴い基金残高は０円となる見込みである。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サイトでの寄附を募っていく予定である。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預金利子積み当てによる増加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剰余金の取扱いにおいて決算剰余金の１／２を下らない額を翌翌年度までに積み立て、又は償還期限を繰り上げて行なう地方債の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償還の財源に充てなければならないとされており、本村の場合、決算剰余金については減債基金へ優先的に積み立て、短期的には庁舎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建設関係の地方債の償還において繰上償還を予定している。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そのため、その繰上償還を行っている間は、前年度同様、預金利子分についてのみ積み立てることとしている。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百万円積立て、繰上償還として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短期的に庁舎建設関係の地方債の償還において繰上償還（令和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そのため決算剰余金については減債基金へ優先的に積み立てることとしている。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
2,286
42.28
2,845,764
2,657,078
70,146
1,472,035
1,383,873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当村の有形固定資産減価償却率は類似団体より低い水準に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令和元年度に建物の新規取得が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棟あったが、除却等の処分は無く、令和元年度決算では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増減が無かった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今後も、個別施設計画に基づき、計画的な維持管理に努めていく。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必要に応じて、老朽化した施設の集約化や除却等も検討する。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 xmlns:a16="http://schemas.microsoft.com/office/drawing/2014/main" id="{00000000-0008-0000-0000-00004D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 xmlns:a16="http://schemas.microsoft.com/office/drawing/2014/main" id="{00000000-0008-0000-0000-00004E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 xmlns:a16="http://schemas.microsoft.com/office/drawing/2014/main" id="{00000000-0008-0000-0000-00004F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 xmlns:a16="http://schemas.microsoft.com/office/drawing/2014/main" id="{00000000-0008-0000-0000-000050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 xmlns:a16="http://schemas.microsoft.com/office/drawing/2014/main" id="{00000000-0008-0000-0000-000051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 xmlns:a16="http://schemas.microsoft.com/office/drawing/2014/main" id="{00000000-0008-0000-0000-000052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 xmlns:a16="http://schemas.microsoft.com/office/drawing/2014/main" id="{00000000-0008-0000-0000-000053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 xmlns:a16="http://schemas.microsoft.com/office/drawing/2014/main" id="{00000000-0008-0000-0000-000054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 xmlns:a16="http://schemas.microsoft.com/office/drawing/2014/main" id="{00000000-0008-0000-0000-000055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 xmlns:a16="http://schemas.microsoft.com/office/drawing/2014/main" id="{00000000-0008-0000-0000-000056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 xmlns:a16="http://schemas.microsoft.com/office/drawing/2014/main" id="{00000000-0008-0000-0000-000057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93" name="楕円 92">
          <a:extLst>
            <a:ext uri="{FF2B5EF4-FFF2-40B4-BE49-F238E27FC236}">
              <a16:creationId xmlns="" xmlns:a16="http://schemas.microsoft.com/office/drawing/2014/main" id="{00000000-0008-0000-0000-00005D000000}"/>
            </a:ext>
          </a:extLst>
        </xdr:cNvPr>
        <xdr:cNvSpPr/>
      </xdr:nvSpPr>
      <xdr:spPr>
        <a:xfrm>
          <a:off x="47117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128378</xdr:rowOff>
    </xdr:from>
    <xdr:ext cx="405111" cy="259045"/>
    <xdr:sp macro="" textlink="">
      <xdr:nvSpPr>
        <xdr:cNvPr id="94" name="有形固定資産減価償却率該当値テキスト">
          <a:extLst>
            <a:ext uri="{FF2B5EF4-FFF2-40B4-BE49-F238E27FC236}">
              <a16:creationId xmlns="" xmlns:a16="http://schemas.microsoft.com/office/drawing/2014/main" id="{00000000-0008-0000-0000-00005E000000}"/>
            </a:ext>
          </a:extLst>
        </xdr:cNvPr>
        <xdr:cNvSpPr txBox="1"/>
      </xdr:nvSpPr>
      <xdr:spPr>
        <a:xfrm>
          <a:off x="4813300" y="570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95" name="楕円 94">
          <a:extLst>
            <a:ext uri="{FF2B5EF4-FFF2-40B4-BE49-F238E27FC236}">
              <a16:creationId xmlns="" xmlns:a16="http://schemas.microsoft.com/office/drawing/2014/main" id="{00000000-0008-0000-0000-00005F000000}"/>
            </a:ext>
          </a:extLst>
        </xdr:cNvPr>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156301</xdr:rowOff>
    </xdr:from>
    <xdr:to>
      <xdr:col>23</xdr:col>
      <xdr:colOff>85725</xdr:colOff>
      <xdr:row>29</xdr:row>
      <xdr:rowOff>156301</xdr:rowOff>
    </xdr:to>
    <xdr:cxnSp macro="">
      <xdr:nvCxnSpPr>
        <xdr:cNvPr id="96" name="直線コネクタ 95">
          <a:extLst>
            <a:ext uri="{FF2B5EF4-FFF2-40B4-BE49-F238E27FC236}">
              <a16:creationId xmlns="" xmlns:a16="http://schemas.microsoft.com/office/drawing/2014/main" id="{00000000-0008-0000-0000-000060000000}"/>
            </a:ext>
          </a:extLst>
        </xdr:cNvPr>
        <xdr:cNvCxnSpPr/>
      </xdr:nvCxnSpPr>
      <xdr:spPr>
        <a:xfrm>
          <a:off x="4051300" y="589987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7" name="楕円 96">
          <a:extLst>
            <a:ext uri="{FF2B5EF4-FFF2-40B4-BE49-F238E27FC236}">
              <a16:creationId xmlns="" xmlns:a16="http://schemas.microsoft.com/office/drawing/2014/main" id="{00000000-0008-0000-0000-000061000000}"/>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29</xdr:row>
      <xdr:rowOff>159385</xdr:rowOff>
    </xdr:to>
    <xdr:cxnSp macro="">
      <xdr:nvCxnSpPr>
        <xdr:cNvPr id="98" name="直線コネクタ 97">
          <a:extLst>
            <a:ext uri="{FF2B5EF4-FFF2-40B4-BE49-F238E27FC236}">
              <a16:creationId xmlns="" xmlns:a16="http://schemas.microsoft.com/office/drawing/2014/main" id="{00000000-0008-0000-0000-000062000000}"/>
            </a:ext>
          </a:extLst>
        </xdr:cNvPr>
        <xdr:cNvCxnSpPr/>
      </xdr:nvCxnSpPr>
      <xdr:spPr>
        <a:xfrm flipV="1">
          <a:off x="3289300" y="589987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 xmlns:a16="http://schemas.microsoft.com/office/drawing/2014/main" id="{00000000-0008-0000-0000-000063000000}"/>
            </a:ext>
          </a:extLst>
        </xdr:cNvPr>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29</xdr:row>
      <xdr:rowOff>159385</xdr:rowOff>
    </xdr:to>
    <xdr:cxnSp macro="">
      <xdr:nvCxnSpPr>
        <xdr:cNvPr id="100" name="直線コネクタ 99">
          <a:extLst>
            <a:ext uri="{FF2B5EF4-FFF2-40B4-BE49-F238E27FC236}">
              <a16:creationId xmlns="" xmlns:a16="http://schemas.microsoft.com/office/drawing/2014/main" id="{00000000-0008-0000-0000-000064000000}"/>
            </a:ext>
          </a:extLst>
        </xdr:cNvPr>
        <xdr:cNvCxnSpPr/>
      </xdr:nvCxnSpPr>
      <xdr:spPr>
        <a:xfrm>
          <a:off x="2527300" y="587828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101" name="楕円 100">
          <a:extLst>
            <a:ext uri="{FF2B5EF4-FFF2-40B4-BE49-F238E27FC236}">
              <a16:creationId xmlns="" xmlns:a16="http://schemas.microsoft.com/office/drawing/2014/main" id="{00000000-0008-0000-0000-000065000000}"/>
            </a:ext>
          </a:extLst>
        </xdr:cNvPr>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134711</xdr:rowOff>
    </xdr:to>
    <xdr:cxnSp macro="">
      <xdr:nvCxnSpPr>
        <xdr:cNvPr id="102" name="直線コネクタ 101">
          <a:extLst>
            <a:ext uri="{FF2B5EF4-FFF2-40B4-BE49-F238E27FC236}">
              <a16:creationId xmlns="" xmlns:a16="http://schemas.microsoft.com/office/drawing/2014/main" id="{00000000-0008-0000-0000-000066000000}"/>
            </a:ext>
          </a:extLst>
        </xdr:cNvPr>
        <xdr:cNvCxnSpPr/>
      </xdr:nvCxnSpPr>
      <xdr:spPr>
        <a:xfrm>
          <a:off x="1765300" y="583819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 xmlns:a16="http://schemas.microsoft.com/office/drawing/2014/main" id="{00000000-0008-0000-0000-000067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 xmlns:a16="http://schemas.microsoft.com/office/drawing/2014/main" id="{00000000-0008-0000-0000-000068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 xmlns:a16="http://schemas.microsoft.com/office/drawing/2014/main" id="{00000000-0008-0000-0000-000069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 xmlns:a16="http://schemas.microsoft.com/office/drawing/2014/main" id="{00000000-0008-0000-0000-00006A00000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107" name="n_1mainValue有形固定資産減価償却率">
          <a:extLst>
            <a:ext uri="{FF2B5EF4-FFF2-40B4-BE49-F238E27FC236}">
              <a16:creationId xmlns="" xmlns:a16="http://schemas.microsoft.com/office/drawing/2014/main" id="{00000000-0008-0000-0000-00006B000000}"/>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8" name="n_2mainValue有形固定資産減価償却率">
          <a:extLst>
            <a:ext uri="{FF2B5EF4-FFF2-40B4-BE49-F238E27FC236}">
              <a16:creationId xmlns="" xmlns:a16="http://schemas.microsoft.com/office/drawing/2014/main" id="{00000000-0008-0000-0000-00006C000000}"/>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9" name="n_3mainValue有形固定資産減価償却率">
          <a:extLst>
            <a:ext uri="{FF2B5EF4-FFF2-40B4-BE49-F238E27FC236}">
              <a16:creationId xmlns="" xmlns:a16="http://schemas.microsoft.com/office/drawing/2014/main" id="{00000000-0008-0000-0000-00006D000000}"/>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10" name="n_4mainValue有形固定資産減価償却率">
          <a:extLst>
            <a:ext uri="{FF2B5EF4-FFF2-40B4-BE49-F238E27FC236}">
              <a16:creationId xmlns="" xmlns:a16="http://schemas.microsoft.com/office/drawing/2014/main" id="{00000000-0008-0000-0000-00006E000000}"/>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令和元年度決算において、負債合計金額は約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億であり、対して業務活動収支は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億であり、これらの商を償還年数とした場合、約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年となる。令和元年度決算時点の基金残高約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億円には、庁舎建て替え事業費も含まれるため、今後も計画的に起債を行っていく。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また、令和元年度の地方債償還支出は、地方債発行収入を下回っている。償還計画に基づいて計画的な財政運用に努める。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 xmlns:a16="http://schemas.microsoft.com/office/drawing/2014/main" id="{00000000-0008-0000-0000-00008D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 xmlns:a16="http://schemas.microsoft.com/office/drawing/2014/main" id="{00000000-0008-0000-0000-00008E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 xmlns:a16="http://schemas.microsoft.com/office/drawing/2014/main" id="{00000000-0008-0000-0000-00008F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 xmlns:a16="http://schemas.microsoft.com/office/drawing/2014/main" id="{00000000-0008-0000-0000-00009200000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 xmlns:a16="http://schemas.microsoft.com/office/drawing/2014/main" id="{00000000-0008-0000-0000-000093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 xmlns:a16="http://schemas.microsoft.com/office/drawing/2014/main" id="{00000000-0008-0000-0000-000094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 xmlns:a16="http://schemas.microsoft.com/office/drawing/2014/main" id="{00000000-0008-0000-0000-000095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 xmlns:a16="http://schemas.microsoft.com/office/drawing/2014/main" id="{00000000-0008-0000-0000-000096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 xmlns:a16="http://schemas.microsoft.com/office/drawing/2014/main" id="{00000000-0008-0000-0000-000097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 xmlns:a16="http://schemas.microsoft.com/office/drawing/2014/main" id="{00000000-0008-0000-0000-00009D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 xmlns:a16="http://schemas.microsoft.com/office/drawing/2014/main" id="{00000000-0008-0000-0000-00009E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 xmlns:a16="http://schemas.microsoft.com/office/drawing/2014/main" id="{00000000-0008-0000-0000-00009F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 xmlns:a16="http://schemas.microsoft.com/office/drawing/2014/main" id="{00000000-0008-0000-0000-0000A000000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
2,286
42.28
2,845,764
2,657,078
70,146
1,472,035
1,383,873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 xmlns:a16="http://schemas.microsoft.com/office/drawing/2014/main"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54792</xdr:rowOff>
    </xdr:from>
    <xdr:to>
      <xdr:col>24</xdr:col>
      <xdr:colOff>114300</xdr:colOff>
      <xdr:row>36</xdr:row>
      <xdr:rowOff>156392</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4584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77669</xdr:rowOff>
    </xdr:from>
    <xdr:ext cx="405111" cy="259045"/>
    <xdr:sp macro="" textlink="">
      <xdr:nvSpPr>
        <xdr:cNvPr id="75" name="【道路】&#10;有形固定資産減価償却率該当値テキスト">
          <a:extLst>
            <a:ext uri="{FF2B5EF4-FFF2-40B4-BE49-F238E27FC236}">
              <a16:creationId xmlns="" xmlns:a16="http://schemas.microsoft.com/office/drawing/2014/main" id="{00000000-0008-0000-0100-00004B000000}"/>
            </a:ext>
          </a:extLst>
        </xdr:cNvPr>
        <xdr:cNvSpPr txBox="1"/>
      </xdr:nvSpPr>
      <xdr:spPr>
        <a:xfrm>
          <a:off x="4673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30299</xdr:rowOff>
    </xdr:from>
    <xdr:to>
      <xdr:col>20</xdr:col>
      <xdr:colOff>38100</xdr:colOff>
      <xdr:row>36</xdr:row>
      <xdr:rowOff>131899</xdr:rowOff>
    </xdr:to>
    <xdr:sp macro="" textlink="">
      <xdr:nvSpPr>
        <xdr:cNvPr id="76" name="楕円 75">
          <a:extLst>
            <a:ext uri="{FF2B5EF4-FFF2-40B4-BE49-F238E27FC236}">
              <a16:creationId xmlns="" xmlns:a16="http://schemas.microsoft.com/office/drawing/2014/main" id="{00000000-0008-0000-0100-00004C000000}"/>
            </a:ext>
          </a:extLst>
        </xdr:cNvPr>
        <xdr:cNvSpPr/>
      </xdr:nvSpPr>
      <xdr:spPr>
        <a:xfrm>
          <a:off x="3746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81099</xdr:rowOff>
    </xdr:from>
    <xdr:to>
      <xdr:col>24</xdr:col>
      <xdr:colOff>63500</xdr:colOff>
      <xdr:row>36</xdr:row>
      <xdr:rowOff>105592</xdr:rowOff>
    </xdr:to>
    <xdr:cxnSp macro="">
      <xdr:nvCxnSpPr>
        <xdr:cNvPr id="77" name="直線コネクタ 76">
          <a:extLst>
            <a:ext uri="{FF2B5EF4-FFF2-40B4-BE49-F238E27FC236}">
              <a16:creationId xmlns="" xmlns:a16="http://schemas.microsoft.com/office/drawing/2014/main" id="{00000000-0008-0000-0100-00004D000000}"/>
            </a:ext>
          </a:extLst>
        </xdr:cNvPr>
        <xdr:cNvCxnSpPr/>
      </xdr:nvCxnSpPr>
      <xdr:spPr>
        <a:xfrm>
          <a:off x="3797300" y="62532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xdr:rowOff>
    </xdr:from>
    <xdr:to>
      <xdr:col>15</xdr:col>
      <xdr:colOff>101600</xdr:colOff>
      <xdr:row>36</xdr:row>
      <xdr:rowOff>102507</xdr:rowOff>
    </xdr:to>
    <xdr:sp macro="" textlink="">
      <xdr:nvSpPr>
        <xdr:cNvPr id="78" name="楕円 77">
          <a:extLst>
            <a:ext uri="{FF2B5EF4-FFF2-40B4-BE49-F238E27FC236}">
              <a16:creationId xmlns="" xmlns:a16="http://schemas.microsoft.com/office/drawing/2014/main" id="{00000000-0008-0000-0100-00004E000000}"/>
            </a:ext>
          </a:extLst>
        </xdr:cNvPr>
        <xdr:cNvSpPr/>
      </xdr:nvSpPr>
      <xdr:spPr>
        <a:xfrm>
          <a:off x="285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51707</xdr:rowOff>
    </xdr:from>
    <xdr:to>
      <xdr:col>19</xdr:col>
      <xdr:colOff>177800</xdr:colOff>
      <xdr:row>36</xdr:row>
      <xdr:rowOff>81099</xdr:rowOff>
    </xdr:to>
    <xdr:cxnSp macro="">
      <xdr:nvCxnSpPr>
        <xdr:cNvPr id="79" name="直線コネクタ 78">
          <a:extLst>
            <a:ext uri="{FF2B5EF4-FFF2-40B4-BE49-F238E27FC236}">
              <a16:creationId xmlns="" xmlns:a16="http://schemas.microsoft.com/office/drawing/2014/main" id="{00000000-0008-0000-0100-00004F000000}"/>
            </a:ext>
          </a:extLst>
        </xdr:cNvPr>
        <xdr:cNvCxnSpPr/>
      </xdr:nvCxnSpPr>
      <xdr:spPr>
        <a:xfrm>
          <a:off x="2908300" y="62239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146231</xdr:rowOff>
    </xdr:from>
    <xdr:to>
      <xdr:col>10</xdr:col>
      <xdr:colOff>165100</xdr:colOff>
      <xdr:row>36</xdr:row>
      <xdr:rowOff>76381</xdr:rowOff>
    </xdr:to>
    <xdr:sp macro="" textlink="">
      <xdr:nvSpPr>
        <xdr:cNvPr id="80" name="楕円 79">
          <a:extLst>
            <a:ext uri="{FF2B5EF4-FFF2-40B4-BE49-F238E27FC236}">
              <a16:creationId xmlns="" xmlns:a16="http://schemas.microsoft.com/office/drawing/2014/main" id="{00000000-0008-0000-0100-000050000000}"/>
            </a:ext>
          </a:extLst>
        </xdr:cNvPr>
        <xdr:cNvSpPr/>
      </xdr:nvSpPr>
      <xdr:spPr>
        <a:xfrm>
          <a:off x="1968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25581</xdr:rowOff>
    </xdr:from>
    <xdr:to>
      <xdr:col>15</xdr:col>
      <xdr:colOff>50800</xdr:colOff>
      <xdr:row>36</xdr:row>
      <xdr:rowOff>51707</xdr:rowOff>
    </xdr:to>
    <xdr:cxnSp macro="">
      <xdr:nvCxnSpPr>
        <xdr:cNvPr id="81" name="直線コネクタ 80">
          <a:extLst>
            <a:ext uri="{FF2B5EF4-FFF2-40B4-BE49-F238E27FC236}">
              <a16:creationId xmlns="" xmlns:a16="http://schemas.microsoft.com/office/drawing/2014/main" id="{00000000-0008-0000-0100-000051000000}"/>
            </a:ext>
          </a:extLst>
        </xdr:cNvPr>
        <xdr:cNvCxnSpPr/>
      </xdr:nvCxnSpPr>
      <xdr:spPr>
        <a:xfrm>
          <a:off x="2019300" y="61977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120106</xdr:rowOff>
    </xdr:from>
    <xdr:to>
      <xdr:col>6</xdr:col>
      <xdr:colOff>38100</xdr:colOff>
      <xdr:row>36</xdr:row>
      <xdr:rowOff>50256</xdr:rowOff>
    </xdr:to>
    <xdr:sp macro="" textlink="">
      <xdr:nvSpPr>
        <xdr:cNvPr id="82" name="楕円 81">
          <a:extLst>
            <a:ext uri="{FF2B5EF4-FFF2-40B4-BE49-F238E27FC236}">
              <a16:creationId xmlns="" xmlns:a16="http://schemas.microsoft.com/office/drawing/2014/main" id="{00000000-0008-0000-0100-000052000000}"/>
            </a:ext>
          </a:extLst>
        </xdr:cNvPr>
        <xdr:cNvSpPr/>
      </xdr:nvSpPr>
      <xdr:spPr>
        <a:xfrm>
          <a:off x="1079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170906</xdr:rowOff>
    </xdr:from>
    <xdr:to>
      <xdr:col>10</xdr:col>
      <xdr:colOff>114300</xdr:colOff>
      <xdr:row>36</xdr:row>
      <xdr:rowOff>25581</xdr:rowOff>
    </xdr:to>
    <xdr:cxnSp macro="">
      <xdr:nvCxnSpPr>
        <xdr:cNvPr id="83" name="直線コネクタ 82">
          <a:extLst>
            <a:ext uri="{FF2B5EF4-FFF2-40B4-BE49-F238E27FC236}">
              <a16:creationId xmlns="" xmlns:a16="http://schemas.microsoft.com/office/drawing/2014/main" id="{00000000-0008-0000-0100-000053000000}"/>
            </a:ext>
          </a:extLst>
        </xdr:cNvPr>
        <xdr:cNvCxnSpPr/>
      </xdr:nvCxnSpPr>
      <xdr:spPr>
        <a:xfrm>
          <a:off x="1130300" y="61716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 xmlns:a16="http://schemas.microsoft.com/office/drawing/2014/main" id="{00000000-0008-0000-0100-000054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 xmlns:a16="http://schemas.microsoft.com/office/drawing/2014/main" id="{00000000-0008-0000-0100-000055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 xmlns:a16="http://schemas.microsoft.com/office/drawing/2014/main" id="{00000000-0008-0000-0100-000056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 xmlns:a16="http://schemas.microsoft.com/office/drawing/2014/main" id="{00000000-0008-0000-0100-000057000000}"/>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148426</xdr:rowOff>
    </xdr:from>
    <xdr:ext cx="405111" cy="259045"/>
    <xdr:sp macro="" textlink="">
      <xdr:nvSpPr>
        <xdr:cNvPr id="88" name="n_1mainValue【道路】&#10;有形固定資産減価償却率">
          <a:extLst>
            <a:ext uri="{FF2B5EF4-FFF2-40B4-BE49-F238E27FC236}">
              <a16:creationId xmlns="" xmlns:a16="http://schemas.microsoft.com/office/drawing/2014/main" id="{00000000-0008-0000-0100-000058000000}"/>
            </a:ext>
          </a:extLst>
        </xdr:cNvPr>
        <xdr:cNvSpPr txBox="1"/>
      </xdr:nvSpPr>
      <xdr:spPr>
        <a:xfrm>
          <a:off x="3582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119034</xdr:rowOff>
    </xdr:from>
    <xdr:ext cx="405111" cy="259045"/>
    <xdr:sp macro="" textlink="">
      <xdr:nvSpPr>
        <xdr:cNvPr id="89" name="n_2mainValue【道路】&#10;有形固定資産減価償却率">
          <a:extLst>
            <a:ext uri="{FF2B5EF4-FFF2-40B4-BE49-F238E27FC236}">
              <a16:creationId xmlns="" xmlns:a16="http://schemas.microsoft.com/office/drawing/2014/main" id="{00000000-0008-0000-0100-000059000000}"/>
            </a:ext>
          </a:extLst>
        </xdr:cNvPr>
        <xdr:cNvSpPr txBox="1"/>
      </xdr:nvSpPr>
      <xdr:spPr>
        <a:xfrm>
          <a:off x="2705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92908</xdr:rowOff>
    </xdr:from>
    <xdr:ext cx="405111" cy="259045"/>
    <xdr:sp macro="" textlink="">
      <xdr:nvSpPr>
        <xdr:cNvPr id="90" name="n_3mainValue【道路】&#10;有形固定資産減価償却率">
          <a:extLst>
            <a:ext uri="{FF2B5EF4-FFF2-40B4-BE49-F238E27FC236}">
              <a16:creationId xmlns="" xmlns:a16="http://schemas.microsoft.com/office/drawing/2014/main" id="{00000000-0008-0000-0100-00005A000000}"/>
            </a:ext>
          </a:extLst>
        </xdr:cNvPr>
        <xdr:cNvSpPr txBox="1"/>
      </xdr:nvSpPr>
      <xdr:spPr>
        <a:xfrm>
          <a:off x="1816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66783</xdr:rowOff>
    </xdr:from>
    <xdr:ext cx="405111" cy="259045"/>
    <xdr:sp macro="" textlink="">
      <xdr:nvSpPr>
        <xdr:cNvPr id="91" name="n_4mainValue【道路】&#10;有形固定資産減価償却率">
          <a:extLst>
            <a:ext uri="{FF2B5EF4-FFF2-40B4-BE49-F238E27FC236}">
              <a16:creationId xmlns="" xmlns:a16="http://schemas.microsoft.com/office/drawing/2014/main" id="{00000000-0008-0000-0100-00005B000000}"/>
            </a:ext>
          </a:extLst>
        </xdr:cNvPr>
        <xdr:cNvSpPr txBox="1"/>
      </xdr:nvSpPr>
      <xdr:spPr>
        <a:xfrm>
          <a:off x="927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 xmlns:a16="http://schemas.microsoft.com/office/drawing/2014/main" id="{00000000-0008-0000-0100-000073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 xmlns:a16="http://schemas.microsoft.com/office/drawing/2014/main" id="{00000000-0008-0000-0100-000074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 xmlns:a16="http://schemas.microsoft.com/office/drawing/2014/main" id="{00000000-0008-0000-0100-000075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 xmlns:a16="http://schemas.microsoft.com/office/drawing/2014/main" id="{00000000-0008-0000-0100-000076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 xmlns:a16="http://schemas.microsoft.com/office/drawing/2014/main" id="{00000000-0008-0000-0100-000077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 xmlns:a16="http://schemas.microsoft.com/office/drawing/2014/main" id="{00000000-0008-0000-0100-000078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 xmlns:a16="http://schemas.microsoft.com/office/drawing/2014/main" id="{00000000-0008-0000-0100-00007D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114123</xdr:rowOff>
    </xdr:from>
    <xdr:to>
      <xdr:col>55</xdr:col>
      <xdr:colOff>50800</xdr:colOff>
      <xdr:row>41</xdr:row>
      <xdr:rowOff>44273</xdr:rowOff>
    </xdr:to>
    <xdr:sp macro="" textlink="">
      <xdr:nvSpPr>
        <xdr:cNvPr id="131" name="楕円 130">
          <a:extLst>
            <a:ext uri="{FF2B5EF4-FFF2-40B4-BE49-F238E27FC236}">
              <a16:creationId xmlns="" xmlns:a16="http://schemas.microsoft.com/office/drawing/2014/main" id="{00000000-0008-0000-0100-000083000000}"/>
            </a:ext>
          </a:extLst>
        </xdr:cNvPr>
        <xdr:cNvSpPr/>
      </xdr:nvSpPr>
      <xdr:spPr>
        <a:xfrm>
          <a:off x="10426700" y="6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137000</xdr:rowOff>
    </xdr:from>
    <xdr:ext cx="599010" cy="259045"/>
    <xdr:sp macro="" textlink="">
      <xdr:nvSpPr>
        <xdr:cNvPr id="132" name="【道路】&#10;一人当たり延長該当値テキスト">
          <a:extLst>
            <a:ext uri="{FF2B5EF4-FFF2-40B4-BE49-F238E27FC236}">
              <a16:creationId xmlns="" xmlns:a16="http://schemas.microsoft.com/office/drawing/2014/main" id="{00000000-0008-0000-0100-000084000000}"/>
            </a:ext>
          </a:extLst>
        </xdr:cNvPr>
        <xdr:cNvSpPr txBox="1"/>
      </xdr:nvSpPr>
      <xdr:spPr>
        <a:xfrm>
          <a:off x="10515600" y="68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120252</xdr:rowOff>
    </xdr:from>
    <xdr:to>
      <xdr:col>50</xdr:col>
      <xdr:colOff>165100</xdr:colOff>
      <xdr:row>41</xdr:row>
      <xdr:rowOff>50402</xdr:rowOff>
    </xdr:to>
    <xdr:sp macro="" textlink="">
      <xdr:nvSpPr>
        <xdr:cNvPr id="133" name="楕円 132">
          <a:extLst>
            <a:ext uri="{FF2B5EF4-FFF2-40B4-BE49-F238E27FC236}">
              <a16:creationId xmlns="" xmlns:a16="http://schemas.microsoft.com/office/drawing/2014/main" id="{00000000-0008-0000-0100-000085000000}"/>
            </a:ext>
          </a:extLst>
        </xdr:cNvPr>
        <xdr:cNvSpPr/>
      </xdr:nvSpPr>
      <xdr:spPr>
        <a:xfrm>
          <a:off x="9588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164923</xdr:rowOff>
    </xdr:from>
    <xdr:to>
      <xdr:col>55</xdr:col>
      <xdr:colOff>0</xdr:colOff>
      <xdr:row>40</xdr:row>
      <xdr:rowOff>171052</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flipV="1">
          <a:off x="9639300" y="7022923"/>
          <a:ext cx="8382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130518</xdr:rowOff>
    </xdr:from>
    <xdr:to>
      <xdr:col>46</xdr:col>
      <xdr:colOff>38100</xdr:colOff>
      <xdr:row>41</xdr:row>
      <xdr:rowOff>60668</xdr:rowOff>
    </xdr:to>
    <xdr:sp macro="" textlink="">
      <xdr:nvSpPr>
        <xdr:cNvPr id="135" name="楕円 134">
          <a:extLst>
            <a:ext uri="{FF2B5EF4-FFF2-40B4-BE49-F238E27FC236}">
              <a16:creationId xmlns="" xmlns:a16="http://schemas.microsoft.com/office/drawing/2014/main" id="{00000000-0008-0000-0100-000087000000}"/>
            </a:ext>
          </a:extLst>
        </xdr:cNvPr>
        <xdr:cNvSpPr/>
      </xdr:nvSpPr>
      <xdr:spPr>
        <a:xfrm>
          <a:off x="8699500" y="69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171052</xdr:rowOff>
    </xdr:from>
    <xdr:to>
      <xdr:col>50</xdr:col>
      <xdr:colOff>114300</xdr:colOff>
      <xdr:row>41</xdr:row>
      <xdr:rowOff>9868</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flipV="1">
          <a:off x="8750300" y="7029052"/>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112095</xdr:rowOff>
    </xdr:from>
    <xdr:to>
      <xdr:col>41</xdr:col>
      <xdr:colOff>101600</xdr:colOff>
      <xdr:row>41</xdr:row>
      <xdr:rowOff>42245</xdr:rowOff>
    </xdr:to>
    <xdr:sp macro="" textlink="">
      <xdr:nvSpPr>
        <xdr:cNvPr id="137" name="楕円 136">
          <a:extLst>
            <a:ext uri="{FF2B5EF4-FFF2-40B4-BE49-F238E27FC236}">
              <a16:creationId xmlns="" xmlns:a16="http://schemas.microsoft.com/office/drawing/2014/main" id="{00000000-0008-0000-0100-000089000000}"/>
            </a:ext>
          </a:extLst>
        </xdr:cNvPr>
        <xdr:cNvSpPr/>
      </xdr:nvSpPr>
      <xdr:spPr>
        <a:xfrm>
          <a:off x="7810500" y="69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162895</xdr:rowOff>
    </xdr:from>
    <xdr:to>
      <xdr:col>45</xdr:col>
      <xdr:colOff>177800</xdr:colOff>
      <xdr:row>41</xdr:row>
      <xdr:rowOff>9868</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a:off x="7861300" y="7020895"/>
          <a:ext cx="889000" cy="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115497</xdr:rowOff>
    </xdr:from>
    <xdr:to>
      <xdr:col>36</xdr:col>
      <xdr:colOff>165100</xdr:colOff>
      <xdr:row>41</xdr:row>
      <xdr:rowOff>45647</xdr:rowOff>
    </xdr:to>
    <xdr:sp macro="" textlink="">
      <xdr:nvSpPr>
        <xdr:cNvPr id="139" name="楕円 138">
          <a:extLst>
            <a:ext uri="{FF2B5EF4-FFF2-40B4-BE49-F238E27FC236}">
              <a16:creationId xmlns="" xmlns:a16="http://schemas.microsoft.com/office/drawing/2014/main" id="{00000000-0008-0000-0100-00008B000000}"/>
            </a:ext>
          </a:extLst>
        </xdr:cNvPr>
        <xdr:cNvSpPr/>
      </xdr:nvSpPr>
      <xdr:spPr>
        <a:xfrm>
          <a:off x="6921500" y="69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162895</xdr:rowOff>
    </xdr:from>
    <xdr:to>
      <xdr:col>41</xdr:col>
      <xdr:colOff>50800</xdr:colOff>
      <xdr:row>40</xdr:row>
      <xdr:rowOff>166297</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flipV="1">
          <a:off x="6972300" y="7020895"/>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 xmlns:a16="http://schemas.microsoft.com/office/drawing/2014/main" id="{00000000-0008-0000-0100-00008D00000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 xmlns:a16="http://schemas.microsoft.com/office/drawing/2014/main" id="{00000000-0008-0000-0100-00008E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 xmlns:a16="http://schemas.microsoft.com/office/drawing/2014/main" id="{00000000-0008-0000-0100-00008F00000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 xmlns:a16="http://schemas.microsoft.com/office/drawing/2014/main" id="{00000000-0008-0000-0100-000090000000}"/>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66929</xdr:rowOff>
    </xdr:from>
    <xdr:ext cx="599010" cy="259045"/>
    <xdr:sp macro="" textlink="">
      <xdr:nvSpPr>
        <xdr:cNvPr id="145" name="n_1mainValue【道路】&#10;一人当たり延長">
          <a:extLst>
            <a:ext uri="{FF2B5EF4-FFF2-40B4-BE49-F238E27FC236}">
              <a16:creationId xmlns="" xmlns:a16="http://schemas.microsoft.com/office/drawing/2014/main" id="{00000000-0008-0000-0100-000091000000}"/>
            </a:ext>
          </a:extLst>
        </xdr:cNvPr>
        <xdr:cNvSpPr txBox="1"/>
      </xdr:nvSpPr>
      <xdr:spPr>
        <a:xfrm>
          <a:off x="9327094" y="67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77195</xdr:rowOff>
    </xdr:from>
    <xdr:ext cx="599010" cy="259045"/>
    <xdr:sp macro="" textlink="">
      <xdr:nvSpPr>
        <xdr:cNvPr id="146" name="n_2mainValue【道路】&#10;一人当たり延長">
          <a:extLst>
            <a:ext uri="{FF2B5EF4-FFF2-40B4-BE49-F238E27FC236}">
              <a16:creationId xmlns="" xmlns:a16="http://schemas.microsoft.com/office/drawing/2014/main" id="{00000000-0008-0000-0100-000092000000}"/>
            </a:ext>
          </a:extLst>
        </xdr:cNvPr>
        <xdr:cNvSpPr txBox="1"/>
      </xdr:nvSpPr>
      <xdr:spPr>
        <a:xfrm>
          <a:off x="8450794" y="67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58772</xdr:rowOff>
    </xdr:from>
    <xdr:ext cx="599010" cy="259045"/>
    <xdr:sp macro="" textlink="">
      <xdr:nvSpPr>
        <xdr:cNvPr id="147" name="n_3mainValue【道路】&#10;一人当たり延長">
          <a:extLst>
            <a:ext uri="{FF2B5EF4-FFF2-40B4-BE49-F238E27FC236}">
              <a16:creationId xmlns="" xmlns:a16="http://schemas.microsoft.com/office/drawing/2014/main" id="{00000000-0008-0000-0100-000093000000}"/>
            </a:ext>
          </a:extLst>
        </xdr:cNvPr>
        <xdr:cNvSpPr txBox="1"/>
      </xdr:nvSpPr>
      <xdr:spPr>
        <a:xfrm>
          <a:off x="7561794" y="674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62174</xdr:rowOff>
    </xdr:from>
    <xdr:ext cx="599010" cy="259045"/>
    <xdr:sp macro="" textlink="">
      <xdr:nvSpPr>
        <xdr:cNvPr id="148" name="n_4mainValue【道路】&#10;一人当たり延長">
          <a:extLst>
            <a:ext uri="{FF2B5EF4-FFF2-40B4-BE49-F238E27FC236}">
              <a16:creationId xmlns="" xmlns:a16="http://schemas.microsoft.com/office/drawing/2014/main" id="{00000000-0008-0000-0100-000094000000}"/>
            </a:ext>
          </a:extLst>
        </xdr:cNvPr>
        <xdr:cNvSpPr txBox="1"/>
      </xdr:nvSpPr>
      <xdr:spPr>
        <a:xfrm>
          <a:off x="6672794" y="67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00000000-0008-0000-0100-0000AF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 xmlns:a16="http://schemas.microsoft.com/office/drawing/2014/main" id="{00000000-0008-0000-0100-0000B1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00000000-0008-0000-0100-0000B3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 xmlns:a16="http://schemas.microsoft.com/office/drawing/2014/main" id="{00000000-0008-0000-0100-0000B6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 xmlns:a16="http://schemas.microsoft.com/office/drawing/2014/main" id="{00000000-0008-0000-0100-0000B7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 xmlns:a16="http://schemas.microsoft.com/office/drawing/2014/main" id="{00000000-0008-0000-0100-0000B8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90" name="楕円 189">
          <a:extLst>
            <a:ext uri="{FF2B5EF4-FFF2-40B4-BE49-F238E27FC236}">
              <a16:creationId xmlns="" xmlns:a16="http://schemas.microsoft.com/office/drawing/2014/main" id="{00000000-0008-0000-0100-0000BE000000}"/>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91" name="【橋りょう・トンネル】&#10;有形固定資産減価償却率該当値テキスト">
          <a:extLst>
            <a:ext uri="{FF2B5EF4-FFF2-40B4-BE49-F238E27FC236}">
              <a16:creationId xmlns="" xmlns:a16="http://schemas.microsoft.com/office/drawing/2014/main" id="{00000000-0008-0000-0100-0000BF000000}"/>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2" name="楕円 191">
          <a:extLst>
            <a:ext uri="{FF2B5EF4-FFF2-40B4-BE49-F238E27FC236}">
              <a16:creationId xmlns="" xmlns:a16="http://schemas.microsoft.com/office/drawing/2014/main" id="{00000000-0008-0000-0100-0000C0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27759</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a:off x="3797300" y="1065276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94" name="楕円 193">
          <a:extLst>
            <a:ext uri="{FF2B5EF4-FFF2-40B4-BE49-F238E27FC236}">
              <a16:creationId xmlns="" xmlns:a16="http://schemas.microsoft.com/office/drawing/2014/main" id="{00000000-0008-0000-0100-0000C2000000}"/>
            </a:ext>
          </a:extLst>
        </xdr:cNvPr>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22860</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2908300" y="106331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6" name="楕円 195">
          <a:extLst>
            <a:ext uri="{FF2B5EF4-FFF2-40B4-BE49-F238E27FC236}">
              <a16:creationId xmlns="" xmlns:a16="http://schemas.microsoft.com/office/drawing/2014/main" id="{00000000-0008-0000-0100-0000C4000000}"/>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3266</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a:off x="2019300" y="1061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8" name="楕円 197">
          <a:extLst>
            <a:ext uri="{FF2B5EF4-FFF2-40B4-BE49-F238E27FC236}">
              <a16:creationId xmlns="" xmlns:a16="http://schemas.microsoft.com/office/drawing/2014/main" id="{00000000-0008-0000-0100-0000C6000000}"/>
            </a:ext>
          </a:extLst>
        </xdr:cNvPr>
        <xdr:cNvSpPr/>
      </xdr:nvSpPr>
      <xdr:spPr>
        <a:xfrm>
          <a:off x="107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61</xdr:row>
      <xdr:rowOff>158387</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a:off x="1130300" y="1059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4" name="n_1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205" name="n_2mainValue【橋りょう・トンネル】&#10;有形固定資産減価償却率">
          <a:extLst>
            <a:ext uri="{FF2B5EF4-FFF2-40B4-BE49-F238E27FC236}">
              <a16:creationId xmlns="" xmlns:a16="http://schemas.microsoft.com/office/drawing/2014/main" id="{00000000-0008-0000-0100-0000CD000000}"/>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6" name="n_3mainValue【橋りょう・トンネル】&#10;有形固定資産減価償却率">
          <a:extLst>
            <a:ext uri="{FF2B5EF4-FFF2-40B4-BE49-F238E27FC236}">
              <a16:creationId xmlns="" xmlns:a16="http://schemas.microsoft.com/office/drawing/2014/main" id="{00000000-0008-0000-0100-0000CE000000}"/>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7" name="n_4mainValue【橋りょう・トンネル】&#10;有形固定資産減価償却率">
          <a:extLst>
            <a:ext uri="{FF2B5EF4-FFF2-40B4-BE49-F238E27FC236}">
              <a16:creationId xmlns="" xmlns:a16="http://schemas.microsoft.com/office/drawing/2014/main" id="{00000000-0008-0000-0100-0000CF000000}"/>
            </a:ext>
          </a:extLst>
        </xdr:cNvPr>
        <xdr:cNvSpPr txBox="1"/>
      </xdr:nvSpPr>
      <xdr:spPr>
        <a:xfrm>
          <a:off x="927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 xmlns:a16="http://schemas.microsoft.com/office/drawing/2014/main" id="{00000000-0008-0000-0100-0000E8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 xmlns:a16="http://schemas.microsoft.com/office/drawing/2014/main" id="{00000000-0008-0000-0100-0000EA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 xmlns:a16="http://schemas.microsoft.com/office/drawing/2014/main" id="{00000000-0008-0000-0100-0000EC00000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 xmlns:a16="http://schemas.microsoft.com/office/drawing/2014/main" id="{00000000-0008-0000-0100-0000F0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 xmlns:a16="http://schemas.microsoft.com/office/drawing/2014/main" id="{00000000-0008-0000-0100-0000F1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104702</xdr:rowOff>
    </xdr:from>
    <xdr:to>
      <xdr:col>55</xdr:col>
      <xdr:colOff>50800</xdr:colOff>
      <xdr:row>64</xdr:row>
      <xdr:rowOff>34852</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10426700" y="109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48" name="【橋りょう・トンネル】&#10;一人当たり有形固定資産（償却資産）額該当値テキスト">
          <a:extLst>
            <a:ext uri="{FF2B5EF4-FFF2-40B4-BE49-F238E27FC236}">
              <a16:creationId xmlns="" xmlns:a16="http://schemas.microsoft.com/office/drawing/2014/main" id="{00000000-0008-0000-0100-0000F8000000}"/>
            </a:ext>
          </a:extLst>
        </xdr:cNvPr>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108254</xdr:rowOff>
    </xdr:from>
    <xdr:to>
      <xdr:col>50</xdr:col>
      <xdr:colOff>165100</xdr:colOff>
      <xdr:row>64</xdr:row>
      <xdr:rowOff>38404</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9588500" y="109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155502</xdr:rowOff>
    </xdr:from>
    <xdr:to>
      <xdr:col>55</xdr:col>
      <xdr:colOff>0</xdr:colOff>
      <xdr:row>63</xdr:row>
      <xdr:rowOff>159054</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9639300" y="10956852"/>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110090</xdr:rowOff>
    </xdr:from>
    <xdr:to>
      <xdr:col>46</xdr:col>
      <xdr:colOff>38100</xdr:colOff>
      <xdr:row>64</xdr:row>
      <xdr:rowOff>40240</xdr:rowOff>
    </xdr:to>
    <xdr:sp macro="" textlink="">
      <xdr:nvSpPr>
        <xdr:cNvPr id="251" name="楕円 250">
          <a:extLst>
            <a:ext uri="{FF2B5EF4-FFF2-40B4-BE49-F238E27FC236}">
              <a16:creationId xmlns="" xmlns:a16="http://schemas.microsoft.com/office/drawing/2014/main" id="{00000000-0008-0000-0100-0000FB000000}"/>
            </a:ext>
          </a:extLst>
        </xdr:cNvPr>
        <xdr:cNvSpPr/>
      </xdr:nvSpPr>
      <xdr:spPr>
        <a:xfrm>
          <a:off x="8699500" y="109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159054</xdr:rowOff>
    </xdr:from>
    <xdr:to>
      <xdr:col>50</xdr:col>
      <xdr:colOff>114300</xdr:colOff>
      <xdr:row>63</xdr:row>
      <xdr:rowOff>160890</xdr:rowOff>
    </xdr:to>
    <xdr:cxnSp macro="">
      <xdr:nvCxnSpPr>
        <xdr:cNvPr id="252" name="直線コネクタ 251">
          <a:extLst>
            <a:ext uri="{FF2B5EF4-FFF2-40B4-BE49-F238E27FC236}">
              <a16:creationId xmlns="" xmlns:a16="http://schemas.microsoft.com/office/drawing/2014/main" id="{00000000-0008-0000-0100-0000FC000000}"/>
            </a:ext>
          </a:extLst>
        </xdr:cNvPr>
        <xdr:cNvCxnSpPr/>
      </xdr:nvCxnSpPr>
      <xdr:spPr>
        <a:xfrm flipV="1">
          <a:off x="8750300" y="10960404"/>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111925</xdr:rowOff>
    </xdr:from>
    <xdr:to>
      <xdr:col>41</xdr:col>
      <xdr:colOff>101600</xdr:colOff>
      <xdr:row>64</xdr:row>
      <xdr:rowOff>42075</xdr:rowOff>
    </xdr:to>
    <xdr:sp macro="" textlink="">
      <xdr:nvSpPr>
        <xdr:cNvPr id="253" name="楕円 252">
          <a:extLst>
            <a:ext uri="{FF2B5EF4-FFF2-40B4-BE49-F238E27FC236}">
              <a16:creationId xmlns="" xmlns:a16="http://schemas.microsoft.com/office/drawing/2014/main" id="{00000000-0008-0000-0100-0000FD000000}"/>
            </a:ext>
          </a:extLst>
        </xdr:cNvPr>
        <xdr:cNvSpPr/>
      </xdr:nvSpPr>
      <xdr:spPr>
        <a:xfrm>
          <a:off x="7810500" y="109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160890</xdr:rowOff>
    </xdr:from>
    <xdr:to>
      <xdr:col>45</xdr:col>
      <xdr:colOff>177800</xdr:colOff>
      <xdr:row>63</xdr:row>
      <xdr:rowOff>162725</xdr:rowOff>
    </xdr:to>
    <xdr:cxnSp macro="">
      <xdr:nvCxnSpPr>
        <xdr:cNvPr id="254" name="直線コネクタ 253">
          <a:extLst>
            <a:ext uri="{FF2B5EF4-FFF2-40B4-BE49-F238E27FC236}">
              <a16:creationId xmlns="" xmlns:a16="http://schemas.microsoft.com/office/drawing/2014/main" id="{00000000-0008-0000-0100-0000FE000000}"/>
            </a:ext>
          </a:extLst>
        </xdr:cNvPr>
        <xdr:cNvCxnSpPr/>
      </xdr:nvCxnSpPr>
      <xdr:spPr>
        <a:xfrm flipV="1">
          <a:off x="7861300" y="10962240"/>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113250</xdr:rowOff>
    </xdr:from>
    <xdr:to>
      <xdr:col>36</xdr:col>
      <xdr:colOff>165100</xdr:colOff>
      <xdr:row>64</xdr:row>
      <xdr:rowOff>43400</xdr:rowOff>
    </xdr:to>
    <xdr:sp macro="" textlink="">
      <xdr:nvSpPr>
        <xdr:cNvPr id="255" name="楕円 254">
          <a:extLst>
            <a:ext uri="{FF2B5EF4-FFF2-40B4-BE49-F238E27FC236}">
              <a16:creationId xmlns="" xmlns:a16="http://schemas.microsoft.com/office/drawing/2014/main" id="{00000000-0008-0000-0100-0000FF000000}"/>
            </a:ext>
          </a:extLst>
        </xdr:cNvPr>
        <xdr:cNvSpPr/>
      </xdr:nvSpPr>
      <xdr:spPr>
        <a:xfrm>
          <a:off x="6921500" y="109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162725</xdr:rowOff>
    </xdr:from>
    <xdr:to>
      <xdr:col>41</xdr:col>
      <xdr:colOff>50800</xdr:colOff>
      <xdr:row>63</xdr:row>
      <xdr:rowOff>164050</xdr:rowOff>
    </xdr:to>
    <xdr:cxnSp macro="">
      <xdr:nvCxnSpPr>
        <xdr:cNvPr id="256" name="直線コネクタ 255">
          <a:extLst>
            <a:ext uri="{FF2B5EF4-FFF2-40B4-BE49-F238E27FC236}">
              <a16:creationId xmlns="" xmlns:a16="http://schemas.microsoft.com/office/drawing/2014/main" id="{00000000-0008-0000-0100-000000010000}"/>
            </a:ext>
          </a:extLst>
        </xdr:cNvPr>
        <xdr:cNvCxnSpPr/>
      </xdr:nvCxnSpPr>
      <xdr:spPr>
        <a:xfrm flipV="1">
          <a:off x="6972300" y="10964075"/>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54931</xdr:rowOff>
    </xdr:from>
    <xdr:ext cx="690189" cy="259045"/>
    <xdr:sp macro="" textlink="">
      <xdr:nvSpPr>
        <xdr:cNvPr id="261" name="n_1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9281505" y="10684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56767</xdr:rowOff>
    </xdr:from>
    <xdr:ext cx="690189" cy="259045"/>
    <xdr:sp macro="" textlink="">
      <xdr:nvSpPr>
        <xdr:cNvPr id="262" name="n_2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8405205" y="10686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58602</xdr:rowOff>
    </xdr:from>
    <xdr:ext cx="690189" cy="259045"/>
    <xdr:sp macro="" textlink="">
      <xdr:nvSpPr>
        <xdr:cNvPr id="263" name="n_3mainValue【橋りょう・トンネル】&#10;一人当たり有形固定資産（償却資産）額">
          <a:extLst>
            <a:ext uri="{FF2B5EF4-FFF2-40B4-BE49-F238E27FC236}">
              <a16:creationId xmlns="" xmlns:a16="http://schemas.microsoft.com/office/drawing/2014/main" id="{00000000-0008-0000-0100-000007010000}"/>
            </a:ext>
          </a:extLst>
        </xdr:cNvPr>
        <xdr:cNvSpPr txBox="1"/>
      </xdr:nvSpPr>
      <xdr:spPr>
        <a:xfrm>
          <a:off x="7516205" y="1068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59927</xdr:rowOff>
    </xdr:from>
    <xdr:ext cx="690189" cy="259045"/>
    <xdr:sp macro="" textlink="">
      <xdr:nvSpPr>
        <xdr:cNvPr id="264" name="n_4mainValue【橋りょう・トンネル】&#10;一人当たり有形固定資産（償却資産）額">
          <a:extLst>
            <a:ext uri="{FF2B5EF4-FFF2-40B4-BE49-F238E27FC236}">
              <a16:creationId xmlns="" xmlns:a16="http://schemas.microsoft.com/office/drawing/2014/main" id="{00000000-0008-0000-0100-000008010000}"/>
            </a:ext>
          </a:extLst>
        </xdr:cNvPr>
        <xdr:cNvSpPr txBox="1"/>
      </xdr:nvSpPr>
      <xdr:spPr>
        <a:xfrm>
          <a:off x="6627205" y="10689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00000000-0008-0000-01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00000000-0008-0000-01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 xmlns:a16="http://schemas.microsoft.com/office/drawing/2014/main" id="{00000000-0008-0000-01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00000000-0008-0000-0100-000026010000}"/>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 xmlns:a16="http://schemas.microsoft.com/office/drawing/2014/main" id="{00000000-0008-0000-0100-00002A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 xmlns:a16="http://schemas.microsoft.com/office/drawing/2014/main" id="{00000000-0008-0000-0100-00002B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00000000-0008-0000-0100-000032010000}"/>
            </a:ext>
          </a:extLst>
        </xdr:cNvPr>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xdr:rowOff>
    </xdr:from>
    <xdr:to>
      <xdr:col>20</xdr:col>
      <xdr:colOff>38100</xdr:colOff>
      <xdr:row>79</xdr:row>
      <xdr:rowOff>115570</xdr:rowOff>
    </xdr:to>
    <xdr:sp macro="" textlink="">
      <xdr:nvSpPr>
        <xdr:cNvPr id="307" name="楕円 306">
          <a:extLst>
            <a:ext uri="{FF2B5EF4-FFF2-40B4-BE49-F238E27FC236}">
              <a16:creationId xmlns="" xmlns:a16="http://schemas.microsoft.com/office/drawing/2014/main" id="{00000000-0008-0000-0100-000033010000}"/>
            </a:ext>
          </a:extLst>
        </xdr:cNvPr>
        <xdr:cNvSpPr/>
      </xdr:nvSpPr>
      <xdr:spPr>
        <a:xfrm>
          <a:off x="3746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64770</xdr:rowOff>
    </xdr:from>
    <xdr:to>
      <xdr:col>24</xdr:col>
      <xdr:colOff>63500</xdr:colOff>
      <xdr:row>79</xdr:row>
      <xdr:rowOff>91439</xdr:rowOff>
    </xdr:to>
    <xdr:cxnSp macro="">
      <xdr:nvCxnSpPr>
        <xdr:cNvPr id="308" name="直線コネクタ 307">
          <a:extLst>
            <a:ext uri="{FF2B5EF4-FFF2-40B4-BE49-F238E27FC236}">
              <a16:creationId xmlns="" xmlns:a16="http://schemas.microsoft.com/office/drawing/2014/main" id="{00000000-0008-0000-0100-000034010000}"/>
            </a:ext>
          </a:extLst>
        </xdr:cNvPr>
        <xdr:cNvCxnSpPr/>
      </xdr:nvCxnSpPr>
      <xdr:spPr>
        <a:xfrm>
          <a:off x="3797300" y="13609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143511</xdr:rowOff>
    </xdr:from>
    <xdr:to>
      <xdr:col>15</xdr:col>
      <xdr:colOff>101600</xdr:colOff>
      <xdr:row>79</xdr:row>
      <xdr:rowOff>73661</xdr:rowOff>
    </xdr:to>
    <xdr:sp macro="" textlink="">
      <xdr:nvSpPr>
        <xdr:cNvPr id="309" name="楕円 308">
          <a:extLst>
            <a:ext uri="{FF2B5EF4-FFF2-40B4-BE49-F238E27FC236}">
              <a16:creationId xmlns="" xmlns:a16="http://schemas.microsoft.com/office/drawing/2014/main" id="{00000000-0008-0000-0100-000035010000}"/>
            </a:ext>
          </a:extLst>
        </xdr:cNvPr>
        <xdr:cNvSpPr/>
      </xdr:nvSpPr>
      <xdr:spPr>
        <a:xfrm>
          <a:off x="2857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22861</xdr:rowOff>
    </xdr:from>
    <xdr:to>
      <xdr:col>19</xdr:col>
      <xdr:colOff>177800</xdr:colOff>
      <xdr:row>79</xdr:row>
      <xdr:rowOff>64770</xdr:rowOff>
    </xdr:to>
    <xdr:cxnSp macro="">
      <xdr:nvCxnSpPr>
        <xdr:cNvPr id="310" name="直線コネクタ 309">
          <a:extLst>
            <a:ext uri="{FF2B5EF4-FFF2-40B4-BE49-F238E27FC236}">
              <a16:creationId xmlns="" xmlns:a16="http://schemas.microsoft.com/office/drawing/2014/main" id="{00000000-0008-0000-0100-000036010000}"/>
            </a:ext>
          </a:extLst>
        </xdr:cNvPr>
        <xdr:cNvCxnSpPr/>
      </xdr:nvCxnSpPr>
      <xdr:spPr>
        <a:xfrm>
          <a:off x="2908300" y="1356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101600</xdr:rowOff>
    </xdr:from>
    <xdr:to>
      <xdr:col>10</xdr:col>
      <xdr:colOff>165100</xdr:colOff>
      <xdr:row>79</xdr:row>
      <xdr:rowOff>31750</xdr:rowOff>
    </xdr:to>
    <xdr:sp macro="" textlink="">
      <xdr:nvSpPr>
        <xdr:cNvPr id="311" name="楕円 310">
          <a:extLst>
            <a:ext uri="{FF2B5EF4-FFF2-40B4-BE49-F238E27FC236}">
              <a16:creationId xmlns="" xmlns:a16="http://schemas.microsoft.com/office/drawing/2014/main" id="{00000000-0008-0000-0100-000037010000}"/>
            </a:ext>
          </a:extLst>
        </xdr:cNvPr>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152400</xdr:rowOff>
    </xdr:from>
    <xdr:to>
      <xdr:col>15</xdr:col>
      <xdr:colOff>50800</xdr:colOff>
      <xdr:row>79</xdr:row>
      <xdr:rowOff>22861</xdr:rowOff>
    </xdr:to>
    <xdr:cxnSp macro="">
      <xdr:nvCxnSpPr>
        <xdr:cNvPr id="312" name="直線コネクタ 311">
          <a:extLst>
            <a:ext uri="{FF2B5EF4-FFF2-40B4-BE49-F238E27FC236}">
              <a16:creationId xmlns="" xmlns:a16="http://schemas.microsoft.com/office/drawing/2014/main" id="{00000000-0008-0000-0100-000038010000}"/>
            </a:ext>
          </a:extLst>
        </xdr:cNvPr>
        <xdr:cNvCxnSpPr/>
      </xdr:nvCxnSpPr>
      <xdr:spPr>
        <a:xfrm>
          <a:off x="2019300" y="13525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59689</xdr:rowOff>
    </xdr:from>
    <xdr:to>
      <xdr:col>6</xdr:col>
      <xdr:colOff>38100</xdr:colOff>
      <xdr:row>78</xdr:row>
      <xdr:rowOff>161289</xdr:rowOff>
    </xdr:to>
    <xdr:sp macro="" textlink="">
      <xdr:nvSpPr>
        <xdr:cNvPr id="313" name="楕円 312">
          <a:extLst>
            <a:ext uri="{FF2B5EF4-FFF2-40B4-BE49-F238E27FC236}">
              <a16:creationId xmlns="" xmlns:a16="http://schemas.microsoft.com/office/drawing/2014/main" id="{00000000-0008-0000-0100-000039010000}"/>
            </a:ext>
          </a:extLst>
        </xdr:cNvPr>
        <xdr:cNvSpPr/>
      </xdr:nvSpPr>
      <xdr:spPr>
        <a:xfrm>
          <a:off x="1079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110489</xdr:rowOff>
    </xdr:from>
    <xdr:to>
      <xdr:col>10</xdr:col>
      <xdr:colOff>114300</xdr:colOff>
      <xdr:row>78</xdr:row>
      <xdr:rowOff>152400</xdr:rowOff>
    </xdr:to>
    <xdr:cxnSp macro="">
      <xdr:nvCxnSpPr>
        <xdr:cNvPr id="314" name="直線コネクタ 313">
          <a:extLst>
            <a:ext uri="{FF2B5EF4-FFF2-40B4-BE49-F238E27FC236}">
              <a16:creationId xmlns="" xmlns:a16="http://schemas.microsoft.com/office/drawing/2014/main" id="{00000000-0008-0000-0100-00003A010000}"/>
            </a:ext>
          </a:extLst>
        </xdr:cNvPr>
        <xdr:cNvCxnSpPr/>
      </xdr:nvCxnSpPr>
      <xdr:spPr>
        <a:xfrm>
          <a:off x="1130300" y="13483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132097</xdr:rowOff>
    </xdr:from>
    <xdr:ext cx="405111" cy="259045"/>
    <xdr:sp macro="" textlink="">
      <xdr:nvSpPr>
        <xdr:cNvPr id="319" name="n_1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35820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90188</xdr:rowOff>
    </xdr:from>
    <xdr:ext cx="405111" cy="259045"/>
    <xdr:sp macro="" textlink="">
      <xdr:nvSpPr>
        <xdr:cNvPr id="320" name="n_2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2705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48277</xdr:rowOff>
    </xdr:from>
    <xdr:ext cx="405111" cy="259045"/>
    <xdr:sp macro="" textlink="">
      <xdr:nvSpPr>
        <xdr:cNvPr id="321" name="n_3mainValue【公営住宅】&#10;有形固定資産減価償却率">
          <a:extLst>
            <a:ext uri="{FF2B5EF4-FFF2-40B4-BE49-F238E27FC236}">
              <a16:creationId xmlns="" xmlns:a16="http://schemas.microsoft.com/office/drawing/2014/main" id="{00000000-0008-0000-0100-000041010000}"/>
            </a:ext>
          </a:extLst>
        </xdr:cNvPr>
        <xdr:cNvSpPr txBox="1"/>
      </xdr:nvSpPr>
      <xdr:spPr>
        <a:xfrm>
          <a:off x="1816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6366</xdr:rowOff>
    </xdr:from>
    <xdr:ext cx="405111" cy="259045"/>
    <xdr:sp macro="" textlink="">
      <xdr:nvSpPr>
        <xdr:cNvPr id="322" name="n_4mainValue【公営住宅】&#10;有形固定資産減価償却率">
          <a:extLst>
            <a:ext uri="{FF2B5EF4-FFF2-40B4-BE49-F238E27FC236}">
              <a16:creationId xmlns="" xmlns:a16="http://schemas.microsoft.com/office/drawing/2014/main" id="{00000000-0008-0000-0100-000042010000}"/>
            </a:ext>
          </a:extLst>
        </xdr:cNvPr>
        <xdr:cNvSpPr txBox="1"/>
      </xdr:nvSpPr>
      <xdr:spPr>
        <a:xfrm>
          <a:off x="9277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 xmlns:a16="http://schemas.microsoft.com/office/drawing/2014/main" id="{00000000-0008-0000-0100-000052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 xmlns:a16="http://schemas.microsoft.com/office/drawing/2014/main" id="{00000000-0008-0000-0100-000054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 xmlns:a16="http://schemas.microsoft.com/office/drawing/2014/main" id="{00000000-0008-0000-0100-00005B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 xmlns:a16="http://schemas.microsoft.com/office/drawing/2014/main" id="{00000000-0008-0000-0100-00005D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 xmlns:a16="http://schemas.microsoft.com/office/drawing/2014/main" id="{00000000-0008-0000-0100-00005E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 xmlns:a16="http://schemas.microsoft.com/office/drawing/2014/main" id="{00000000-0008-0000-0100-00005F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 xmlns:a16="http://schemas.microsoft.com/office/drawing/2014/main" id="{00000000-0008-0000-0100-000063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 xmlns:a16="http://schemas.microsoft.com/office/drawing/2014/main" id="{00000000-0008-0000-0100-000064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58776</xdr:rowOff>
    </xdr:from>
    <xdr:to>
      <xdr:col>55</xdr:col>
      <xdr:colOff>50800</xdr:colOff>
      <xdr:row>86</xdr:row>
      <xdr:rowOff>160376</xdr:rowOff>
    </xdr:to>
    <xdr:sp macro="" textlink="">
      <xdr:nvSpPr>
        <xdr:cNvPr id="362" name="楕円 361">
          <a:extLst>
            <a:ext uri="{FF2B5EF4-FFF2-40B4-BE49-F238E27FC236}">
              <a16:creationId xmlns="" xmlns:a16="http://schemas.microsoft.com/office/drawing/2014/main" id="{00000000-0008-0000-0100-00006A010000}"/>
            </a:ext>
          </a:extLst>
        </xdr:cNvPr>
        <xdr:cNvSpPr/>
      </xdr:nvSpPr>
      <xdr:spPr>
        <a:xfrm>
          <a:off x="10426700" y="148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145153</xdr:rowOff>
    </xdr:from>
    <xdr:ext cx="469744" cy="259045"/>
    <xdr:sp macro="" textlink="">
      <xdr:nvSpPr>
        <xdr:cNvPr id="363" name="【公営住宅】&#10;一人当たり面積該当値テキスト">
          <a:extLst>
            <a:ext uri="{FF2B5EF4-FFF2-40B4-BE49-F238E27FC236}">
              <a16:creationId xmlns="" xmlns:a16="http://schemas.microsoft.com/office/drawing/2014/main" id="{00000000-0008-0000-0100-00006B010000}"/>
            </a:ext>
          </a:extLst>
        </xdr:cNvPr>
        <xdr:cNvSpPr txBox="1"/>
      </xdr:nvSpPr>
      <xdr:spPr>
        <a:xfrm>
          <a:off x="10515600" y="147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58928</xdr:rowOff>
    </xdr:from>
    <xdr:to>
      <xdr:col>50</xdr:col>
      <xdr:colOff>165100</xdr:colOff>
      <xdr:row>86</xdr:row>
      <xdr:rowOff>160528</xdr:rowOff>
    </xdr:to>
    <xdr:sp macro="" textlink="">
      <xdr:nvSpPr>
        <xdr:cNvPr id="364" name="楕円 363">
          <a:extLst>
            <a:ext uri="{FF2B5EF4-FFF2-40B4-BE49-F238E27FC236}">
              <a16:creationId xmlns="" xmlns:a16="http://schemas.microsoft.com/office/drawing/2014/main" id="{00000000-0008-0000-0100-00006C010000}"/>
            </a:ext>
          </a:extLst>
        </xdr:cNvPr>
        <xdr:cNvSpPr/>
      </xdr:nvSpPr>
      <xdr:spPr>
        <a:xfrm>
          <a:off x="9588500" y="148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109576</xdr:rowOff>
    </xdr:from>
    <xdr:to>
      <xdr:col>55</xdr:col>
      <xdr:colOff>0</xdr:colOff>
      <xdr:row>86</xdr:row>
      <xdr:rowOff>109728</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flipV="1">
          <a:off x="9639300" y="1485427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59004</xdr:rowOff>
    </xdr:from>
    <xdr:to>
      <xdr:col>46</xdr:col>
      <xdr:colOff>38100</xdr:colOff>
      <xdr:row>86</xdr:row>
      <xdr:rowOff>160604</xdr:rowOff>
    </xdr:to>
    <xdr:sp macro="" textlink="">
      <xdr:nvSpPr>
        <xdr:cNvPr id="366" name="楕円 365">
          <a:extLst>
            <a:ext uri="{FF2B5EF4-FFF2-40B4-BE49-F238E27FC236}">
              <a16:creationId xmlns="" xmlns:a16="http://schemas.microsoft.com/office/drawing/2014/main" id="{00000000-0008-0000-0100-00006E010000}"/>
            </a:ext>
          </a:extLst>
        </xdr:cNvPr>
        <xdr:cNvSpPr/>
      </xdr:nvSpPr>
      <xdr:spPr>
        <a:xfrm>
          <a:off x="8699500" y="148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109728</xdr:rowOff>
    </xdr:from>
    <xdr:to>
      <xdr:col>50</xdr:col>
      <xdr:colOff>114300</xdr:colOff>
      <xdr:row>86</xdr:row>
      <xdr:rowOff>109804</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flipV="1">
          <a:off x="8750300" y="148544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59119</xdr:rowOff>
    </xdr:from>
    <xdr:to>
      <xdr:col>41</xdr:col>
      <xdr:colOff>101600</xdr:colOff>
      <xdr:row>86</xdr:row>
      <xdr:rowOff>160719</xdr:rowOff>
    </xdr:to>
    <xdr:sp macro="" textlink="">
      <xdr:nvSpPr>
        <xdr:cNvPr id="368" name="楕円 367">
          <a:extLst>
            <a:ext uri="{FF2B5EF4-FFF2-40B4-BE49-F238E27FC236}">
              <a16:creationId xmlns="" xmlns:a16="http://schemas.microsoft.com/office/drawing/2014/main" id="{00000000-0008-0000-0100-000070010000}"/>
            </a:ext>
          </a:extLst>
        </xdr:cNvPr>
        <xdr:cNvSpPr/>
      </xdr:nvSpPr>
      <xdr:spPr>
        <a:xfrm>
          <a:off x="7810500" y="14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109804</xdr:rowOff>
    </xdr:from>
    <xdr:to>
      <xdr:col>45</xdr:col>
      <xdr:colOff>177800</xdr:colOff>
      <xdr:row>86</xdr:row>
      <xdr:rowOff>109919</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flipV="1">
          <a:off x="7861300" y="148545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59156</xdr:rowOff>
    </xdr:from>
    <xdr:to>
      <xdr:col>36</xdr:col>
      <xdr:colOff>165100</xdr:colOff>
      <xdr:row>86</xdr:row>
      <xdr:rowOff>160756</xdr:rowOff>
    </xdr:to>
    <xdr:sp macro="" textlink="">
      <xdr:nvSpPr>
        <xdr:cNvPr id="370" name="楕円 369">
          <a:extLst>
            <a:ext uri="{FF2B5EF4-FFF2-40B4-BE49-F238E27FC236}">
              <a16:creationId xmlns="" xmlns:a16="http://schemas.microsoft.com/office/drawing/2014/main" id="{00000000-0008-0000-0100-000072010000}"/>
            </a:ext>
          </a:extLst>
        </xdr:cNvPr>
        <xdr:cNvSpPr/>
      </xdr:nvSpPr>
      <xdr:spPr>
        <a:xfrm>
          <a:off x="6921500" y="14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109919</xdr:rowOff>
    </xdr:from>
    <xdr:to>
      <xdr:col>41</xdr:col>
      <xdr:colOff>50800</xdr:colOff>
      <xdr:row>86</xdr:row>
      <xdr:rowOff>109956</xdr:rowOff>
    </xdr:to>
    <xdr:cxnSp macro="">
      <xdr:nvCxnSpPr>
        <xdr:cNvPr id="371" name="直線コネクタ 370">
          <a:extLst>
            <a:ext uri="{FF2B5EF4-FFF2-40B4-BE49-F238E27FC236}">
              <a16:creationId xmlns="" xmlns:a16="http://schemas.microsoft.com/office/drawing/2014/main" id="{00000000-0008-0000-0100-000073010000}"/>
            </a:ext>
          </a:extLst>
        </xdr:cNvPr>
        <xdr:cNvCxnSpPr/>
      </xdr:nvCxnSpPr>
      <xdr:spPr>
        <a:xfrm flipV="1">
          <a:off x="6972300" y="14854619"/>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 xmlns:a16="http://schemas.microsoft.com/office/drawing/2014/main" id="{00000000-0008-0000-0100-000074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 xmlns:a16="http://schemas.microsoft.com/office/drawing/2014/main" id="{00000000-0008-0000-0100-000075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 xmlns:a16="http://schemas.microsoft.com/office/drawing/2014/main" id="{00000000-0008-0000-0100-000076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 xmlns:a16="http://schemas.microsoft.com/office/drawing/2014/main" id="{00000000-0008-0000-0100-000077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151655</xdr:rowOff>
    </xdr:from>
    <xdr:ext cx="469744" cy="259045"/>
    <xdr:sp macro="" textlink="">
      <xdr:nvSpPr>
        <xdr:cNvPr id="376" name="n_1mainValue【公営住宅】&#10;一人当たり面積">
          <a:extLst>
            <a:ext uri="{FF2B5EF4-FFF2-40B4-BE49-F238E27FC236}">
              <a16:creationId xmlns="" xmlns:a16="http://schemas.microsoft.com/office/drawing/2014/main" id="{00000000-0008-0000-0100-000078010000}"/>
            </a:ext>
          </a:extLst>
        </xdr:cNvPr>
        <xdr:cNvSpPr txBox="1"/>
      </xdr:nvSpPr>
      <xdr:spPr>
        <a:xfrm>
          <a:off x="9391727" y="1489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151731</xdr:rowOff>
    </xdr:from>
    <xdr:ext cx="469744" cy="259045"/>
    <xdr:sp macro="" textlink="">
      <xdr:nvSpPr>
        <xdr:cNvPr id="377" name="n_2mainValue【公営住宅】&#10;一人当たり面積">
          <a:extLst>
            <a:ext uri="{FF2B5EF4-FFF2-40B4-BE49-F238E27FC236}">
              <a16:creationId xmlns="" xmlns:a16="http://schemas.microsoft.com/office/drawing/2014/main" id="{00000000-0008-0000-0100-000079010000}"/>
            </a:ext>
          </a:extLst>
        </xdr:cNvPr>
        <xdr:cNvSpPr txBox="1"/>
      </xdr:nvSpPr>
      <xdr:spPr>
        <a:xfrm>
          <a:off x="8515427" y="1489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151846</xdr:rowOff>
    </xdr:from>
    <xdr:ext cx="469744" cy="259045"/>
    <xdr:sp macro="" textlink="">
      <xdr:nvSpPr>
        <xdr:cNvPr id="378" name="n_3mainValue【公営住宅】&#10;一人当たり面積">
          <a:extLst>
            <a:ext uri="{FF2B5EF4-FFF2-40B4-BE49-F238E27FC236}">
              <a16:creationId xmlns="" xmlns:a16="http://schemas.microsoft.com/office/drawing/2014/main" id="{00000000-0008-0000-0100-00007A010000}"/>
            </a:ext>
          </a:extLst>
        </xdr:cNvPr>
        <xdr:cNvSpPr txBox="1"/>
      </xdr:nvSpPr>
      <xdr:spPr>
        <a:xfrm>
          <a:off x="7626427" y="1489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151883</xdr:rowOff>
    </xdr:from>
    <xdr:ext cx="469744" cy="259045"/>
    <xdr:sp macro="" textlink="">
      <xdr:nvSpPr>
        <xdr:cNvPr id="379" name="n_4mainValue【公営住宅】&#10;一人当たり面積">
          <a:extLst>
            <a:ext uri="{FF2B5EF4-FFF2-40B4-BE49-F238E27FC236}">
              <a16:creationId xmlns="" xmlns:a16="http://schemas.microsoft.com/office/drawing/2014/main" id="{00000000-0008-0000-0100-00007B010000}"/>
            </a:ext>
          </a:extLst>
        </xdr:cNvPr>
        <xdr:cNvSpPr txBox="1"/>
      </xdr:nvSpPr>
      <xdr:spPr>
        <a:xfrm>
          <a:off x="6737427" y="148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 xmlns:a16="http://schemas.microsoft.com/office/drawing/2014/main" id="{00000000-0008-0000-0100-0000A8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 xmlns:a16="http://schemas.microsoft.com/office/drawing/2014/main" id="{00000000-0008-0000-01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 xmlns:a16="http://schemas.microsoft.com/office/drawing/2014/main" id="{00000000-0008-0000-0100-0000AD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 xmlns:a16="http://schemas.microsoft.com/office/drawing/2014/main" id="{00000000-0008-0000-0100-0000AE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 xmlns:a16="http://schemas.microsoft.com/office/drawing/2014/main" id="{00000000-0008-0000-01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437" name="楕円 436">
          <a:extLst>
            <a:ext uri="{FF2B5EF4-FFF2-40B4-BE49-F238E27FC236}">
              <a16:creationId xmlns="" xmlns:a16="http://schemas.microsoft.com/office/drawing/2014/main" id="{00000000-0008-0000-0100-0000B5010000}"/>
            </a:ext>
          </a:extLst>
        </xdr:cNvPr>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438" name="【認定こども園・幼稚園・保育所】&#10;有形固定資産減価償却率該当値テキスト">
          <a:extLst>
            <a:ext uri="{FF2B5EF4-FFF2-40B4-BE49-F238E27FC236}">
              <a16:creationId xmlns="" xmlns:a16="http://schemas.microsoft.com/office/drawing/2014/main" id="{00000000-0008-0000-0100-0000B6010000}"/>
            </a:ext>
          </a:extLst>
        </xdr:cNvPr>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9" name="楕円 438">
          <a:extLst>
            <a:ext uri="{FF2B5EF4-FFF2-40B4-BE49-F238E27FC236}">
              <a16:creationId xmlns="" xmlns:a16="http://schemas.microsoft.com/office/drawing/2014/main" id="{00000000-0008-0000-0100-0000B701000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77833</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a:off x="15481300" y="65913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41" name="楕円 440">
          <a:extLst>
            <a:ext uri="{FF2B5EF4-FFF2-40B4-BE49-F238E27FC236}">
              <a16:creationId xmlns="" xmlns:a16="http://schemas.microsoft.com/office/drawing/2014/main" id="{00000000-0008-0000-0100-0000B9010000}"/>
            </a:ext>
          </a:extLst>
        </xdr:cNvPr>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76200</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a:off x="14592300" y="654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43" name="楕円 442">
          <a:extLst>
            <a:ext uri="{FF2B5EF4-FFF2-40B4-BE49-F238E27FC236}">
              <a16:creationId xmlns="" xmlns:a16="http://schemas.microsoft.com/office/drawing/2014/main" id="{00000000-0008-0000-0100-0000BB010000}"/>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38</xdr:row>
      <xdr:rowOff>27215</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a:off x="13703300" y="6493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49893</xdr:rowOff>
    </xdr:from>
    <xdr:to>
      <xdr:col>67</xdr:col>
      <xdr:colOff>101600</xdr:colOff>
      <xdr:row>37</xdr:row>
      <xdr:rowOff>151493</xdr:rowOff>
    </xdr:to>
    <xdr:sp macro="" textlink="">
      <xdr:nvSpPr>
        <xdr:cNvPr id="445" name="楕円 444">
          <a:extLst>
            <a:ext uri="{FF2B5EF4-FFF2-40B4-BE49-F238E27FC236}">
              <a16:creationId xmlns="" xmlns:a16="http://schemas.microsoft.com/office/drawing/2014/main" id="{00000000-0008-0000-0100-0000BD010000}"/>
            </a:ext>
          </a:extLst>
        </xdr:cNvPr>
        <xdr:cNvSpPr/>
      </xdr:nvSpPr>
      <xdr:spPr>
        <a:xfrm>
          <a:off x="12763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100693</xdr:rowOff>
    </xdr:from>
    <xdr:to>
      <xdr:col>71</xdr:col>
      <xdr:colOff>177800</xdr:colOff>
      <xdr:row>37</xdr:row>
      <xdr:rowOff>149678</xdr:rowOff>
    </xdr:to>
    <xdr:cxnSp macro="">
      <xdr:nvCxnSpPr>
        <xdr:cNvPr id="446" name="直線コネクタ 445">
          <a:extLst>
            <a:ext uri="{FF2B5EF4-FFF2-40B4-BE49-F238E27FC236}">
              <a16:creationId xmlns="" xmlns:a16="http://schemas.microsoft.com/office/drawing/2014/main" id="{00000000-0008-0000-0100-0000BE010000}"/>
            </a:ext>
          </a:extLst>
        </xdr:cNvPr>
        <xdr:cNvCxnSpPr/>
      </xdr:nvCxnSpPr>
      <xdr:spPr>
        <a:xfrm>
          <a:off x="12814300" y="6444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 xmlns:a16="http://schemas.microsoft.com/office/drawing/2014/main" id="{00000000-0008-0000-0100-0000BF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 xmlns:a16="http://schemas.microsoft.com/office/drawing/2014/main" id="{00000000-0008-0000-0100-0000C001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 xmlns:a16="http://schemas.microsoft.com/office/drawing/2014/main" id="{00000000-0008-0000-0100-0000C101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 xmlns:a16="http://schemas.microsoft.com/office/drawing/2014/main" id="{00000000-0008-0000-0100-0000C201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51" name="n_1mainValue【認定こども園・幼稚園・保育所】&#10;有形固定資産減価償却率">
          <a:extLst>
            <a:ext uri="{FF2B5EF4-FFF2-40B4-BE49-F238E27FC236}">
              <a16:creationId xmlns="" xmlns:a16="http://schemas.microsoft.com/office/drawing/2014/main" id="{00000000-0008-0000-0100-0000C3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52" name="n_2mainValue【認定こども園・幼稚園・保育所】&#10;有形固定資産減価償却率">
          <a:extLst>
            <a:ext uri="{FF2B5EF4-FFF2-40B4-BE49-F238E27FC236}">
              <a16:creationId xmlns="" xmlns:a16="http://schemas.microsoft.com/office/drawing/2014/main" id="{00000000-0008-0000-0100-0000C4010000}"/>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53" name="n_3mainValue【認定こども園・幼稚園・保育所】&#10;有形固定資産減価償却率">
          <a:extLst>
            <a:ext uri="{FF2B5EF4-FFF2-40B4-BE49-F238E27FC236}">
              <a16:creationId xmlns="" xmlns:a16="http://schemas.microsoft.com/office/drawing/2014/main" id="{00000000-0008-0000-0100-0000C5010000}"/>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168020</xdr:rowOff>
    </xdr:from>
    <xdr:ext cx="405111" cy="259045"/>
    <xdr:sp macro="" textlink="">
      <xdr:nvSpPr>
        <xdr:cNvPr id="454" name="n_4mainValue【認定こども園・幼稚園・保育所】&#10;有形固定資産減価償却率">
          <a:extLst>
            <a:ext uri="{FF2B5EF4-FFF2-40B4-BE49-F238E27FC236}">
              <a16:creationId xmlns="" xmlns:a16="http://schemas.microsoft.com/office/drawing/2014/main" id="{00000000-0008-0000-0100-0000C6010000}"/>
            </a:ext>
          </a:extLst>
        </xdr:cNvPr>
        <xdr:cNvSpPr txBox="1"/>
      </xdr:nvSpPr>
      <xdr:spPr>
        <a:xfrm>
          <a:off x="12611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 xmlns:a16="http://schemas.microsoft.com/office/drawing/2014/main" id="{00000000-0008-0000-0100-0000DC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 xmlns:a16="http://schemas.microsoft.com/office/drawing/2014/main" id="{00000000-0008-0000-0100-0000DD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 xmlns:a16="http://schemas.microsoft.com/office/drawing/2014/main" id="{00000000-0008-0000-0100-0000DF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 xmlns:a16="http://schemas.microsoft.com/office/drawing/2014/main" id="{00000000-0008-0000-0100-0000E101000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 xmlns:a16="http://schemas.microsoft.com/office/drawing/2014/main" id="{00000000-0008-0000-0100-0000E2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 xmlns:a16="http://schemas.microsoft.com/office/drawing/2014/main" id="{00000000-0008-0000-0100-0000E3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 xmlns:a16="http://schemas.microsoft.com/office/drawing/2014/main" id="{00000000-0008-0000-0100-0000E4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 xmlns:a16="http://schemas.microsoft.com/office/drawing/2014/main" id="{00000000-0008-0000-0100-0000E5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 xmlns:a16="http://schemas.microsoft.com/office/drawing/2014/main" id="{00000000-0008-0000-0100-0000E6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104496</xdr:rowOff>
    </xdr:from>
    <xdr:to>
      <xdr:col>116</xdr:col>
      <xdr:colOff>114300</xdr:colOff>
      <xdr:row>40</xdr:row>
      <xdr:rowOff>34646</xdr:rowOff>
    </xdr:to>
    <xdr:sp macro="" textlink="">
      <xdr:nvSpPr>
        <xdr:cNvPr id="492" name="楕円 491">
          <a:extLst>
            <a:ext uri="{FF2B5EF4-FFF2-40B4-BE49-F238E27FC236}">
              <a16:creationId xmlns="" xmlns:a16="http://schemas.microsoft.com/office/drawing/2014/main" id="{00000000-0008-0000-0100-0000EC010000}"/>
            </a:ext>
          </a:extLst>
        </xdr:cNvPr>
        <xdr:cNvSpPr/>
      </xdr:nvSpPr>
      <xdr:spPr>
        <a:xfrm>
          <a:off x="221107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82923</xdr:rowOff>
    </xdr:from>
    <xdr:ext cx="469744" cy="259045"/>
    <xdr:sp macro="" textlink="">
      <xdr:nvSpPr>
        <xdr:cNvPr id="493" name="【認定こども園・幼稚園・保育所】&#10;一人当たり面積該当値テキスト">
          <a:extLst>
            <a:ext uri="{FF2B5EF4-FFF2-40B4-BE49-F238E27FC236}">
              <a16:creationId xmlns="" xmlns:a16="http://schemas.microsoft.com/office/drawing/2014/main" id="{00000000-0008-0000-0100-0000ED010000}"/>
            </a:ext>
          </a:extLst>
        </xdr:cNvPr>
        <xdr:cNvSpPr txBox="1"/>
      </xdr:nvSpPr>
      <xdr:spPr>
        <a:xfrm>
          <a:off x="22199600" y="67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113640</xdr:rowOff>
    </xdr:from>
    <xdr:to>
      <xdr:col>112</xdr:col>
      <xdr:colOff>38100</xdr:colOff>
      <xdr:row>40</xdr:row>
      <xdr:rowOff>43790</xdr:rowOff>
    </xdr:to>
    <xdr:sp macro="" textlink="">
      <xdr:nvSpPr>
        <xdr:cNvPr id="494" name="楕円 493">
          <a:extLst>
            <a:ext uri="{FF2B5EF4-FFF2-40B4-BE49-F238E27FC236}">
              <a16:creationId xmlns="" xmlns:a16="http://schemas.microsoft.com/office/drawing/2014/main" id="{00000000-0008-0000-0100-0000EE010000}"/>
            </a:ext>
          </a:extLst>
        </xdr:cNvPr>
        <xdr:cNvSpPr/>
      </xdr:nvSpPr>
      <xdr:spPr>
        <a:xfrm>
          <a:off x="21272500" y="68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155296</xdr:rowOff>
    </xdr:from>
    <xdr:to>
      <xdr:col>116</xdr:col>
      <xdr:colOff>63500</xdr:colOff>
      <xdr:row>39</xdr:row>
      <xdr:rowOff>164440</xdr:rowOff>
    </xdr:to>
    <xdr:cxnSp macro="">
      <xdr:nvCxnSpPr>
        <xdr:cNvPr id="495" name="直線コネクタ 494">
          <a:extLst>
            <a:ext uri="{FF2B5EF4-FFF2-40B4-BE49-F238E27FC236}">
              <a16:creationId xmlns="" xmlns:a16="http://schemas.microsoft.com/office/drawing/2014/main" id="{00000000-0008-0000-0100-0000EF010000}"/>
            </a:ext>
          </a:extLst>
        </xdr:cNvPr>
        <xdr:cNvCxnSpPr/>
      </xdr:nvCxnSpPr>
      <xdr:spPr>
        <a:xfrm flipV="1">
          <a:off x="21323300" y="684184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120041</xdr:rowOff>
    </xdr:from>
    <xdr:to>
      <xdr:col>107</xdr:col>
      <xdr:colOff>101600</xdr:colOff>
      <xdr:row>40</xdr:row>
      <xdr:rowOff>50191</xdr:rowOff>
    </xdr:to>
    <xdr:sp macro="" textlink="">
      <xdr:nvSpPr>
        <xdr:cNvPr id="496" name="楕円 495">
          <a:extLst>
            <a:ext uri="{FF2B5EF4-FFF2-40B4-BE49-F238E27FC236}">
              <a16:creationId xmlns="" xmlns:a16="http://schemas.microsoft.com/office/drawing/2014/main" id="{00000000-0008-0000-0100-0000F0010000}"/>
            </a:ext>
          </a:extLst>
        </xdr:cNvPr>
        <xdr:cNvSpPr/>
      </xdr:nvSpPr>
      <xdr:spPr>
        <a:xfrm>
          <a:off x="20383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164440</xdr:rowOff>
    </xdr:from>
    <xdr:to>
      <xdr:col>111</xdr:col>
      <xdr:colOff>177800</xdr:colOff>
      <xdr:row>39</xdr:row>
      <xdr:rowOff>170841</xdr:rowOff>
    </xdr:to>
    <xdr:cxnSp macro="">
      <xdr:nvCxnSpPr>
        <xdr:cNvPr id="497" name="直線コネクタ 496">
          <a:extLst>
            <a:ext uri="{FF2B5EF4-FFF2-40B4-BE49-F238E27FC236}">
              <a16:creationId xmlns="" xmlns:a16="http://schemas.microsoft.com/office/drawing/2014/main" id="{00000000-0008-0000-0100-0000F1010000}"/>
            </a:ext>
          </a:extLst>
        </xdr:cNvPr>
        <xdr:cNvCxnSpPr/>
      </xdr:nvCxnSpPr>
      <xdr:spPr>
        <a:xfrm flipV="1">
          <a:off x="20434300" y="68509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125526</xdr:rowOff>
    </xdr:from>
    <xdr:to>
      <xdr:col>102</xdr:col>
      <xdr:colOff>165100</xdr:colOff>
      <xdr:row>40</xdr:row>
      <xdr:rowOff>55676</xdr:rowOff>
    </xdr:to>
    <xdr:sp macro="" textlink="">
      <xdr:nvSpPr>
        <xdr:cNvPr id="498" name="楕円 497">
          <a:extLst>
            <a:ext uri="{FF2B5EF4-FFF2-40B4-BE49-F238E27FC236}">
              <a16:creationId xmlns="" xmlns:a16="http://schemas.microsoft.com/office/drawing/2014/main" id="{00000000-0008-0000-0100-0000F2010000}"/>
            </a:ext>
          </a:extLst>
        </xdr:cNvPr>
        <xdr:cNvSpPr/>
      </xdr:nvSpPr>
      <xdr:spPr>
        <a:xfrm>
          <a:off x="19494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170841</xdr:rowOff>
    </xdr:from>
    <xdr:to>
      <xdr:col>107</xdr:col>
      <xdr:colOff>50800</xdr:colOff>
      <xdr:row>40</xdr:row>
      <xdr:rowOff>4876</xdr:rowOff>
    </xdr:to>
    <xdr:cxnSp macro="">
      <xdr:nvCxnSpPr>
        <xdr:cNvPr id="499" name="直線コネクタ 498">
          <a:extLst>
            <a:ext uri="{FF2B5EF4-FFF2-40B4-BE49-F238E27FC236}">
              <a16:creationId xmlns="" xmlns:a16="http://schemas.microsoft.com/office/drawing/2014/main" id="{00000000-0008-0000-0100-0000F3010000}"/>
            </a:ext>
          </a:extLst>
        </xdr:cNvPr>
        <xdr:cNvCxnSpPr/>
      </xdr:nvCxnSpPr>
      <xdr:spPr>
        <a:xfrm flipV="1">
          <a:off x="19545300" y="685739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130099</xdr:rowOff>
    </xdr:from>
    <xdr:to>
      <xdr:col>98</xdr:col>
      <xdr:colOff>38100</xdr:colOff>
      <xdr:row>40</xdr:row>
      <xdr:rowOff>60249</xdr:rowOff>
    </xdr:to>
    <xdr:sp macro="" textlink="">
      <xdr:nvSpPr>
        <xdr:cNvPr id="500" name="楕円 499">
          <a:extLst>
            <a:ext uri="{FF2B5EF4-FFF2-40B4-BE49-F238E27FC236}">
              <a16:creationId xmlns="" xmlns:a16="http://schemas.microsoft.com/office/drawing/2014/main" id="{00000000-0008-0000-0100-0000F4010000}"/>
            </a:ext>
          </a:extLst>
        </xdr:cNvPr>
        <xdr:cNvSpPr/>
      </xdr:nvSpPr>
      <xdr:spPr>
        <a:xfrm>
          <a:off x="18605500" y="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xdr:rowOff>
    </xdr:from>
    <xdr:to>
      <xdr:col>102</xdr:col>
      <xdr:colOff>114300</xdr:colOff>
      <xdr:row>40</xdr:row>
      <xdr:rowOff>9449</xdr:rowOff>
    </xdr:to>
    <xdr:cxnSp macro="">
      <xdr:nvCxnSpPr>
        <xdr:cNvPr id="501" name="直線コネクタ 500">
          <a:extLst>
            <a:ext uri="{FF2B5EF4-FFF2-40B4-BE49-F238E27FC236}">
              <a16:creationId xmlns="" xmlns:a16="http://schemas.microsoft.com/office/drawing/2014/main" id="{00000000-0008-0000-0100-0000F5010000}"/>
            </a:ext>
          </a:extLst>
        </xdr:cNvPr>
        <xdr:cNvCxnSpPr/>
      </xdr:nvCxnSpPr>
      <xdr:spPr>
        <a:xfrm flipV="1">
          <a:off x="18656300" y="686287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 xmlns:a16="http://schemas.microsoft.com/office/drawing/2014/main" id="{00000000-0008-0000-0100-0000F601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 xmlns:a16="http://schemas.microsoft.com/office/drawing/2014/main" id="{00000000-0008-0000-0100-0000F7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 xmlns:a16="http://schemas.microsoft.com/office/drawing/2014/main" id="{00000000-0008-0000-0100-0000F8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 xmlns:a16="http://schemas.microsoft.com/office/drawing/2014/main" id="{00000000-0008-0000-0100-0000F9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34917</xdr:rowOff>
    </xdr:from>
    <xdr:ext cx="469744" cy="259045"/>
    <xdr:sp macro="" textlink="">
      <xdr:nvSpPr>
        <xdr:cNvPr id="506" name="n_1mainValue【認定こども園・幼稚園・保育所】&#10;一人当たり面積">
          <a:extLst>
            <a:ext uri="{FF2B5EF4-FFF2-40B4-BE49-F238E27FC236}">
              <a16:creationId xmlns="" xmlns:a16="http://schemas.microsoft.com/office/drawing/2014/main" id="{00000000-0008-0000-0100-0000FA010000}"/>
            </a:ext>
          </a:extLst>
        </xdr:cNvPr>
        <xdr:cNvSpPr txBox="1"/>
      </xdr:nvSpPr>
      <xdr:spPr>
        <a:xfrm>
          <a:off x="21075727"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07" name="n_2mainValue【認定こども園・幼稚園・保育所】&#10;一人当たり面積">
          <a:extLst>
            <a:ext uri="{FF2B5EF4-FFF2-40B4-BE49-F238E27FC236}">
              <a16:creationId xmlns="" xmlns:a16="http://schemas.microsoft.com/office/drawing/2014/main" id="{00000000-0008-0000-0100-0000FB010000}"/>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46803</xdr:rowOff>
    </xdr:from>
    <xdr:ext cx="469744" cy="259045"/>
    <xdr:sp macro="" textlink="">
      <xdr:nvSpPr>
        <xdr:cNvPr id="508" name="n_3mainValue【認定こども園・幼稚園・保育所】&#10;一人当たり面積">
          <a:extLst>
            <a:ext uri="{FF2B5EF4-FFF2-40B4-BE49-F238E27FC236}">
              <a16:creationId xmlns="" xmlns:a16="http://schemas.microsoft.com/office/drawing/2014/main" id="{00000000-0008-0000-0100-0000FC010000}"/>
            </a:ext>
          </a:extLst>
        </xdr:cNvPr>
        <xdr:cNvSpPr txBox="1"/>
      </xdr:nvSpPr>
      <xdr:spPr>
        <a:xfrm>
          <a:off x="19310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51376</xdr:rowOff>
    </xdr:from>
    <xdr:ext cx="469744" cy="259045"/>
    <xdr:sp macro="" textlink="">
      <xdr:nvSpPr>
        <xdr:cNvPr id="509" name="n_4mainValue【認定こども園・幼稚園・保育所】&#10;一人当たり面積">
          <a:extLst>
            <a:ext uri="{FF2B5EF4-FFF2-40B4-BE49-F238E27FC236}">
              <a16:creationId xmlns="" xmlns:a16="http://schemas.microsoft.com/office/drawing/2014/main" id="{00000000-0008-0000-0100-0000FD010000}"/>
            </a:ext>
          </a:extLst>
        </xdr:cNvPr>
        <xdr:cNvSpPr txBox="1"/>
      </xdr:nvSpPr>
      <xdr:spPr>
        <a:xfrm>
          <a:off x="18421427" y="69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 xmlns:a16="http://schemas.microsoft.com/office/drawing/2014/main" id="{00000000-0008-0000-0100-000017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 xmlns:a16="http://schemas.microsoft.com/office/drawing/2014/main" id="{00000000-0008-0000-0100-00001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 xmlns:a16="http://schemas.microsoft.com/office/drawing/2014/main" id="{00000000-0008-0000-0100-00001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 xmlns:a16="http://schemas.microsoft.com/office/drawing/2014/main" id="{00000000-0008-0000-0100-00001C020000}"/>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 xmlns:a16="http://schemas.microsoft.com/office/drawing/2014/main" id="{00000000-0008-0000-0100-00001D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 xmlns:a16="http://schemas.microsoft.com/office/drawing/2014/main" id="{00000000-0008-0000-0100-00001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 xmlns:a16="http://schemas.microsoft.com/office/drawing/2014/main" id="{00000000-0008-0000-0100-00001F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 xmlns:a16="http://schemas.microsoft.com/office/drawing/2014/main" id="{00000000-0008-0000-01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 xmlns:a16="http://schemas.microsoft.com/office/drawing/2014/main" id="{00000000-0008-0000-0100-00002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3084</xdr:rowOff>
    </xdr:from>
    <xdr:to>
      <xdr:col>85</xdr:col>
      <xdr:colOff>177800</xdr:colOff>
      <xdr:row>57</xdr:row>
      <xdr:rowOff>104684</xdr:rowOff>
    </xdr:to>
    <xdr:sp macro="" textlink="">
      <xdr:nvSpPr>
        <xdr:cNvPr id="551" name="楕円 550">
          <a:extLst>
            <a:ext uri="{FF2B5EF4-FFF2-40B4-BE49-F238E27FC236}">
              <a16:creationId xmlns="" xmlns:a16="http://schemas.microsoft.com/office/drawing/2014/main" id="{00000000-0008-0000-0100-000027020000}"/>
            </a:ext>
          </a:extLst>
        </xdr:cNvPr>
        <xdr:cNvSpPr/>
      </xdr:nvSpPr>
      <xdr:spPr>
        <a:xfrm>
          <a:off x="162687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25961</xdr:rowOff>
    </xdr:from>
    <xdr:ext cx="405111" cy="259045"/>
    <xdr:sp macro="" textlink="">
      <xdr:nvSpPr>
        <xdr:cNvPr id="552" name="【学校施設】&#10;有形固定資産減価償却率該当値テキスト">
          <a:extLst>
            <a:ext uri="{FF2B5EF4-FFF2-40B4-BE49-F238E27FC236}">
              <a16:creationId xmlns="" xmlns:a16="http://schemas.microsoft.com/office/drawing/2014/main" id="{00000000-0008-0000-0100-000028020000}"/>
            </a:ext>
          </a:extLst>
        </xdr:cNvPr>
        <xdr:cNvSpPr txBox="1"/>
      </xdr:nvSpPr>
      <xdr:spPr>
        <a:xfrm>
          <a:off x="16357600" y="962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136978</xdr:rowOff>
    </xdr:from>
    <xdr:to>
      <xdr:col>81</xdr:col>
      <xdr:colOff>101600</xdr:colOff>
      <xdr:row>57</xdr:row>
      <xdr:rowOff>67128</xdr:rowOff>
    </xdr:to>
    <xdr:sp macro="" textlink="">
      <xdr:nvSpPr>
        <xdr:cNvPr id="553" name="楕円 552">
          <a:extLst>
            <a:ext uri="{FF2B5EF4-FFF2-40B4-BE49-F238E27FC236}">
              <a16:creationId xmlns="" xmlns:a16="http://schemas.microsoft.com/office/drawing/2014/main" id="{00000000-0008-0000-0100-000029020000}"/>
            </a:ext>
          </a:extLst>
        </xdr:cNvPr>
        <xdr:cNvSpPr/>
      </xdr:nvSpPr>
      <xdr:spPr>
        <a:xfrm>
          <a:off x="15430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16328</xdr:rowOff>
    </xdr:from>
    <xdr:to>
      <xdr:col>85</xdr:col>
      <xdr:colOff>127000</xdr:colOff>
      <xdr:row>57</xdr:row>
      <xdr:rowOff>53884</xdr:rowOff>
    </xdr:to>
    <xdr:cxnSp macro="">
      <xdr:nvCxnSpPr>
        <xdr:cNvPr id="554" name="直線コネクタ 553">
          <a:extLst>
            <a:ext uri="{FF2B5EF4-FFF2-40B4-BE49-F238E27FC236}">
              <a16:creationId xmlns="" xmlns:a16="http://schemas.microsoft.com/office/drawing/2014/main" id="{00000000-0008-0000-0100-00002A020000}"/>
            </a:ext>
          </a:extLst>
        </xdr:cNvPr>
        <xdr:cNvCxnSpPr/>
      </xdr:nvCxnSpPr>
      <xdr:spPr>
        <a:xfrm>
          <a:off x="15481300" y="97889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55" name="楕円 554">
          <a:extLst>
            <a:ext uri="{FF2B5EF4-FFF2-40B4-BE49-F238E27FC236}">
              <a16:creationId xmlns="" xmlns:a16="http://schemas.microsoft.com/office/drawing/2014/main" id="{00000000-0008-0000-0100-00002B02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16328</xdr:rowOff>
    </xdr:from>
    <xdr:to>
      <xdr:col>81</xdr:col>
      <xdr:colOff>50800</xdr:colOff>
      <xdr:row>58</xdr:row>
      <xdr:rowOff>146957</xdr:rowOff>
    </xdr:to>
    <xdr:cxnSp macro="">
      <xdr:nvCxnSpPr>
        <xdr:cNvPr id="556" name="直線コネクタ 555">
          <a:extLst>
            <a:ext uri="{FF2B5EF4-FFF2-40B4-BE49-F238E27FC236}">
              <a16:creationId xmlns="" xmlns:a16="http://schemas.microsoft.com/office/drawing/2014/main" id="{00000000-0008-0000-0100-00002C020000}"/>
            </a:ext>
          </a:extLst>
        </xdr:cNvPr>
        <xdr:cNvCxnSpPr/>
      </xdr:nvCxnSpPr>
      <xdr:spPr>
        <a:xfrm flipV="1">
          <a:off x="14592300" y="9788978"/>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56969</xdr:rowOff>
    </xdr:from>
    <xdr:to>
      <xdr:col>72</xdr:col>
      <xdr:colOff>38100</xdr:colOff>
      <xdr:row>56</xdr:row>
      <xdr:rowOff>158569</xdr:rowOff>
    </xdr:to>
    <xdr:sp macro="" textlink="">
      <xdr:nvSpPr>
        <xdr:cNvPr id="557" name="楕円 556">
          <a:extLst>
            <a:ext uri="{FF2B5EF4-FFF2-40B4-BE49-F238E27FC236}">
              <a16:creationId xmlns="" xmlns:a16="http://schemas.microsoft.com/office/drawing/2014/main" id="{00000000-0008-0000-0100-00002D020000}"/>
            </a:ext>
          </a:extLst>
        </xdr:cNvPr>
        <xdr:cNvSpPr/>
      </xdr:nvSpPr>
      <xdr:spPr>
        <a:xfrm>
          <a:off x="13652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107769</xdr:rowOff>
    </xdr:from>
    <xdr:to>
      <xdr:col>76</xdr:col>
      <xdr:colOff>114300</xdr:colOff>
      <xdr:row>58</xdr:row>
      <xdr:rowOff>146957</xdr:rowOff>
    </xdr:to>
    <xdr:cxnSp macro="">
      <xdr:nvCxnSpPr>
        <xdr:cNvPr id="558" name="直線コネクタ 557">
          <a:extLst>
            <a:ext uri="{FF2B5EF4-FFF2-40B4-BE49-F238E27FC236}">
              <a16:creationId xmlns="" xmlns:a16="http://schemas.microsoft.com/office/drawing/2014/main" id="{00000000-0008-0000-0100-00002E020000}"/>
            </a:ext>
          </a:extLst>
        </xdr:cNvPr>
        <xdr:cNvCxnSpPr/>
      </xdr:nvCxnSpPr>
      <xdr:spPr>
        <a:xfrm>
          <a:off x="13703300" y="9708969"/>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17780</xdr:rowOff>
    </xdr:from>
    <xdr:to>
      <xdr:col>67</xdr:col>
      <xdr:colOff>101600</xdr:colOff>
      <xdr:row>56</xdr:row>
      <xdr:rowOff>119380</xdr:rowOff>
    </xdr:to>
    <xdr:sp macro="" textlink="">
      <xdr:nvSpPr>
        <xdr:cNvPr id="559" name="楕円 558">
          <a:extLst>
            <a:ext uri="{FF2B5EF4-FFF2-40B4-BE49-F238E27FC236}">
              <a16:creationId xmlns="" xmlns:a16="http://schemas.microsoft.com/office/drawing/2014/main" id="{00000000-0008-0000-0100-00002F020000}"/>
            </a:ext>
          </a:extLst>
        </xdr:cNvPr>
        <xdr:cNvSpPr/>
      </xdr:nvSpPr>
      <xdr:spPr>
        <a:xfrm>
          <a:off x="1276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56</xdr:row>
      <xdr:rowOff>107769</xdr:rowOff>
    </xdr:to>
    <xdr:cxnSp macro="">
      <xdr:nvCxnSpPr>
        <xdr:cNvPr id="560" name="直線コネクタ 559">
          <a:extLst>
            <a:ext uri="{FF2B5EF4-FFF2-40B4-BE49-F238E27FC236}">
              <a16:creationId xmlns="" xmlns:a16="http://schemas.microsoft.com/office/drawing/2014/main" id="{00000000-0008-0000-0100-000030020000}"/>
            </a:ext>
          </a:extLst>
        </xdr:cNvPr>
        <xdr:cNvCxnSpPr/>
      </xdr:nvCxnSpPr>
      <xdr:spPr>
        <a:xfrm>
          <a:off x="12814300" y="96697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 xmlns:a16="http://schemas.microsoft.com/office/drawing/2014/main" id="{00000000-0008-0000-0100-000031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 xmlns:a16="http://schemas.microsoft.com/office/drawing/2014/main" id="{00000000-0008-0000-0100-000032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 xmlns:a16="http://schemas.microsoft.com/office/drawing/2014/main" id="{00000000-0008-0000-0100-000033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 xmlns:a16="http://schemas.microsoft.com/office/drawing/2014/main" id="{00000000-0008-0000-0100-00003402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83655</xdr:rowOff>
    </xdr:from>
    <xdr:ext cx="405111" cy="259045"/>
    <xdr:sp macro="" textlink="">
      <xdr:nvSpPr>
        <xdr:cNvPr id="565" name="n_1mainValue【学校施設】&#10;有形固定資産減価償却率">
          <a:extLst>
            <a:ext uri="{FF2B5EF4-FFF2-40B4-BE49-F238E27FC236}">
              <a16:creationId xmlns="" xmlns:a16="http://schemas.microsoft.com/office/drawing/2014/main" id="{00000000-0008-0000-0100-000035020000}"/>
            </a:ext>
          </a:extLst>
        </xdr:cNvPr>
        <xdr:cNvSpPr txBox="1"/>
      </xdr:nvSpPr>
      <xdr:spPr>
        <a:xfrm>
          <a:off x="15266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66" name="n_2mainValue【学校施設】&#10;有形固定資産減価償却率">
          <a:extLst>
            <a:ext uri="{FF2B5EF4-FFF2-40B4-BE49-F238E27FC236}">
              <a16:creationId xmlns="" xmlns:a16="http://schemas.microsoft.com/office/drawing/2014/main" id="{00000000-0008-0000-0100-00003602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3646</xdr:rowOff>
    </xdr:from>
    <xdr:ext cx="405111" cy="259045"/>
    <xdr:sp macro="" textlink="">
      <xdr:nvSpPr>
        <xdr:cNvPr id="567" name="n_3mainValue【学校施設】&#10;有形固定資産減価償却率">
          <a:extLst>
            <a:ext uri="{FF2B5EF4-FFF2-40B4-BE49-F238E27FC236}">
              <a16:creationId xmlns="" xmlns:a16="http://schemas.microsoft.com/office/drawing/2014/main" id="{00000000-0008-0000-0100-000037020000}"/>
            </a:ext>
          </a:extLst>
        </xdr:cNvPr>
        <xdr:cNvSpPr txBox="1"/>
      </xdr:nvSpPr>
      <xdr:spPr>
        <a:xfrm>
          <a:off x="13500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135907</xdr:rowOff>
    </xdr:from>
    <xdr:ext cx="405111" cy="259045"/>
    <xdr:sp macro="" textlink="">
      <xdr:nvSpPr>
        <xdr:cNvPr id="568" name="n_4mainValue【学校施設】&#10;有形固定資産減価償却率">
          <a:extLst>
            <a:ext uri="{FF2B5EF4-FFF2-40B4-BE49-F238E27FC236}">
              <a16:creationId xmlns="" xmlns:a16="http://schemas.microsoft.com/office/drawing/2014/main" id="{00000000-0008-0000-0100-000038020000}"/>
            </a:ext>
          </a:extLst>
        </xdr:cNvPr>
        <xdr:cNvSpPr txBox="1"/>
      </xdr:nvSpPr>
      <xdr:spPr>
        <a:xfrm>
          <a:off x="12611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 xmlns:a16="http://schemas.microsoft.com/office/drawing/2014/main" id="{00000000-0008-0000-01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 xmlns:a16="http://schemas.microsoft.com/office/drawing/2014/main" id="{00000000-0008-0000-01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 xmlns:a16="http://schemas.microsoft.com/office/drawing/2014/main" id="{00000000-0008-0000-01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 xmlns:a16="http://schemas.microsoft.com/office/drawing/2014/main" id="{00000000-0008-0000-0100-000046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 xmlns:a16="http://schemas.microsoft.com/office/drawing/2014/main" id="{00000000-0008-0000-01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 xmlns:a16="http://schemas.microsoft.com/office/drawing/2014/main" id="{00000000-0008-0000-0100-000048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 xmlns:a16="http://schemas.microsoft.com/office/drawing/2014/main" id="{00000000-0008-0000-01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 xmlns:a16="http://schemas.microsoft.com/office/drawing/2014/main" id="{00000000-0008-0000-01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 xmlns:a16="http://schemas.microsoft.com/office/drawing/2014/main" id="{00000000-0008-0000-0100-00004C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 xmlns:a16="http://schemas.microsoft.com/office/drawing/2014/main" id="{00000000-0008-0000-01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 xmlns:a16="http://schemas.microsoft.com/office/drawing/2014/main" id="{00000000-0008-0000-0100-00004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 xmlns:a16="http://schemas.microsoft.com/office/drawing/2014/main" id="{00000000-0008-0000-0100-000052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 xmlns:a16="http://schemas.microsoft.com/office/drawing/2014/main" id="{00000000-0008-0000-0100-000053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 xmlns:a16="http://schemas.microsoft.com/office/drawing/2014/main" id="{00000000-0008-0000-0100-000055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 xmlns:a16="http://schemas.microsoft.com/office/drawing/2014/main" id="{00000000-0008-0000-0100-000056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 xmlns:a16="http://schemas.microsoft.com/office/drawing/2014/main" id="{00000000-0008-0000-0100-00005702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 xmlns:a16="http://schemas.microsoft.com/office/drawing/2014/main" id="{00000000-0008-0000-0100-000058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 xmlns:a16="http://schemas.microsoft.com/office/drawing/2014/main" id="{00000000-0008-0000-0100-000059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 xmlns:a16="http://schemas.microsoft.com/office/drawing/2014/main" id="{00000000-0008-0000-0100-00005A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 xmlns:a16="http://schemas.microsoft.com/office/drawing/2014/main" id="{00000000-0008-0000-0100-00005B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 xmlns:a16="http://schemas.microsoft.com/office/drawing/2014/main" id="{00000000-0008-0000-0100-00005C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8538</xdr:rowOff>
    </xdr:from>
    <xdr:to>
      <xdr:col>116</xdr:col>
      <xdr:colOff>114300</xdr:colOff>
      <xdr:row>64</xdr:row>
      <xdr:rowOff>110138</xdr:rowOff>
    </xdr:to>
    <xdr:sp macro="" textlink="">
      <xdr:nvSpPr>
        <xdr:cNvPr id="610" name="楕円 609">
          <a:extLst>
            <a:ext uri="{FF2B5EF4-FFF2-40B4-BE49-F238E27FC236}">
              <a16:creationId xmlns="" xmlns:a16="http://schemas.microsoft.com/office/drawing/2014/main" id="{00000000-0008-0000-0100-000062020000}"/>
            </a:ext>
          </a:extLst>
        </xdr:cNvPr>
        <xdr:cNvSpPr/>
      </xdr:nvSpPr>
      <xdr:spPr>
        <a:xfrm>
          <a:off x="22110700" y="109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94915</xdr:rowOff>
    </xdr:from>
    <xdr:ext cx="469744" cy="259045"/>
    <xdr:sp macro="" textlink="">
      <xdr:nvSpPr>
        <xdr:cNvPr id="611" name="【学校施設】&#10;一人当たり面積該当値テキスト">
          <a:extLst>
            <a:ext uri="{FF2B5EF4-FFF2-40B4-BE49-F238E27FC236}">
              <a16:creationId xmlns="" xmlns:a16="http://schemas.microsoft.com/office/drawing/2014/main" id="{00000000-0008-0000-0100-000063020000}"/>
            </a:ext>
          </a:extLst>
        </xdr:cNvPr>
        <xdr:cNvSpPr txBox="1"/>
      </xdr:nvSpPr>
      <xdr:spPr>
        <a:xfrm>
          <a:off x="22199600" y="108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10563</xdr:rowOff>
    </xdr:from>
    <xdr:to>
      <xdr:col>112</xdr:col>
      <xdr:colOff>38100</xdr:colOff>
      <xdr:row>64</xdr:row>
      <xdr:rowOff>112163</xdr:rowOff>
    </xdr:to>
    <xdr:sp macro="" textlink="">
      <xdr:nvSpPr>
        <xdr:cNvPr id="612" name="楕円 611">
          <a:extLst>
            <a:ext uri="{FF2B5EF4-FFF2-40B4-BE49-F238E27FC236}">
              <a16:creationId xmlns="" xmlns:a16="http://schemas.microsoft.com/office/drawing/2014/main" id="{00000000-0008-0000-0100-000064020000}"/>
            </a:ext>
          </a:extLst>
        </xdr:cNvPr>
        <xdr:cNvSpPr/>
      </xdr:nvSpPr>
      <xdr:spPr>
        <a:xfrm>
          <a:off x="21272500" y="109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59338</xdr:rowOff>
    </xdr:from>
    <xdr:to>
      <xdr:col>116</xdr:col>
      <xdr:colOff>63500</xdr:colOff>
      <xdr:row>64</xdr:row>
      <xdr:rowOff>61363</xdr:rowOff>
    </xdr:to>
    <xdr:cxnSp macro="">
      <xdr:nvCxnSpPr>
        <xdr:cNvPr id="613" name="直線コネクタ 612">
          <a:extLst>
            <a:ext uri="{FF2B5EF4-FFF2-40B4-BE49-F238E27FC236}">
              <a16:creationId xmlns="" xmlns:a16="http://schemas.microsoft.com/office/drawing/2014/main" id="{00000000-0008-0000-0100-000065020000}"/>
            </a:ext>
          </a:extLst>
        </xdr:cNvPr>
        <xdr:cNvCxnSpPr/>
      </xdr:nvCxnSpPr>
      <xdr:spPr>
        <a:xfrm flipV="1">
          <a:off x="21323300" y="11032138"/>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152295</xdr:rowOff>
    </xdr:from>
    <xdr:to>
      <xdr:col>107</xdr:col>
      <xdr:colOff>101600</xdr:colOff>
      <xdr:row>64</xdr:row>
      <xdr:rowOff>82445</xdr:rowOff>
    </xdr:to>
    <xdr:sp macro="" textlink="">
      <xdr:nvSpPr>
        <xdr:cNvPr id="614" name="楕円 613">
          <a:extLst>
            <a:ext uri="{FF2B5EF4-FFF2-40B4-BE49-F238E27FC236}">
              <a16:creationId xmlns="" xmlns:a16="http://schemas.microsoft.com/office/drawing/2014/main" id="{00000000-0008-0000-0100-000066020000}"/>
            </a:ext>
          </a:extLst>
        </xdr:cNvPr>
        <xdr:cNvSpPr/>
      </xdr:nvSpPr>
      <xdr:spPr>
        <a:xfrm>
          <a:off x="20383500" y="109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31645</xdr:rowOff>
    </xdr:from>
    <xdr:to>
      <xdr:col>111</xdr:col>
      <xdr:colOff>177800</xdr:colOff>
      <xdr:row>64</xdr:row>
      <xdr:rowOff>61363</xdr:rowOff>
    </xdr:to>
    <xdr:cxnSp macro="">
      <xdr:nvCxnSpPr>
        <xdr:cNvPr id="615" name="直線コネクタ 614">
          <a:extLst>
            <a:ext uri="{FF2B5EF4-FFF2-40B4-BE49-F238E27FC236}">
              <a16:creationId xmlns="" xmlns:a16="http://schemas.microsoft.com/office/drawing/2014/main" id="{00000000-0008-0000-0100-000067020000}"/>
            </a:ext>
          </a:extLst>
        </xdr:cNvPr>
        <xdr:cNvCxnSpPr/>
      </xdr:nvCxnSpPr>
      <xdr:spPr>
        <a:xfrm>
          <a:off x="20434300" y="1100444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13306</xdr:rowOff>
    </xdr:from>
    <xdr:to>
      <xdr:col>102</xdr:col>
      <xdr:colOff>165100</xdr:colOff>
      <xdr:row>64</xdr:row>
      <xdr:rowOff>114906</xdr:rowOff>
    </xdr:to>
    <xdr:sp macro="" textlink="">
      <xdr:nvSpPr>
        <xdr:cNvPr id="616" name="楕円 615">
          <a:extLst>
            <a:ext uri="{FF2B5EF4-FFF2-40B4-BE49-F238E27FC236}">
              <a16:creationId xmlns="" xmlns:a16="http://schemas.microsoft.com/office/drawing/2014/main" id="{00000000-0008-0000-0100-000068020000}"/>
            </a:ext>
          </a:extLst>
        </xdr:cNvPr>
        <xdr:cNvSpPr/>
      </xdr:nvSpPr>
      <xdr:spPr>
        <a:xfrm>
          <a:off x="19494500" y="109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31645</xdr:rowOff>
    </xdr:from>
    <xdr:to>
      <xdr:col>107</xdr:col>
      <xdr:colOff>50800</xdr:colOff>
      <xdr:row>64</xdr:row>
      <xdr:rowOff>64106</xdr:rowOff>
    </xdr:to>
    <xdr:cxnSp macro="">
      <xdr:nvCxnSpPr>
        <xdr:cNvPr id="617" name="直線コネクタ 616">
          <a:extLst>
            <a:ext uri="{FF2B5EF4-FFF2-40B4-BE49-F238E27FC236}">
              <a16:creationId xmlns="" xmlns:a16="http://schemas.microsoft.com/office/drawing/2014/main" id="{00000000-0008-0000-0100-000069020000}"/>
            </a:ext>
          </a:extLst>
        </xdr:cNvPr>
        <xdr:cNvCxnSpPr/>
      </xdr:nvCxnSpPr>
      <xdr:spPr>
        <a:xfrm flipV="1">
          <a:off x="19545300" y="1100444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14351</xdr:rowOff>
    </xdr:from>
    <xdr:to>
      <xdr:col>98</xdr:col>
      <xdr:colOff>38100</xdr:colOff>
      <xdr:row>64</xdr:row>
      <xdr:rowOff>115951</xdr:rowOff>
    </xdr:to>
    <xdr:sp macro="" textlink="">
      <xdr:nvSpPr>
        <xdr:cNvPr id="618" name="楕円 617">
          <a:extLst>
            <a:ext uri="{FF2B5EF4-FFF2-40B4-BE49-F238E27FC236}">
              <a16:creationId xmlns="" xmlns:a16="http://schemas.microsoft.com/office/drawing/2014/main" id="{00000000-0008-0000-0100-00006A020000}"/>
            </a:ext>
          </a:extLst>
        </xdr:cNvPr>
        <xdr:cNvSpPr/>
      </xdr:nvSpPr>
      <xdr:spPr>
        <a:xfrm>
          <a:off x="18605500" y="109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64106</xdr:rowOff>
    </xdr:from>
    <xdr:to>
      <xdr:col>102</xdr:col>
      <xdr:colOff>114300</xdr:colOff>
      <xdr:row>64</xdr:row>
      <xdr:rowOff>65151</xdr:rowOff>
    </xdr:to>
    <xdr:cxnSp macro="">
      <xdr:nvCxnSpPr>
        <xdr:cNvPr id="619" name="直線コネクタ 618">
          <a:extLst>
            <a:ext uri="{FF2B5EF4-FFF2-40B4-BE49-F238E27FC236}">
              <a16:creationId xmlns="" xmlns:a16="http://schemas.microsoft.com/office/drawing/2014/main" id="{00000000-0008-0000-0100-00006B020000}"/>
            </a:ext>
          </a:extLst>
        </xdr:cNvPr>
        <xdr:cNvCxnSpPr/>
      </xdr:nvCxnSpPr>
      <xdr:spPr>
        <a:xfrm flipV="1">
          <a:off x="18656300" y="11036906"/>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 xmlns:a16="http://schemas.microsoft.com/office/drawing/2014/main" id="{00000000-0008-0000-0100-00006C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 xmlns:a16="http://schemas.microsoft.com/office/drawing/2014/main" id="{00000000-0008-0000-0100-00006D02000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 xmlns:a16="http://schemas.microsoft.com/office/drawing/2014/main" id="{00000000-0008-0000-0100-00006E02000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 xmlns:a16="http://schemas.microsoft.com/office/drawing/2014/main" id="{00000000-0008-0000-0100-00006F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103290</xdr:rowOff>
    </xdr:from>
    <xdr:ext cx="469744" cy="259045"/>
    <xdr:sp macro="" textlink="">
      <xdr:nvSpPr>
        <xdr:cNvPr id="624" name="n_1mainValue【学校施設】&#10;一人当たり面積">
          <a:extLst>
            <a:ext uri="{FF2B5EF4-FFF2-40B4-BE49-F238E27FC236}">
              <a16:creationId xmlns="" xmlns:a16="http://schemas.microsoft.com/office/drawing/2014/main" id="{00000000-0008-0000-0100-000070020000}"/>
            </a:ext>
          </a:extLst>
        </xdr:cNvPr>
        <xdr:cNvSpPr txBox="1"/>
      </xdr:nvSpPr>
      <xdr:spPr>
        <a:xfrm>
          <a:off x="21075727" y="1107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73572</xdr:rowOff>
    </xdr:from>
    <xdr:ext cx="469744" cy="259045"/>
    <xdr:sp macro="" textlink="">
      <xdr:nvSpPr>
        <xdr:cNvPr id="625" name="n_2mainValue【学校施設】&#10;一人当たり面積">
          <a:extLst>
            <a:ext uri="{FF2B5EF4-FFF2-40B4-BE49-F238E27FC236}">
              <a16:creationId xmlns="" xmlns:a16="http://schemas.microsoft.com/office/drawing/2014/main" id="{00000000-0008-0000-0100-000071020000}"/>
            </a:ext>
          </a:extLst>
        </xdr:cNvPr>
        <xdr:cNvSpPr txBox="1"/>
      </xdr:nvSpPr>
      <xdr:spPr>
        <a:xfrm>
          <a:off x="20199427" y="1104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106033</xdr:rowOff>
    </xdr:from>
    <xdr:ext cx="469744" cy="259045"/>
    <xdr:sp macro="" textlink="">
      <xdr:nvSpPr>
        <xdr:cNvPr id="626" name="n_3mainValue【学校施設】&#10;一人当たり面積">
          <a:extLst>
            <a:ext uri="{FF2B5EF4-FFF2-40B4-BE49-F238E27FC236}">
              <a16:creationId xmlns="" xmlns:a16="http://schemas.microsoft.com/office/drawing/2014/main" id="{00000000-0008-0000-0100-000072020000}"/>
            </a:ext>
          </a:extLst>
        </xdr:cNvPr>
        <xdr:cNvSpPr txBox="1"/>
      </xdr:nvSpPr>
      <xdr:spPr>
        <a:xfrm>
          <a:off x="19310427" y="1107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107078</xdr:rowOff>
    </xdr:from>
    <xdr:ext cx="469744" cy="259045"/>
    <xdr:sp macro="" textlink="">
      <xdr:nvSpPr>
        <xdr:cNvPr id="627" name="n_4mainValue【学校施設】&#10;一人当たり面積">
          <a:extLst>
            <a:ext uri="{FF2B5EF4-FFF2-40B4-BE49-F238E27FC236}">
              <a16:creationId xmlns="" xmlns:a16="http://schemas.microsoft.com/office/drawing/2014/main" id="{00000000-0008-0000-0100-000073020000}"/>
            </a:ext>
          </a:extLst>
        </xdr:cNvPr>
        <xdr:cNvSpPr txBox="1"/>
      </xdr:nvSpPr>
      <xdr:spPr>
        <a:xfrm>
          <a:off x="18421427" y="1107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 xmlns:a16="http://schemas.microsoft.com/office/drawing/2014/main" id="{00000000-0008-0000-01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 xmlns:a16="http://schemas.microsoft.com/office/drawing/2014/main" id="{00000000-0008-0000-0100-00009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 xmlns:a16="http://schemas.microsoft.com/office/drawing/2014/main" id="{00000000-0008-0000-01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 xmlns:a16="http://schemas.microsoft.com/office/drawing/2014/main" id="{00000000-0008-0000-01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 xmlns:a16="http://schemas.microsoft.com/office/drawing/2014/main" id="{00000000-0008-0000-01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 xmlns:a16="http://schemas.microsoft.com/office/drawing/2014/main" id="{00000000-0008-0000-01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 xmlns:a16="http://schemas.microsoft.com/office/drawing/2014/main" id="{00000000-0008-0000-01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 xmlns:a16="http://schemas.microsoft.com/office/drawing/2014/main" id="{00000000-0008-0000-01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 xmlns:a16="http://schemas.microsoft.com/office/drawing/2014/main" id="{00000000-0008-0000-01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 xmlns:a16="http://schemas.microsoft.com/office/drawing/2014/main" id="{00000000-0008-0000-0100-00009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 xmlns:a16="http://schemas.microsoft.com/office/drawing/2014/main" id="{00000000-0008-0000-01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 xmlns:a16="http://schemas.microsoft.com/office/drawing/2014/main" id="{00000000-0008-0000-01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 xmlns:a16="http://schemas.microsoft.com/office/drawing/2014/main" id="{00000000-0008-0000-0100-00009D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 xmlns:a16="http://schemas.microsoft.com/office/drawing/2014/main" id="{00000000-0008-0000-0100-00009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 xmlns:a16="http://schemas.microsoft.com/office/drawing/2014/main" id="{00000000-0008-0000-0100-00009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 xmlns:a16="http://schemas.microsoft.com/office/drawing/2014/main" id="{00000000-0008-0000-0100-0000A0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 xmlns:a16="http://schemas.microsoft.com/office/drawing/2014/main" id="{00000000-0008-0000-0100-0000A1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 xmlns:a16="http://schemas.microsoft.com/office/drawing/2014/main" id="{00000000-0008-0000-0100-0000A2020000}"/>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 xmlns:a16="http://schemas.microsoft.com/office/drawing/2014/main" id="{00000000-0008-0000-0100-0000A3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 xmlns:a16="http://schemas.microsoft.com/office/drawing/2014/main" id="{00000000-0008-0000-0100-0000A4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 xmlns:a16="http://schemas.microsoft.com/office/drawing/2014/main" id="{00000000-0008-0000-0100-0000A5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 xmlns:a16="http://schemas.microsoft.com/office/drawing/2014/main" id="{00000000-0008-0000-0100-0000A6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 xmlns:a16="http://schemas.microsoft.com/office/drawing/2014/main" id="{00000000-0008-0000-0100-0000A7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00000000-0008-0000-0100-0000A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00000000-0008-0000-0100-0000A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00000000-0008-0000-0100-0000A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00000000-0008-0000-0100-0000A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00000000-0008-0000-0100-0000A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85" name="楕円 684">
          <a:extLst>
            <a:ext uri="{FF2B5EF4-FFF2-40B4-BE49-F238E27FC236}">
              <a16:creationId xmlns="" xmlns:a16="http://schemas.microsoft.com/office/drawing/2014/main" id="{00000000-0008-0000-0100-0000AD020000}"/>
            </a:ext>
          </a:extLst>
        </xdr:cNvPr>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86" name="【公民館】&#10;有形固定資産減価償却率該当値テキスト">
          <a:extLst>
            <a:ext uri="{FF2B5EF4-FFF2-40B4-BE49-F238E27FC236}">
              <a16:creationId xmlns="" xmlns:a16="http://schemas.microsoft.com/office/drawing/2014/main" id="{00000000-0008-0000-0100-0000AE020000}"/>
            </a:ext>
          </a:extLst>
        </xdr:cNvPr>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87" name="楕円 686">
          <a:extLst>
            <a:ext uri="{FF2B5EF4-FFF2-40B4-BE49-F238E27FC236}">
              <a16:creationId xmlns="" xmlns:a16="http://schemas.microsoft.com/office/drawing/2014/main" id="{00000000-0008-0000-0100-0000AF020000}"/>
            </a:ext>
          </a:extLst>
        </xdr:cNvPr>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58238</xdr:rowOff>
    </xdr:to>
    <xdr:cxnSp macro="">
      <xdr:nvCxnSpPr>
        <xdr:cNvPr id="688" name="直線コネクタ 687">
          <a:extLst>
            <a:ext uri="{FF2B5EF4-FFF2-40B4-BE49-F238E27FC236}">
              <a16:creationId xmlns="" xmlns:a16="http://schemas.microsoft.com/office/drawing/2014/main" id="{00000000-0008-0000-0100-0000B0020000}"/>
            </a:ext>
          </a:extLst>
        </xdr:cNvPr>
        <xdr:cNvCxnSpPr/>
      </xdr:nvCxnSpPr>
      <xdr:spPr>
        <a:xfrm>
          <a:off x="15481300" y="183707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689" name="楕円 688">
          <a:extLst>
            <a:ext uri="{FF2B5EF4-FFF2-40B4-BE49-F238E27FC236}">
              <a16:creationId xmlns="" xmlns:a16="http://schemas.microsoft.com/office/drawing/2014/main" id="{00000000-0008-0000-0100-0000B1020000}"/>
            </a:ext>
          </a:extLst>
        </xdr:cNvPr>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25581</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a:off x="14592300" y="1833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691" name="楕円 690">
          <a:extLst>
            <a:ext uri="{FF2B5EF4-FFF2-40B4-BE49-F238E27FC236}">
              <a16:creationId xmlns="" xmlns:a16="http://schemas.microsoft.com/office/drawing/2014/main" id="{00000000-0008-0000-0100-0000B3020000}"/>
            </a:ext>
          </a:extLst>
        </xdr:cNvPr>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164374</xdr:rowOff>
    </xdr:to>
    <xdr:cxnSp macro="">
      <xdr:nvCxnSpPr>
        <xdr:cNvPr id="692" name="直線コネクタ 691">
          <a:extLst>
            <a:ext uri="{FF2B5EF4-FFF2-40B4-BE49-F238E27FC236}">
              <a16:creationId xmlns="" xmlns:a16="http://schemas.microsoft.com/office/drawing/2014/main" id="{00000000-0008-0000-0100-0000B4020000}"/>
            </a:ext>
          </a:extLst>
        </xdr:cNvPr>
        <xdr:cNvCxnSpPr/>
      </xdr:nvCxnSpPr>
      <xdr:spPr>
        <a:xfrm>
          <a:off x="13703300" y="183037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693" name="楕円 692">
          <a:extLst>
            <a:ext uri="{FF2B5EF4-FFF2-40B4-BE49-F238E27FC236}">
              <a16:creationId xmlns="" xmlns:a16="http://schemas.microsoft.com/office/drawing/2014/main" id="{00000000-0008-0000-0100-0000B5020000}"/>
            </a:ext>
          </a:extLst>
        </xdr:cNvPr>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130084</xdr:rowOff>
    </xdr:to>
    <xdr:cxnSp macro="">
      <xdr:nvCxnSpPr>
        <xdr:cNvPr id="694" name="直線コネクタ 693">
          <a:extLst>
            <a:ext uri="{FF2B5EF4-FFF2-40B4-BE49-F238E27FC236}">
              <a16:creationId xmlns="" xmlns:a16="http://schemas.microsoft.com/office/drawing/2014/main" id="{00000000-0008-0000-0100-0000B6020000}"/>
            </a:ext>
          </a:extLst>
        </xdr:cNvPr>
        <xdr:cNvCxnSpPr/>
      </xdr:nvCxnSpPr>
      <xdr:spPr>
        <a:xfrm>
          <a:off x="12814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 xmlns:a16="http://schemas.microsoft.com/office/drawing/2014/main" id="{00000000-0008-0000-0100-0000B7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 xmlns:a16="http://schemas.microsoft.com/office/drawing/2014/main" id="{00000000-0008-0000-0100-0000B8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 xmlns:a16="http://schemas.microsoft.com/office/drawing/2014/main" id="{00000000-0008-0000-0100-0000B9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 xmlns:a16="http://schemas.microsoft.com/office/drawing/2014/main" id="{00000000-0008-0000-0100-0000BA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99" name="n_1mainValue【公民館】&#10;有形固定資産減価償却率">
          <a:extLst>
            <a:ext uri="{FF2B5EF4-FFF2-40B4-BE49-F238E27FC236}">
              <a16:creationId xmlns="" xmlns:a16="http://schemas.microsoft.com/office/drawing/2014/main" id="{00000000-0008-0000-0100-0000BB020000}"/>
            </a:ext>
          </a:extLst>
        </xdr:cNvPr>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700" name="n_2mainValue【公民館】&#10;有形固定資産減価償却率">
          <a:extLst>
            <a:ext uri="{FF2B5EF4-FFF2-40B4-BE49-F238E27FC236}">
              <a16:creationId xmlns="" xmlns:a16="http://schemas.microsoft.com/office/drawing/2014/main" id="{00000000-0008-0000-0100-0000BC020000}"/>
            </a:ext>
          </a:extLst>
        </xdr:cNvPr>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701" name="n_3mainValue【公民館】&#10;有形固定資産減価償却率">
          <a:extLst>
            <a:ext uri="{FF2B5EF4-FFF2-40B4-BE49-F238E27FC236}">
              <a16:creationId xmlns="" xmlns:a16="http://schemas.microsoft.com/office/drawing/2014/main" id="{00000000-0008-0000-0100-0000BD020000}"/>
            </a:ext>
          </a:extLst>
        </xdr:cNvPr>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02" name="n_4mainValue【公民館】&#10;有形固定資産減価償却率">
          <a:extLst>
            <a:ext uri="{FF2B5EF4-FFF2-40B4-BE49-F238E27FC236}">
              <a16:creationId xmlns="" xmlns:a16="http://schemas.microsoft.com/office/drawing/2014/main" id="{00000000-0008-0000-0100-0000BE020000}"/>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 xmlns:a16="http://schemas.microsoft.com/office/drawing/2014/main" id="{00000000-0008-0000-01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 xmlns:a16="http://schemas.microsoft.com/office/drawing/2014/main" id="{00000000-0008-0000-01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 xmlns:a16="http://schemas.microsoft.com/office/drawing/2014/main" id="{00000000-0008-0000-01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 xmlns:a16="http://schemas.microsoft.com/office/drawing/2014/main" id="{00000000-0008-0000-01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 xmlns:a16="http://schemas.microsoft.com/office/drawing/2014/main" id="{00000000-0008-0000-01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 xmlns:a16="http://schemas.microsoft.com/office/drawing/2014/main" id="{00000000-0008-0000-01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 xmlns:a16="http://schemas.microsoft.com/office/drawing/2014/main" id="{00000000-0008-0000-01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 xmlns:a16="http://schemas.microsoft.com/office/drawing/2014/main" id="{00000000-0008-0000-01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 xmlns:a16="http://schemas.microsoft.com/office/drawing/2014/main" id="{00000000-0008-0000-01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 xmlns:a16="http://schemas.microsoft.com/office/drawing/2014/main" id="{00000000-0008-0000-01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 xmlns:a16="http://schemas.microsoft.com/office/drawing/2014/main" id="{00000000-0008-0000-0100-0000C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 xmlns:a16="http://schemas.microsoft.com/office/drawing/2014/main" id="{00000000-0008-0000-0100-0000C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 xmlns:a16="http://schemas.microsoft.com/office/drawing/2014/main" id="{00000000-0008-0000-0100-0000C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 xmlns:a16="http://schemas.microsoft.com/office/drawing/2014/main" id="{00000000-0008-0000-0100-0000C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 xmlns:a16="http://schemas.microsoft.com/office/drawing/2014/main" id="{00000000-0008-0000-0100-0000C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 xmlns:a16="http://schemas.microsoft.com/office/drawing/2014/main" id="{00000000-0008-0000-0100-0000CE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 xmlns:a16="http://schemas.microsoft.com/office/drawing/2014/main" id="{00000000-0008-0000-0100-0000C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 xmlns:a16="http://schemas.microsoft.com/office/drawing/2014/main" id="{00000000-0008-0000-0100-0000D0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 xmlns:a16="http://schemas.microsoft.com/office/drawing/2014/main" id="{00000000-0008-0000-0100-0000D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 xmlns:a16="http://schemas.microsoft.com/office/drawing/2014/main" id="{00000000-0008-0000-0100-0000D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 xmlns:a16="http://schemas.microsoft.com/office/drawing/2014/main" id="{00000000-0008-0000-0100-0000D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 xmlns:a16="http://schemas.microsoft.com/office/drawing/2014/main" id="{00000000-0008-0000-0100-0000D6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 xmlns:a16="http://schemas.microsoft.com/office/drawing/2014/main" id="{00000000-0008-0000-0100-0000D7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 xmlns:a16="http://schemas.microsoft.com/office/drawing/2014/main" id="{00000000-0008-0000-0100-0000D8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 xmlns:a16="http://schemas.microsoft.com/office/drawing/2014/main" id="{00000000-0008-0000-0100-0000D9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 xmlns:a16="http://schemas.microsoft.com/office/drawing/2014/main" id="{00000000-0008-0000-0100-0000DA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 xmlns:a16="http://schemas.microsoft.com/office/drawing/2014/main" id="{00000000-0008-0000-0100-0000DB020000}"/>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 xmlns:a16="http://schemas.microsoft.com/office/drawing/2014/main" id="{00000000-0008-0000-0100-0000DC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 xmlns:a16="http://schemas.microsoft.com/office/drawing/2014/main" id="{00000000-0008-0000-0100-0000DD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 xmlns:a16="http://schemas.microsoft.com/office/drawing/2014/main" id="{00000000-0008-0000-0100-0000DE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 xmlns:a16="http://schemas.microsoft.com/office/drawing/2014/main" id="{00000000-0008-0000-0100-0000DF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 xmlns:a16="http://schemas.microsoft.com/office/drawing/2014/main" id="{00000000-0008-0000-0100-0000E002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86894</xdr:rowOff>
    </xdr:from>
    <xdr:to>
      <xdr:col>116</xdr:col>
      <xdr:colOff>114300</xdr:colOff>
      <xdr:row>109</xdr:row>
      <xdr:rowOff>17044</xdr:rowOff>
    </xdr:to>
    <xdr:sp macro="" textlink="">
      <xdr:nvSpPr>
        <xdr:cNvPr id="742" name="楕円 741">
          <a:extLst>
            <a:ext uri="{FF2B5EF4-FFF2-40B4-BE49-F238E27FC236}">
              <a16:creationId xmlns="" xmlns:a16="http://schemas.microsoft.com/office/drawing/2014/main" id="{00000000-0008-0000-0100-0000E6020000}"/>
            </a:ext>
          </a:extLst>
        </xdr:cNvPr>
        <xdr:cNvSpPr/>
      </xdr:nvSpPr>
      <xdr:spPr>
        <a:xfrm>
          <a:off x="22110700" y="18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43" name="【公民館】&#10;一人当たり面積該当値テキスト">
          <a:extLst>
            <a:ext uri="{FF2B5EF4-FFF2-40B4-BE49-F238E27FC236}">
              <a16:creationId xmlns="" xmlns:a16="http://schemas.microsoft.com/office/drawing/2014/main" id="{00000000-0008-0000-0100-0000E7020000}"/>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87274</xdr:rowOff>
    </xdr:from>
    <xdr:to>
      <xdr:col>112</xdr:col>
      <xdr:colOff>38100</xdr:colOff>
      <xdr:row>109</xdr:row>
      <xdr:rowOff>17424</xdr:rowOff>
    </xdr:to>
    <xdr:sp macro="" textlink="">
      <xdr:nvSpPr>
        <xdr:cNvPr id="744" name="楕円 743">
          <a:extLst>
            <a:ext uri="{FF2B5EF4-FFF2-40B4-BE49-F238E27FC236}">
              <a16:creationId xmlns="" xmlns:a16="http://schemas.microsoft.com/office/drawing/2014/main" id="{00000000-0008-0000-0100-0000E8020000}"/>
            </a:ext>
          </a:extLst>
        </xdr:cNvPr>
        <xdr:cNvSpPr/>
      </xdr:nvSpPr>
      <xdr:spPr>
        <a:xfrm>
          <a:off x="21272500" y="18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137694</xdr:rowOff>
    </xdr:from>
    <xdr:to>
      <xdr:col>116</xdr:col>
      <xdr:colOff>63500</xdr:colOff>
      <xdr:row>108</xdr:row>
      <xdr:rowOff>138074</xdr:rowOff>
    </xdr:to>
    <xdr:cxnSp macro="">
      <xdr:nvCxnSpPr>
        <xdr:cNvPr id="745" name="直線コネクタ 744">
          <a:extLst>
            <a:ext uri="{FF2B5EF4-FFF2-40B4-BE49-F238E27FC236}">
              <a16:creationId xmlns="" xmlns:a16="http://schemas.microsoft.com/office/drawing/2014/main" id="{00000000-0008-0000-0100-0000E9020000}"/>
            </a:ext>
          </a:extLst>
        </xdr:cNvPr>
        <xdr:cNvCxnSpPr/>
      </xdr:nvCxnSpPr>
      <xdr:spPr>
        <a:xfrm flipV="1">
          <a:off x="21323300" y="1865429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87579</xdr:rowOff>
    </xdr:from>
    <xdr:to>
      <xdr:col>107</xdr:col>
      <xdr:colOff>101600</xdr:colOff>
      <xdr:row>109</xdr:row>
      <xdr:rowOff>17729</xdr:rowOff>
    </xdr:to>
    <xdr:sp macro="" textlink="">
      <xdr:nvSpPr>
        <xdr:cNvPr id="746" name="楕円 745">
          <a:extLst>
            <a:ext uri="{FF2B5EF4-FFF2-40B4-BE49-F238E27FC236}">
              <a16:creationId xmlns="" xmlns:a16="http://schemas.microsoft.com/office/drawing/2014/main" id="{00000000-0008-0000-0100-0000EA020000}"/>
            </a:ext>
          </a:extLst>
        </xdr:cNvPr>
        <xdr:cNvSpPr/>
      </xdr:nvSpPr>
      <xdr:spPr>
        <a:xfrm>
          <a:off x="20383500" y="18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138074</xdr:rowOff>
    </xdr:from>
    <xdr:to>
      <xdr:col>111</xdr:col>
      <xdr:colOff>177800</xdr:colOff>
      <xdr:row>108</xdr:row>
      <xdr:rowOff>138379</xdr:rowOff>
    </xdr:to>
    <xdr:cxnSp macro="">
      <xdr:nvCxnSpPr>
        <xdr:cNvPr id="747" name="直線コネクタ 746">
          <a:extLst>
            <a:ext uri="{FF2B5EF4-FFF2-40B4-BE49-F238E27FC236}">
              <a16:creationId xmlns="" xmlns:a16="http://schemas.microsoft.com/office/drawing/2014/main" id="{00000000-0008-0000-0100-0000EB020000}"/>
            </a:ext>
          </a:extLst>
        </xdr:cNvPr>
        <xdr:cNvCxnSpPr/>
      </xdr:nvCxnSpPr>
      <xdr:spPr>
        <a:xfrm flipV="1">
          <a:off x="20434300" y="1865467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87885</xdr:rowOff>
    </xdr:from>
    <xdr:to>
      <xdr:col>102</xdr:col>
      <xdr:colOff>165100</xdr:colOff>
      <xdr:row>109</xdr:row>
      <xdr:rowOff>18035</xdr:rowOff>
    </xdr:to>
    <xdr:sp macro="" textlink="">
      <xdr:nvSpPr>
        <xdr:cNvPr id="748" name="楕円 747">
          <a:extLst>
            <a:ext uri="{FF2B5EF4-FFF2-40B4-BE49-F238E27FC236}">
              <a16:creationId xmlns="" xmlns:a16="http://schemas.microsoft.com/office/drawing/2014/main" id="{00000000-0008-0000-0100-0000EC020000}"/>
            </a:ext>
          </a:extLst>
        </xdr:cNvPr>
        <xdr:cNvSpPr/>
      </xdr:nvSpPr>
      <xdr:spPr>
        <a:xfrm>
          <a:off x="19494500" y="186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138379</xdr:rowOff>
    </xdr:from>
    <xdr:to>
      <xdr:col>107</xdr:col>
      <xdr:colOff>50800</xdr:colOff>
      <xdr:row>108</xdr:row>
      <xdr:rowOff>138685</xdr:rowOff>
    </xdr:to>
    <xdr:cxnSp macro="">
      <xdr:nvCxnSpPr>
        <xdr:cNvPr id="749" name="直線コネクタ 748">
          <a:extLst>
            <a:ext uri="{FF2B5EF4-FFF2-40B4-BE49-F238E27FC236}">
              <a16:creationId xmlns="" xmlns:a16="http://schemas.microsoft.com/office/drawing/2014/main" id="{00000000-0008-0000-0100-0000ED020000}"/>
            </a:ext>
          </a:extLst>
        </xdr:cNvPr>
        <xdr:cNvCxnSpPr/>
      </xdr:nvCxnSpPr>
      <xdr:spPr>
        <a:xfrm flipV="1">
          <a:off x="19545300" y="1865497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88112</xdr:rowOff>
    </xdr:from>
    <xdr:to>
      <xdr:col>98</xdr:col>
      <xdr:colOff>38100</xdr:colOff>
      <xdr:row>109</xdr:row>
      <xdr:rowOff>18262</xdr:rowOff>
    </xdr:to>
    <xdr:sp macro="" textlink="">
      <xdr:nvSpPr>
        <xdr:cNvPr id="750" name="楕円 749">
          <a:extLst>
            <a:ext uri="{FF2B5EF4-FFF2-40B4-BE49-F238E27FC236}">
              <a16:creationId xmlns="" xmlns:a16="http://schemas.microsoft.com/office/drawing/2014/main" id="{00000000-0008-0000-0100-0000EE020000}"/>
            </a:ext>
          </a:extLst>
        </xdr:cNvPr>
        <xdr:cNvSpPr/>
      </xdr:nvSpPr>
      <xdr:spPr>
        <a:xfrm>
          <a:off x="18605500" y="18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138685</xdr:rowOff>
    </xdr:from>
    <xdr:to>
      <xdr:col>102</xdr:col>
      <xdr:colOff>114300</xdr:colOff>
      <xdr:row>108</xdr:row>
      <xdr:rowOff>138912</xdr:rowOff>
    </xdr:to>
    <xdr:cxnSp macro="">
      <xdr:nvCxnSpPr>
        <xdr:cNvPr id="751" name="直線コネクタ 750">
          <a:extLst>
            <a:ext uri="{FF2B5EF4-FFF2-40B4-BE49-F238E27FC236}">
              <a16:creationId xmlns="" xmlns:a16="http://schemas.microsoft.com/office/drawing/2014/main" id="{00000000-0008-0000-0100-0000EF020000}"/>
            </a:ext>
          </a:extLst>
        </xdr:cNvPr>
        <xdr:cNvCxnSpPr/>
      </xdr:nvCxnSpPr>
      <xdr:spPr>
        <a:xfrm flipV="1">
          <a:off x="18656300" y="18655285"/>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 xmlns:a16="http://schemas.microsoft.com/office/drawing/2014/main" id="{00000000-0008-0000-0100-0000F0020000}"/>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 xmlns:a16="http://schemas.microsoft.com/office/drawing/2014/main" id="{00000000-0008-0000-0100-0000F1020000}"/>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 xmlns:a16="http://schemas.microsoft.com/office/drawing/2014/main" id="{00000000-0008-0000-0100-0000F202000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 xmlns:a16="http://schemas.microsoft.com/office/drawing/2014/main" id="{00000000-0008-0000-0100-0000F3020000}"/>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8551</xdr:rowOff>
    </xdr:from>
    <xdr:ext cx="469744" cy="259045"/>
    <xdr:sp macro="" textlink="">
      <xdr:nvSpPr>
        <xdr:cNvPr id="756" name="n_1mainValue【公民館】&#10;一人当たり面積">
          <a:extLst>
            <a:ext uri="{FF2B5EF4-FFF2-40B4-BE49-F238E27FC236}">
              <a16:creationId xmlns="" xmlns:a16="http://schemas.microsoft.com/office/drawing/2014/main" id="{00000000-0008-0000-0100-0000F4020000}"/>
            </a:ext>
          </a:extLst>
        </xdr:cNvPr>
        <xdr:cNvSpPr txBox="1"/>
      </xdr:nvSpPr>
      <xdr:spPr>
        <a:xfrm>
          <a:off x="21075727" y="186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8856</xdr:rowOff>
    </xdr:from>
    <xdr:ext cx="469744" cy="259045"/>
    <xdr:sp macro="" textlink="">
      <xdr:nvSpPr>
        <xdr:cNvPr id="757" name="n_2mainValue【公民館】&#10;一人当たり面積">
          <a:extLst>
            <a:ext uri="{FF2B5EF4-FFF2-40B4-BE49-F238E27FC236}">
              <a16:creationId xmlns="" xmlns:a16="http://schemas.microsoft.com/office/drawing/2014/main" id="{00000000-0008-0000-0100-0000F5020000}"/>
            </a:ext>
          </a:extLst>
        </xdr:cNvPr>
        <xdr:cNvSpPr txBox="1"/>
      </xdr:nvSpPr>
      <xdr:spPr>
        <a:xfrm>
          <a:off x="20199427" y="18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9162</xdr:rowOff>
    </xdr:from>
    <xdr:ext cx="469744" cy="259045"/>
    <xdr:sp macro="" textlink="">
      <xdr:nvSpPr>
        <xdr:cNvPr id="758" name="n_3mainValue【公民館】&#10;一人当たり面積">
          <a:extLst>
            <a:ext uri="{FF2B5EF4-FFF2-40B4-BE49-F238E27FC236}">
              <a16:creationId xmlns="" xmlns:a16="http://schemas.microsoft.com/office/drawing/2014/main" id="{00000000-0008-0000-0100-0000F6020000}"/>
            </a:ext>
          </a:extLst>
        </xdr:cNvPr>
        <xdr:cNvSpPr txBox="1"/>
      </xdr:nvSpPr>
      <xdr:spPr>
        <a:xfrm>
          <a:off x="19310427" y="186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9389</xdr:rowOff>
    </xdr:from>
    <xdr:ext cx="469744" cy="259045"/>
    <xdr:sp macro="" textlink="">
      <xdr:nvSpPr>
        <xdr:cNvPr id="759" name="n_4mainValue【公民館】&#10;一人当たり面積">
          <a:extLst>
            <a:ext uri="{FF2B5EF4-FFF2-40B4-BE49-F238E27FC236}">
              <a16:creationId xmlns="" xmlns:a16="http://schemas.microsoft.com/office/drawing/2014/main" id="{00000000-0008-0000-0100-0000F7020000}"/>
            </a:ext>
          </a:extLst>
        </xdr:cNvPr>
        <xdr:cNvSpPr txBox="1"/>
      </xdr:nvSpPr>
      <xdr:spPr>
        <a:xfrm>
          <a:off x="18421427" y="186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、インフラ資産では橋りょう・トンネル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今後、維持・更新を含めた管理体制を検討する必要がある。事業用の資産については、公民館と認定こども園・幼稚園・保育所が類似団体と比較して有形固定資産減価償却率が高い状態である。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一方、どちらも住民一人当たりの面積が、類似団体と比較して半分以下の数値となっていることから、施設を削減することは望ましくないと考えられる。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施設の新規建替えも含め、今後の更新を検討していく。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その他の施設は、類似団体と比較して有形固定資産減価償却率が低い状態である。一方、いずれの施設も住民一人当たりの面積は、類似団体と比較して低いため、今後も適正管理に努めていく。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
2,286
42.28
2,845,764
2,657,078
70,146
1,472,035
1,383,873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 xmlns:a16="http://schemas.microsoft.com/office/drawing/2014/main" id="{00000000-0008-0000-02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 xmlns:a16="http://schemas.microsoft.com/office/drawing/2014/main" id="{00000000-0008-0000-02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 xmlns:a16="http://schemas.microsoft.com/office/drawing/2014/main" id="{00000000-0008-0000-02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 xmlns:a16="http://schemas.microsoft.com/office/drawing/2014/main" id="{00000000-0008-0000-0200-00004F000000}"/>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 xmlns:a16="http://schemas.microsoft.com/office/drawing/2014/main" id="{00000000-0008-0000-02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 xmlns:a16="http://schemas.microsoft.com/office/drawing/2014/main" id="{00000000-0008-0000-02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 xmlns:a16="http://schemas.microsoft.com/office/drawing/2014/main" id="{00000000-0008-0000-02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 xmlns:a16="http://schemas.microsoft.com/office/drawing/2014/main"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 xmlns:a16="http://schemas.microsoft.com/office/drawing/2014/main" id="{00000000-0008-0000-02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90" name="楕円 89">
          <a:extLst>
            <a:ext uri="{FF2B5EF4-FFF2-40B4-BE49-F238E27FC236}">
              <a16:creationId xmlns="" xmlns:a16="http://schemas.microsoft.com/office/drawing/2014/main" id="{00000000-0008-0000-0200-00005A000000}"/>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60251</xdr:rowOff>
    </xdr:from>
    <xdr:ext cx="405111" cy="259045"/>
    <xdr:sp macro="" textlink="">
      <xdr:nvSpPr>
        <xdr:cNvPr id="91" name="【体育館・プール】&#10;有形固定資産減価償却率該当値テキスト">
          <a:extLst>
            <a:ext uri="{FF2B5EF4-FFF2-40B4-BE49-F238E27FC236}">
              <a16:creationId xmlns="" xmlns:a16="http://schemas.microsoft.com/office/drawing/2014/main" id="{00000000-0008-0000-0200-00005B000000}"/>
            </a:ext>
          </a:extLst>
        </xdr:cNvPr>
        <xdr:cNvSpPr txBox="1"/>
      </xdr:nvSpPr>
      <xdr:spPr>
        <a:xfrm>
          <a:off x="4673600" y="1034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92" name="楕円 91">
          <a:extLst>
            <a:ext uri="{FF2B5EF4-FFF2-40B4-BE49-F238E27FC236}">
              <a16:creationId xmlns="" xmlns:a16="http://schemas.microsoft.com/office/drawing/2014/main" id="{00000000-0008-0000-0200-00005C000000}"/>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88174</xdr:rowOff>
    </xdr:to>
    <xdr:cxnSp macro="">
      <xdr:nvCxnSpPr>
        <xdr:cNvPr id="93" name="直線コネクタ 92">
          <a:extLst>
            <a:ext uri="{FF2B5EF4-FFF2-40B4-BE49-F238E27FC236}">
              <a16:creationId xmlns="" xmlns:a16="http://schemas.microsoft.com/office/drawing/2014/main" id="{00000000-0008-0000-0200-00005D000000}"/>
            </a:ext>
          </a:extLst>
        </xdr:cNvPr>
        <xdr:cNvCxnSpPr/>
      </xdr:nvCxnSpPr>
      <xdr:spPr>
        <a:xfrm>
          <a:off x="3797300" y="105025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94" name="楕円 93">
          <a:extLst>
            <a:ext uri="{FF2B5EF4-FFF2-40B4-BE49-F238E27FC236}">
              <a16:creationId xmlns="" xmlns:a16="http://schemas.microsoft.com/office/drawing/2014/main" id="{00000000-0008-0000-0200-00005E000000}"/>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44087</xdr:rowOff>
    </xdr:to>
    <xdr:cxnSp macro="">
      <xdr:nvCxnSpPr>
        <xdr:cNvPr id="95" name="直線コネクタ 94">
          <a:extLst>
            <a:ext uri="{FF2B5EF4-FFF2-40B4-BE49-F238E27FC236}">
              <a16:creationId xmlns="" xmlns:a16="http://schemas.microsoft.com/office/drawing/2014/main" id="{00000000-0008-0000-0200-00005F000000}"/>
            </a:ext>
          </a:extLst>
        </xdr:cNvPr>
        <xdr:cNvCxnSpPr/>
      </xdr:nvCxnSpPr>
      <xdr:spPr>
        <a:xfrm>
          <a:off x="2908300" y="104600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96" name="楕円 95">
          <a:extLst>
            <a:ext uri="{FF2B5EF4-FFF2-40B4-BE49-F238E27FC236}">
              <a16:creationId xmlns="" xmlns:a16="http://schemas.microsoft.com/office/drawing/2014/main" id="{00000000-0008-0000-0200-000060000000}"/>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61</xdr:row>
      <xdr:rowOff>1633</xdr:rowOff>
    </xdr:to>
    <xdr:cxnSp macro="">
      <xdr:nvCxnSpPr>
        <xdr:cNvPr id="97" name="直線コネクタ 96">
          <a:extLst>
            <a:ext uri="{FF2B5EF4-FFF2-40B4-BE49-F238E27FC236}">
              <a16:creationId xmlns="" xmlns:a16="http://schemas.microsoft.com/office/drawing/2014/main" id="{00000000-0008-0000-0200-000061000000}"/>
            </a:ext>
          </a:extLst>
        </xdr:cNvPr>
        <xdr:cNvCxnSpPr/>
      </xdr:nvCxnSpPr>
      <xdr:spPr>
        <a:xfrm>
          <a:off x="2019300" y="104159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98" name="楕円 97">
          <a:extLst>
            <a:ext uri="{FF2B5EF4-FFF2-40B4-BE49-F238E27FC236}">
              <a16:creationId xmlns="" xmlns:a16="http://schemas.microsoft.com/office/drawing/2014/main" id="{00000000-0008-0000-0200-000062000000}"/>
            </a:ext>
          </a:extLst>
        </xdr:cNvPr>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128996</xdr:rowOff>
    </xdr:to>
    <xdr:cxnSp macro="">
      <xdr:nvCxnSpPr>
        <xdr:cNvPr id="99" name="直線コネクタ 98">
          <a:extLst>
            <a:ext uri="{FF2B5EF4-FFF2-40B4-BE49-F238E27FC236}">
              <a16:creationId xmlns="" xmlns:a16="http://schemas.microsoft.com/office/drawing/2014/main" id="{00000000-0008-0000-0200-000063000000}"/>
            </a:ext>
          </a:extLst>
        </xdr:cNvPr>
        <xdr:cNvCxnSpPr/>
      </xdr:nvCxnSpPr>
      <xdr:spPr>
        <a:xfrm>
          <a:off x="1130300" y="103719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 xmlns:a16="http://schemas.microsoft.com/office/drawing/2014/main" id="{00000000-0008-0000-0200-000064000000}"/>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 xmlns:a16="http://schemas.microsoft.com/office/drawing/2014/main" id="{00000000-0008-0000-0200-000065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 xmlns:a16="http://schemas.microsoft.com/office/drawing/2014/main" id="{00000000-0008-0000-0200-000066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 xmlns:a16="http://schemas.microsoft.com/office/drawing/2014/main" id="{00000000-0008-0000-0200-000067000000}"/>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111414</xdr:rowOff>
    </xdr:from>
    <xdr:ext cx="405111" cy="259045"/>
    <xdr:sp macro="" textlink="">
      <xdr:nvSpPr>
        <xdr:cNvPr id="104" name="n_1mainValue【体育館・プール】&#10;有形固定資産減価償却率">
          <a:extLst>
            <a:ext uri="{FF2B5EF4-FFF2-40B4-BE49-F238E27FC236}">
              <a16:creationId xmlns="" xmlns:a16="http://schemas.microsoft.com/office/drawing/2014/main" id="{00000000-0008-0000-0200-000068000000}"/>
            </a:ext>
          </a:extLst>
        </xdr:cNvPr>
        <xdr:cNvSpPr txBox="1"/>
      </xdr:nvSpPr>
      <xdr:spPr>
        <a:xfrm>
          <a:off x="35820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05" name="n_2mainValue【体育館・プール】&#10;有形固定資産減価償却率">
          <a:extLst>
            <a:ext uri="{FF2B5EF4-FFF2-40B4-BE49-F238E27FC236}">
              <a16:creationId xmlns="" xmlns:a16="http://schemas.microsoft.com/office/drawing/2014/main" id="{00000000-0008-0000-0200-000069000000}"/>
            </a:ext>
          </a:extLst>
        </xdr:cNvPr>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106" name="n_3mainValue【体育館・プール】&#10;有形固定資産減価償却率">
          <a:extLst>
            <a:ext uri="{FF2B5EF4-FFF2-40B4-BE49-F238E27FC236}">
              <a16:creationId xmlns="" xmlns:a16="http://schemas.microsoft.com/office/drawing/2014/main" id="{00000000-0008-0000-0200-00006A000000}"/>
            </a:ext>
          </a:extLst>
        </xdr:cNvPr>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107" name="n_4mainValue【体育館・プール】&#10;有形固定資産減価償却率">
          <a:extLst>
            <a:ext uri="{FF2B5EF4-FFF2-40B4-BE49-F238E27FC236}">
              <a16:creationId xmlns="" xmlns:a16="http://schemas.microsoft.com/office/drawing/2014/main" id="{00000000-0008-0000-0200-00006B000000}"/>
            </a:ext>
          </a:extLst>
        </xdr:cNvPr>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 xmlns:a16="http://schemas.microsoft.com/office/drawing/2014/main" id="{00000000-0008-0000-0200-000081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 xmlns:a16="http://schemas.microsoft.com/office/drawing/2014/main" id="{00000000-0008-0000-0200-00008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 xmlns:a16="http://schemas.microsoft.com/office/drawing/2014/main" id="{00000000-0008-0000-0200-000085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 xmlns:a16="http://schemas.microsoft.com/office/drawing/2014/main" id="{00000000-0008-0000-0200-000086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 xmlns:a16="http://schemas.microsoft.com/office/drawing/2014/main" id="{00000000-0008-0000-0200-000087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 xmlns:a16="http://schemas.microsoft.com/office/drawing/2014/main" id="{00000000-0008-0000-0200-000088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 xmlns:a16="http://schemas.microsoft.com/office/drawing/2014/main" id="{00000000-0008-0000-0200-000089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 xmlns:a16="http://schemas.microsoft.com/office/drawing/2014/main" id="{00000000-0008-0000-0200-00008A000000}"/>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 xmlns:a16="http://schemas.microsoft.com/office/drawing/2014/main" id="{00000000-0008-0000-0200-00008B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 xmlns:a16="http://schemas.microsoft.com/office/drawing/2014/main" id="{00000000-0008-0000-0200-00008C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 xmlns:a16="http://schemas.microsoft.com/office/drawing/2014/main" id="{00000000-0008-0000-0200-00008D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 xmlns:a16="http://schemas.microsoft.com/office/drawing/2014/main" id="{00000000-0008-0000-0200-00008E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 xmlns:a16="http://schemas.microsoft.com/office/drawing/2014/main" id="{00000000-0008-0000-0200-00008F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168819</xdr:rowOff>
    </xdr:from>
    <xdr:to>
      <xdr:col>55</xdr:col>
      <xdr:colOff>50800</xdr:colOff>
      <xdr:row>64</xdr:row>
      <xdr:rowOff>98969</xdr:rowOff>
    </xdr:to>
    <xdr:sp macro="" textlink="">
      <xdr:nvSpPr>
        <xdr:cNvPr id="149" name="楕円 148">
          <a:extLst>
            <a:ext uri="{FF2B5EF4-FFF2-40B4-BE49-F238E27FC236}">
              <a16:creationId xmlns="" xmlns:a16="http://schemas.microsoft.com/office/drawing/2014/main" id="{00000000-0008-0000-0200-000095000000}"/>
            </a:ext>
          </a:extLst>
        </xdr:cNvPr>
        <xdr:cNvSpPr/>
      </xdr:nvSpPr>
      <xdr:spPr>
        <a:xfrm>
          <a:off x="10426700" y="109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83746</xdr:rowOff>
    </xdr:from>
    <xdr:ext cx="469744" cy="259045"/>
    <xdr:sp macro="" textlink="">
      <xdr:nvSpPr>
        <xdr:cNvPr id="150" name="【体育館・プール】&#10;一人当たり面積該当値テキスト">
          <a:extLst>
            <a:ext uri="{FF2B5EF4-FFF2-40B4-BE49-F238E27FC236}">
              <a16:creationId xmlns="" xmlns:a16="http://schemas.microsoft.com/office/drawing/2014/main" id="{00000000-0008-0000-0200-000096000000}"/>
            </a:ext>
          </a:extLst>
        </xdr:cNvPr>
        <xdr:cNvSpPr txBox="1"/>
      </xdr:nvSpPr>
      <xdr:spPr>
        <a:xfrm>
          <a:off x="10515600" y="1088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171105</xdr:rowOff>
    </xdr:from>
    <xdr:to>
      <xdr:col>50</xdr:col>
      <xdr:colOff>165100</xdr:colOff>
      <xdr:row>64</xdr:row>
      <xdr:rowOff>101255</xdr:rowOff>
    </xdr:to>
    <xdr:sp macro="" textlink="">
      <xdr:nvSpPr>
        <xdr:cNvPr id="151" name="楕円 150">
          <a:extLst>
            <a:ext uri="{FF2B5EF4-FFF2-40B4-BE49-F238E27FC236}">
              <a16:creationId xmlns="" xmlns:a16="http://schemas.microsoft.com/office/drawing/2014/main" id="{00000000-0008-0000-0200-000097000000}"/>
            </a:ext>
          </a:extLst>
        </xdr:cNvPr>
        <xdr:cNvSpPr/>
      </xdr:nvSpPr>
      <xdr:spPr>
        <a:xfrm>
          <a:off x="9588500" y="109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48169</xdr:rowOff>
    </xdr:from>
    <xdr:to>
      <xdr:col>55</xdr:col>
      <xdr:colOff>0</xdr:colOff>
      <xdr:row>64</xdr:row>
      <xdr:rowOff>50455</xdr:rowOff>
    </xdr:to>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flipV="1">
          <a:off x="9639300" y="110209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1288</xdr:rowOff>
    </xdr:from>
    <xdr:to>
      <xdr:col>46</xdr:col>
      <xdr:colOff>38100</xdr:colOff>
      <xdr:row>64</xdr:row>
      <xdr:rowOff>102888</xdr:rowOff>
    </xdr:to>
    <xdr:sp macro="" textlink="">
      <xdr:nvSpPr>
        <xdr:cNvPr id="153" name="楕円 152">
          <a:extLst>
            <a:ext uri="{FF2B5EF4-FFF2-40B4-BE49-F238E27FC236}">
              <a16:creationId xmlns="" xmlns:a16="http://schemas.microsoft.com/office/drawing/2014/main" id="{00000000-0008-0000-0200-000099000000}"/>
            </a:ext>
          </a:extLst>
        </xdr:cNvPr>
        <xdr:cNvSpPr/>
      </xdr:nvSpPr>
      <xdr:spPr>
        <a:xfrm>
          <a:off x="8699500" y="109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50455</xdr:rowOff>
    </xdr:from>
    <xdr:to>
      <xdr:col>50</xdr:col>
      <xdr:colOff>114300</xdr:colOff>
      <xdr:row>64</xdr:row>
      <xdr:rowOff>52088</xdr:rowOff>
    </xdr:to>
    <xdr:cxnSp macro="">
      <xdr:nvCxnSpPr>
        <xdr:cNvPr id="154" name="直線コネクタ 153">
          <a:extLst>
            <a:ext uri="{FF2B5EF4-FFF2-40B4-BE49-F238E27FC236}">
              <a16:creationId xmlns="" xmlns:a16="http://schemas.microsoft.com/office/drawing/2014/main" id="{00000000-0008-0000-0200-00009A000000}"/>
            </a:ext>
          </a:extLst>
        </xdr:cNvPr>
        <xdr:cNvCxnSpPr/>
      </xdr:nvCxnSpPr>
      <xdr:spPr>
        <a:xfrm flipV="1">
          <a:off x="8750300" y="1102325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2758</xdr:rowOff>
    </xdr:from>
    <xdr:to>
      <xdr:col>41</xdr:col>
      <xdr:colOff>101600</xdr:colOff>
      <xdr:row>64</xdr:row>
      <xdr:rowOff>104358</xdr:rowOff>
    </xdr:to>
    <xdr:sp macro="" textlink="">
      <xdr:nvSpPr>
        <xdr:cNvPr id="155" name="楕円 154">
          <a:extLst>
            <a:ext uri="{FF2B5EF4-FFF2-40B4-BE49-F238E27FC236}">
              <a16:creationId xmlns="" xmlns:a16="http://schemas.microsoft.com/office/drawing/2014/main" id="{00000000-0008-0000-0200-00009B000000}"/>
            </a:ext>
          </a:extLst>
        </xdr:cNvPr>
        <xdr:cNvSpPr/>
      </xdr:nvSpPr>
      <xdr:spPr>
        <a:xfrm>
          <a:off x="7810500" y="10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52088</xdr:rowOff>
    </xdr:from>
    <xdr:to>
      <xdr:col>45</xdr:col>
      <xdr:colOff>177800</xdr:colOff>
      <xdr:row>64</xdr:row>
      <xdr:rowOff>53558</xdr:rowOff>
    </xdr:to>
    <xdr:cxnSp macro="">
      <xdr:nvCxnSpPr>
        <xdr:cNvPr id="156" name="直線コネクタ 155">
          <a:extLst>
            <a:ext uri="{FF2B5EF4-FFF2-40B4-BE49-F238E27FC236}">
              <a16:creationId xmlns="" xmlns:a16="http://schemas.microsoft.com/office/drawing/2014/main" id="{00000000-0008-0000-0200-00009C000000}"/>
            </a:ext>
          </a:extLst>
        </xdr:cNvPr>
        <xdr:cNvCxnSpPr/>
      </xdr:nvCxnSpPr>
      <xdr:spPr>
        <a:xfrm flipV="1">
          <a:off x="7861300" y="1102488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4064</xdr:rowOff>
    </xdr:from>
    <xdr:to>
      <xdr:col>36</xdr:col>
      <xdr:colOff>165100</xdr:colOff>
      <xdr:row>64</xdr:row>
      <xdr:rowOff>105664</xdr:rowOff>
    </xdr:to>
    <xdr:sp macro="" textlink="">
      <xdr:nvSpPr>
        <xdr:cNvPr id="157" name="楕円 156">
          <a:extLst>
            <a:ext uri="{FF2B5EF4-FFF2-40B4-BE49-F238E27FC236}">
              <a16:creationId xmlns="" xmlns:a16="http://schemas.microsoft.com/office/drawing/2014/main" id="{00000000-0008-0000-0200-00009D000000}"/>
            </a:ext>
          </a:extLst>
        </xdr:cNvPr>
        <xdr:cNvSpPr/>
      </xdr:nvSpPr>
      <xdr:spPr>
        <a:xfrm>
          <a:off x="6921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53558</xdr:rowOff>
    </xdr:from>
    <xdr:to>
      <xdr:col>41</xdr:col>
      <xdr:colOff>50800</xdr:colOff>
      <xdr:row>64</xdr:row>
      <xdr:rowOff>54864</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flipV="1">
          <a:off x="6972300" y="1102635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 xmlns:a16="http://schemas.microsoft.com/office/drawing/2014/main" id="{00000000-0008-0000-0200-00009F000000}"/>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 xmlns:a16="http://schemas.microsoft.com/office/drawing/2014/main" id="{00000000-0008-0000-0200-0000A000000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 xmlns:a16="http://schemas.microsoft.com/office/drawing/2014/main" id="{00000000-0008-0000-0200-0000A100000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 xmlns:a16="http://schemas.microsoft.com/office/drawing/2014/main" id="{00000000-0008-0000-0200-0000A200000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92382</xdr:rowOff>
    </xdr:from>
    <xdr:ext cx="469744" cy="259045"/>
    <xdr:sp macro="" textlink="">
      <xdr:nvSpPr>
        <xdr:cNvPr id="163" name="n_1mainValue【体育館・プール】&#10;一人当たり面積">
          <a:extLst>
            <a:ext uri="{FF2B5EF4-FFF2-40B4-BE49-F238E27FC236}">
              <a16:creationId xmlns="" xmlns:a16="http://schemas.microsoft.com/office/drawing/2014/main" id="{00000000-0008-0000-0200-0000A3000000}"/>
            </a:ext>
          </a:extLst>
        </xdr:cNvPr>
        <xdr:cNvSpPr txBox="1"/>
      </xdr:nvSpPr>
      <xdr:spPr>
        <a:xfrm>
          <a:off x="9391727" y="110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94015</xdr:rowOff>
    </xdr:from>
    <xdr:ext cx="469744" cy="259045"/>
    <xdr:sp macro="" textlink="">
      <xdr:nvSpPr>
        <xdr:cNvPr id="164" name="n_2mainValue【体育館・プール】&#10;一人当たり面積">
          <a:extLst>
            <a:ext uri="{FF2B5EF4-FFF2-40B4-BE49-F238E27FC236}">
              <a16:creationId xmlns="" xmlns:a16="http://schemas.microsoft.com/office/drawing/2014/main" id="{00000000-0008-0000-0200-0000A4000000}"/>
            </a:ext>
          </a:extLst>
        </xdr:cNvPr>
        <xdr:cNvSpPr txBox="1"/>
      </xdr:nvSpPr>
      <xdr:spPr>
        <a:xfrm>
          <a:off x="8515427" y="110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95485</xdr:rowOff>
    </xdr:from>
    <xdr:ext cx="469744" cy="259045"/>
    <xdr:sp macro="" textlink="">
      <xdr:nvSpPr>
        <xdr:cNvPr id="165" name="n_3mainValue【体育館・プール】&#10;一人当たり面積">
          <a:extLst>
            <a:ext uri="{FF2B5EF4-FFF2-40B4-BE49-F238E27FC236}">
              <a16:creationId xmlns="" xmlns:a16="http://schemas.microsoft.com/office/drawing/2014/main" id="{00000000-0008-0000-0200-0000A5000000}"/>
            </a:ext>
          </a:extLst>
        </xdr:cNvPr>
        <xdr:cNvSpPr txBox="1"/>
      </xdr:nvSpPr>
      <xdr:spPr>
        <a:xfrm>
          <a:off x="7626427" y="110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96791</xdr:rowOff>
    </xdr:from>
    <xdr:ext cx="469744" cy="259045"/>
    <xdr:sp macro="" textlink="">
      <xdr:nvSpPr>
        <xdr:cNvPr id="166" name="n_4mainValue【体育館・プール】&#10;一人当たり面積">
          <a:extLst>
            <a:ext uri="{FF2B5EF4-FFF2-40B4-BE49-F238E27FC236}">
              <a16:creationId xmlns="" xmlns:a16="http://schemas.microsoft.com/office/drawing/2014/main" id="{00000000-0008-0000-0200-0000A6000000}"/>
            </a:ext>
          </a:extLst>
        </xdr:cNvPr>
        <xdr:cNvSpPr txBox="1"/>
      </xdr:nvSpPr>
      <xdr:spPr>
        <a:xfrm>
          <a:off x="67374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 xmlns:a16="http://schemas.microsoft.com/office/drawing/2014/main" id="{00000000-0008-0000-02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 xmlns:a16="http://schemas.microsoft.com/office/drawing/2014/main" id="{00000000-0008-0000-02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 xmlns:a16="http://schemas.microsoft.com/office/drawing/2014/main" id="{00000000-0008-0000-02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 xmlns:a16="http://schemas.microsoft.com/office/drawing/2014/main" id="{00000000-0008-0000-02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 xmlns:a16="http://schemas.microsoft.com/office/drawing/2014/main" id="{00000000-0008-0000-02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 xmlns:a16="http://schemas.microsoft.com/office/drawing/2014/main" id="{00000000-0008-0000-02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 xmlns:a16="http://schemas.microsoft.com/office/drawing/2014/main" id="{00000000-0008-0000-02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 xmlns:a16="http://schemas.microsoft.com/office/drawing/2014/main" id="{00000000-0008-0000-02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 xmlns:a16="http://schemas.microsoft.com/office/drawing/2014/main" id="{00000000-0008-0000-02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 xmlns:a16="http://schemas.microsoft.com/office/drawing/2014/main" id="{00000000-0008-0000-02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 xmlns:a16="http://schemas.microsoft.com/office/drawing/2014/main" id="{00000000-0008-0000-02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 xmlns:a16="http://schemas.microsoft.com/office/drawing/2014/main" id="{00000000-0008-0000-02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 xmlns:a16="http://schemas.microsoft.com/office/drawing/2014/main" id="{00000000-0008-0000-02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 xmlns:a16="http://schemas.microsoft.com/office/drawing/2014/main" id="{00000000-0008-0000-0200-0000D2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 xmlns:a16="http://schemas.microsoft.com/office/drawing/2014/main" id="{00000000-0008-0000-0200-0000D3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 xmlns:a16="http://schemas.microsoft.com/office/drawing/2014/main" id="{00000000-0008-0000-0200-0000D4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 xmlns:a16="http://schemas.microsoft.com/office/drawing/2014/main" id="{00000000-0008-0000-0200-0000D5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 xmlns:a16="http://schemas.microsoft.com/office/drawing/2014/main" id="{00000000-0008-0000-0200-0000D7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 xmlns:a16="http://schemas.microsoft.com/office/drawing/2014/main" id="{00000000-0008-0000-0200-0000D8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 xmlns:a16="http://schemas.microsoft.com/office/drawing/2014/main" id="{00000000-0008-0000-0200-0000D9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 xmlns:a16="http://schemas.microsoft.com/office/drawing/2014/main" id="{00000000-0008-0000-0200-0000DB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 xmlns:a16="http://schemas.microsoft.com/office/drawing/2014/main" id="{00000000-0008-0000-0200-0000DC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 xmlns:a16="http://schemas.microsoft.com/office/drawing/2014/main" id="{00000000-0008-0000-0200-0000DD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 xmlns:a16="http://schemas.microsoft.com/office/drawing/2014/main" id="{00000000-0008-0000-0200-0000DE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 xmlns:a16="http://schemas.microsoft.com/office/drawing/2014/main" id="{00000000-0008-0000-0200-0000DF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24" name="直線コネクタ 223">
          <a:extLst>
            <a:ext uri="{FF2B5EF4-FFF2-40B4-BE49-F238E27FC236}">
              <a16:creationId xmlns="" xmlns:a16="http://schemas.microsoft.com/office/drawing/2014/main" id="{00000000-0008-0000-0200-0000E000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a:extLst>
            <a:ext uri="{FF2B5EF4-FFF2-40B4-BE49-F238E27FC236}">
              <a16:creationId xmlns="" xmlns:a16="http://schemas.microsoft.com/office/drawing/2014/main" id="{00000000-0008-0000-0200-0000E1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a:extLst>
            <a:ext uri="{FF2B5EF4-FFF2-40B4-BE49-F238E27FC236}">
              <a16:creationId xmlns="" xmlns:a16="http://schemas.microsoft.com/office/drawing/2014/main" id="{00000000-0008-0000-0200-0000E2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7" name="【一般廃棄物処理施設】&#10;有形固定資産減価償却率最大値テキスト">
          <a:extLst>
            <a:ext uri="{FF2B5EF4-FFF2-40B4-BE49-F238E27FC236}">
              <a16:creationId xmlns="" xmlns:a16="http://schemas.microsoft.com/office/drawing/2014/main" id="{00000000-0008-0000-0200-0000E300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8" name="直線コネクタ 227">
          <a:extLst>
            <a:ext uri="{FF2B5EF4-FFF2-40B4-BE49-F238E27FC236}">
              <a16:creationId xmlns="" xmlns:a16="http://schemas.microsoft.com/office/drawing/2014/main" id="{00000000-0008-0000-0200-0000E400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229" name="【一般廃棄物処理施設】&#10;有形固定資産減価償却率平均値テキスト">
          <a:extLst>
            <a:ext uri="{FF2B5EF4-FFF2-40B4-BE49-F238E27FC236}">
              <a16:creationId xmlns="" xmlns:a16="http://schemas.microsoft.com/office/drawing/2014/main" id="{00000000-0008-0000-0200-0000E5000000}"/>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30" name="フローチャート: 判断 229">
          <a:extLst>
            <a:ext uri="{FF2B5EF4-FFF2-40B4-BE49-F238E27FC236}">
              <a16:creationId xmlns="" xmlns:a16="http://schemas.microsoft.com/office/drawing/2014/main" id="{00000000-0008-0000-0200-0000E600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31" name="フローチャート: 判断 230">
          <a:extLst>
            <a:ext uri="{FF2B5EF4-FFF2-40B4-BE49-F238E27FC236}">
              <a16:creationId xmlns="" xmlns:a16="http://schemas.microsoft.com/office/drawing/2014/main" id="{00000000-0008-0000-0200-0000E700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32" name="フローチャート: 判断 231">
          <a:extLst>
            <a:ext uri="{FF2B5EF4-FFF2-40B4-BE49-F238E27FC236}">
              <a16:creationId xmlns="" xmlns:a16="http://schemas.microsoft.com/office/drawing/2014/main" id="{00000000-0008-0000-0200-0000E800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33" name="フローチャート: 判断 232">
          <a:extLst>
            <a:ext uri="{FF2B5EF4-FFF2-40B4-BE49-F238E27FC236}">
              <a16:creationId xmlns="" xmlns:a16="http://schemas.microsoft.com/office/drawing/2014/main" id="{00000000-0008-0000-0200-0000E900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34" name="フローチャート: 判断 233">
          <a:extLst>
            <a:ext uri="{FF2B5EF4-FFF2-40B4-BE49-F238E27FC236}">
              <a16:creationId xmlns="" xmlns:a16="http://schemas.microsoft.com/office/drawing/2014/main" id="{00000000-0008-0000-0200-0000EA00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 xmlns:a16="http://schemas.microsoft.com/office/drawing/2014/main" id="{00000000-0008-0000-0200-0000E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 xmlns:a16="http://schemas.microsoft.com/office/drawing/2014/main" id="{00000000-0008-0000-0200-0000E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 xmlns:a16="http://schemas.microsoft.com/office/drawing/2014/main" id="{00000000-0008-0000-0200-0000E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 xmlns:a16="http://schemas.microsoft.com/office/drawing/2014/main" id="{00000000-0008-0000-0200-0000E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 xmlns:a16="http://schemas.microsoft.com/office/drawing/2014/main" id="{00000000-0008-0000-0200-0000E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240" name="楕円 239">
          <a:extLst>
            <a:ext uri="{FF2B5EF4-FFF2-40B4-BE49-F238E27FC236}">
              <a16:creationId xmlns="" xmlns:a16="http://schemas.microsoft.com/office/drawing/2014/main" id="{00000000-0008-0000-0200-0000F0000000}"/>
            </a:ext>
          </a:extLst>
        </xdr:cNvPr>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241" name="【一般廃棄物処理施設】&#10;有形固定資産減価償却率該当値テキスト">
          <a:extLst>
            <a:ext uri="{FF2B5EF4-FFF2-40B4-BE49-F238E27FC236}">
              <a16:creationId xmlns="" xmlns:a16="http://schemas.microsoft.com/office/drawing/2014/main" id="{00000000-0008-0000-0200-0000F1000000}"/>
            </a:ext>
          </a:extLst>
        </xdr:cNvPr>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242" name="楕円 241">
          <a:extLst>
            <a:ext uri="{FF2B5EF4-FFF2-40B4-BE49-F238E27FC236}">
              <a16:creationId xmlns="" xmlns:a16="http://schemas.microsoft.com/office/drawing/2014/main" id="{00000000-0008-0000-0200-0000F2000000}"/>
            </a:ext>
          </a:extLst>
        </xdr:cNvPr>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113756</xdr:rowOff>
    </xdr:to>
    <xdr:cxnSp macro="">
      <xdr:nvCxnSpPr>
        <xdr:cNvPr id="243" name="直線コネクタ 242">
          <a:extLst>
            <a:ext uri="{FF2B5EF4-FFF2-40B4-BE49-F238E27FC236}">
              <a16:creationId xmlns="" xmlns:a16="http://schemas.microsoft.com/office/drawing/2014/main" id="{00000000-0008-0000-0200-0000F3000000}"/>
            </a:ext>
          </a:extLst>
        </xdr:cNvPr>
        <xdr:cNvCxnSpPr/>
      </xdr:nvCxnSpPr>
      <xdr:spPr>
        <a:xfrm>
          <a:off x="15481300" y="67447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244" name="楕円 243">
          <a:extLst>
            <a:ext uri="{FF2B5EF4-FFF2-40B4-BE49-F238E27FC236}">
              <a16:creationId xmlns="" xmlns:a16="http://schemas.microsoft.com/office/drawing/2014/main" id="{00000000-0008-0000-0200-0000F4000000}"/>
            </a:ext>
          </a:extLst>
        </xdr:cNvPr>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72934</xdr:rowOff>
    </xdr:to>
    <xdr:cxnSp macro="">
      <xdr:nvCxnSpPr>
        <xdr:cNvPr id="245" name="直線コネクタ 244">
          <a:extLst>
            <a:ext uri="{FF2B5EF4-FFF2-40B4-BE49-F238E27FC236}">
              <a16:creationId xmlns="" xmlns:a16="http://schemas.microsoft.com/office/drawing/2014/main" id="{00000000-0008-0000-0200-0000F5000000}"/>
            </a:ext>
          </a:extLst>
        </xdr:cNvPr>
        <xdr:cNvCxnSpPr/>
      </xdr:nvCxnSpPr>
      <xdr:spPr>
        <a:xfrm flipV="1">
          <a:off x="14592300" y="67447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246" name="楕円 245">
          <a:extLst>
            <a:ext uri="{FF2B5EF4-FFF2-40B4-BE49-F238E27FC236}">
              <a16:creationId xmlns="" xmlns:a16="http://schemas.microsoft.com/office/drawing/2014/main" id="{00000000-0008-0000-0200-0000F6000000}"/>
            </a:ext>
          </a:extLst>
        </xdr:cNvPr>
        <xdr:cNvSpPr/>
      </xdr:nvSpPr>
      <xdr:spPr>
        <a:xfrm>
          <a:off x="1365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72934</xdr:rowOff>
    </xdr:to>
    <xdr:cxnSp macro="">
      <xdr:nvCxnSpPr>
        <xdr:cNvPr id="247" name="直線コネクタ 246">
          <a:extLst>
            <a:ext uri="{FF2B5EF4-FFF2-40B4-BE49-F238E27FC236}">
              <a16:creationId xmlns="" xmlns:a16="http://schemas.microsoft.com/office/drawing/2014/main" id="{00000000-0008-0000-0200-0000F7000000}"/>
            </a:ext>
          </a:extLst>
        </xdr:cNvPr>
        <xdr:cNvCxnSpPr/>
      </xdr:nvCxnSpPr>
      <xdr:spPr>
        <a:xfrm>
          <a:off x="13703300" y="674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248" name="楕円 247">
          <a:extLst>
            <a:ext uri="{FF2B5EF4-FFF2-40B4-BE49-F238E27FC236}">
              <a16:creationId xmlns="" xmlns:a16="http://schemas.microsoft.com/office/drawing/2014/main" id="{00000000-0008-0000-0200-0000F8000000}"/>
            </a:ext>
          </a:extLst>
        </xdr:cNvPr>
        <xdr:cNvSpPr/>
      </xdr:nvSpPr>
      <xdr:spPr>
        <a:xfrm>
          <a:off x="1276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39</xdr:row>
      <xdr:rowOff>63137</xdr:rowOff>
    </xdr:to>
    <xdr:cxnSp macro="">
      <xdr:nvCxnSpPr>
        <xdr:cNvPr id="249" name="直線コネクタ 248">
          <a:extLst>
            <a:ext uri="{FF2B5EF4-FFF2-40B4-BE49-F238E27FC236}">
              <a16:creationId xmlns="" xmlns:a16="http://schemas.microsoft.com/office/drawing/2014/main" id="{00000000-0008-0000-0200-0000F9000000}"/>
            </a:ext>
          </a:extLst>
        </xdr:cNvPr>
        <xdr:cNvCxnSpPr/>
      </xdr:nvCxnSpPr>
      <xdr:spPr>
        <a:xfrm>
          <a:off x="12814300" y="662722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250" name="n_1aveValue【一般廃棄物処理施設】&#10;有形固定資産減価償却率">
          <a:extLst>
            <a:ext uri="{FF2B5EF4-FFF2-40B4-BE49-F238E27FC236}">
              <a16:creationId xmlns="" xmlns:a16="http://schemas.microsoft.com/office/drawing/2014/main" id="{00000000-0008-0000-0200-0000FA00000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51" name="n_2aveValue【一般廃棄物処理施設】&#10;有形固定資産減価償却率">
          <a:extLst>
            <a:ext uri="{FF2B5EF4-FFF2-40B4-BE49-F238E27FC236}">
              <a16:creationId xmlns="" xmlns:a16="http://schemas.microsoft.com/office/drawing/2014/main" id="{00000000-0008-0000-0200-0000FB00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52" name="n_3aveValue【一般廃棄物処理施設】&#10;有形固定資産減価償却率">
          <a:extLst>
            <a:ext uri="{FF2B5EF4-FFF2-40B4-BE49-F238E27FC236}">
              <a16:creationId xmlns="" xmlns:a16="http://schemas.microsoft.com/office/drawing/2014/main" id="{00000000-0008-0000-0200-0000FC00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53" name="n_4aveValue【一般廃棄物処理施設】&#10;有形固定資産減価償却率">
          <a:extLst>
            <a:ext uri="{FF2B5EF4-FFF2-40B4-BE49-F238E27FC236}">
              <a16:creationId xmlns="" xmlns:a16="http://schemas.microsoft.com/office/drawing/2014/main" id="{00000000-0008-0000-0200-0000FD00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254" name="n_1mainValue【一般廃棄物処理施設】&#10;有形固定資産減価償却率">
          <a:extLst>
            <a:ext uri="{FF2B5EF4-FFF2-40B4-BE49-F238E27FC236}">
              <a16:creationId xmlns="" xmlns:a16="http://schemas.microsoft.com/office/drawing/2014/main" id="{00000000-0008-0000-0200-0000FE000000}"/>
            </a:ext>
          </a:extLst>
        </xdr:cNvPr>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255" name="n_2mainValue【一般廃棄物処理施設】&#10;有形固定資産減価償却率">
          <a:extLst>
            <a:ext uri="{FF2B5EF4-FFF2-40B4-BE49-F238E27FC236}">
              <a16:creationId xmlns="" xmlns:a16="http://schemas.microsoft.com/office/drawing/2014/main" id="{00000000-0008-0000-0200-0000FF000000}"/>
            </a:ext>
          </a:extLst>
        </xdr:cNvPr>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256" name="n_3mainValue【一般廃棄物処理施設】&#10;有形固定資産減価償却率">
          <a:extLst>
            <a:ext uri="{FF2B5EF4-FFF2-40B4-BE49-F238E27FC236}">
              <a16:creationId xmlns="" xmlns:a16="http://schemas.microsoft.com/office/drawing/2014/main" id="{00000000-0008-0000-0200-000000010000}"/>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257" name="n_4mainValue【一般廃棄物処理施設】&#10;有形固定資産減価償却率">
          <a:extLst>
            <a:ext uri="{FF2B5EF4-FFF2-40B4-BE49-F238E27FC236}">
              <a16:creationId xmlns="" xmlns:a16="http://schemas.microsoft.com/office/drawing/2014/main" id="{00000000-0008-0000-0200-000001010000}"/>
            </a:ext>
          </a:extLst>
        </xdr:cNvPr>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 xmlns:a16="http://schemas.microsoft.com/office/drawing/2014/main" id="{00000000-0008-0000-0200-00000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 xmlns:a16="http://schemas.microsoft.com/office/drawing/2014/main" id="{00000000-0008-0000-0200-00000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 xmlns:a16="http://schemas.microsoft.com/office/drawing/2014/main" id="{00000000-0008-0000-0200-00000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 xmlns:a16="http://schemas.microsoft.com/office/drawing/2014/main" id="{00000000-0008-0000-0200-00000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 xmlns:a16="http://schemas.microsoft.com/office/drawing/2014/main" id="{00000000-0008-0000-0200-00000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a:extLst>
            <a:ext uri="{FF2B5EF4-FFF2-40B4-BE49-F238E27FC236}">
              <a16:creationId xmlns="" xmlns:a16="http://schemas.microsoft.com/office/drawing/2014/main" id="{00000000-0008-0000-0200-00000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a:extLst>
            <a:ext uri="{FF2B5EF4-FFF2-40B4-BE49-F238E27FC236}">
              <a16:creationId xmlns="" xmlns:a16="http://schemas.microsoft.com/office/drawing/2014/main" id="{00000000-0008-0000-0200-00000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8" name="直線コネクタ 267">
          <a:extLst>
            <a:ext uri="{FF2B5EF4-FFF2-40B4-BE49-F238E27FC236}">
              <a16:creationId xmlns="" xmlns:a16="http://schemas.microsoft.com/office/drawing/2014/main" id="{00000000-0008-0000-0200-00000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9" name="テキスト ボックス 268">
          <a:extLst>
            <a:ext uri="{FF2B5EF4-FFF2-40B4-BE49-F238E27FC236}">
              <a16:creationId xmlns="" xmlns:a16="http://schemas.microsoft.com/office/drawing/2014/main" id="{00000000-0008-0000-0200-00000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0" name="直線コネクタ 269">
          <a:extLst>
            <a:ext uri="{FF2B5EF4-FFF2-40B4-BE49-F238E27FC236}">
              <a16:creationId xmlns="" xmlns:a16="http://schemas.microsoft.com/office/drawing/2014/main" id="{00000000-0008-0000-0200-00000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1" name="テキスト ボックス 270">
          <a:extLst>
            <a:ext uri="{FF2B5EF4-FFF2-40B4-BE49-F238E27FC236}">
              <a16:creationId xmlns="" xmlns:a16="http://schemas.microsoft.com/office/drawing/2014/main" id="{00000000-0008-0000-0200-00000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2" name="直線コネクタ 271">
          <a:extLst>
            <a:ext uri="{FF2B5EF4-FFF2-40B4-BE49-F238E27FC236}">
              <a16:creationId xmlns="" xmlns:a16="http://schemas.microsoft.com/office/drawing/2014/main" id="{00000000-0008-0000-0200-00001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6" name="直線コネクタ 275">
          <a:extLst>
            <a:ext uri="{FF2B5EF4-FFF2-40B4-BE49-F238E27FC236}">
              <a16:creationId xmlns="" xmlns:a16="http://schemas.microsoft.com/office/drawing/2014/main" id="{00000000-0008-0000-0200-00001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8" name="直線コネクタ 277">
          <a:extLst>
            <a:ext uri="{FF2B5EF4-FFF2-40B4-BE49-F238E27FC236}">
              <a16:creationId xmlns="" xmlns:a16="http://schemas.microsoft.com/office/drawing/2014/main" id="{00000000-0008-0000-0200-00001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9" name="テキスト ボックス 278">
          <a:extLst>
            <a:ext uri="{FF2B5EF4-FFF2-40B4-BE49-F238E27FC236}">
              <a16:creationId xmlns="" xmlns:a16="http://schemas.microsoft.com/office/drawing/2014/main" id="{00000000-0008-0000-0200-000017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0" name="直線コネクタ 279">
          <a:extLst>
            <a:ext uri="{FF2B5EF4-FFF2-40B4-BE49-F238E27FC236}">
              <a16:creationId xmlns="" xmlns:a16="http://schemas.microsoft.com/office/drawing/2014/main" id="{00000000-0008-0000-0200-00001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1" name="テキスト ボックス 280">
          <a:extLst>
            <a:ext uri="{FF2B5EF4-FFF2-40B4-BE49-F238E27FC236}">
              <a16:creationId xmlns="" xmlns:a16="http://schemas.microsoft.com/office/drawing/2014/main" id="{00000000-0008-0000-0200-00001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2" name="【一般廃棄物処理施設】&#10;一人当たり有形固定資産（償却資産）額グラフ枠">
          <a:extLst>
            <a:ext uri="{FF2B5EF4-FFF2-40B4-BE49-F238E27FC236}">
              <a16:creationId xmlns="" xmlns:a16="http://schemas.microsoft.com/office/drawing/2014/main" id="{00000000-0008-0000-0200-00001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83" name="直線コネクタ 282">
          <a:extLst>
            <a:ext uri="{FF2B5EF4-FFF2-40B4-BE49-F238E27FC236}">
              <a16:creationId xmlns="" xmlns:a16="http://schemas.microsoft.com/office/drawing/2014/main" id="{00000000-0008-0000-0200-00001B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84" name="【一般廃棄物処理施設】&#10;一人当たり有形固定資産（償却資産）額最小値テキスト">
          <a:extLst>
            <a:ext uri="{FF2B5EF4-FFF2-40B4-BE49-F238E27FC236}">
              <a16:creationId xmlns="" xmlns:a16="http://schemas.microsoft.com/office/drawing/2014/main" id="{00000000-0008-0000-0200-00001C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85" name="直線コネクタ 284">
          <a:extLst>
            <a:ext uri="{FF2B5EF4-FFF2-40B4-BE49-F238E27FC236}">
              <a16:creationId xmlns="" xmlns:a16="http://schemas.microsoft.com/office/drawing/2014/main" id="{00000000-0008-0000-0200-00001D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86" name="【一般廃棄物処理施設】&#10;一人当たり有形固定資産（償却資産）額最大値テキスト">
          <a:extLst>
            <a:ext uri="{FF2B5EF4-FFF2-40B4-BE49-F238E27FC236}">
              <a16:creationId xmlns="" xmlns:a16="http://schemas.microsoft.com/office/drawing/2014/main" id="{00000000-0008-0000-0200-00001E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87" name="直線コネクタ 286">
          <a:extLst>
            <a:ext uri="{FF2B5EF4-FFF2-40B4-BE49-F238E27FC236}">
              <a16:creationId xmlns="" xmlns:a16="http://schemas.microsoft.com/office/drawing/2014/main" id="{00000000-0008-0000-0200-00001F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288" name="【一般廃棄物処理施設】&#10;一人当たり有形固定資産（償却資産）額平均値テキスト">
          <a:extLst>
            <a:ext uri="{FF2B5EF4-FFF2-40B4-BE49-F238E27FC236}">
              <a16:creationId xmlns="" xmlns:a16="http://schemas.microsoft.com/office/drawing/2014/main" id="{00000000-0008-0000-0200-000020010000}"/>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89" name="フローチャート: 判断 288">
          <a:extLst>
            <a:ext uri="{FF2B5EF4-FFF2-40B4-BE49-F238E27FC236}">
              <a16:creationId xmlns="" xmlns:a16="http://schemas.microsoft.com/office/drawing/2014/main" id="{00000000-0008-0000-0200-000021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90" name="フローチャート: 判断 289">
          <a:extLst>
            <a:ext uri="{FF2B5EF4-FFF2-40B4-BE49-F238E27FC236}">
              <a16:creationId xmlns="" xmlns:a16="http://schemas.microsoft.com/office/drawing/2014/main" id="{00000000-0008-0000-0200-000022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91" name="フローチャート: 判断 290">
          <a:extLst>
            <a:ext uri="{FF2B5EF4-FFF2-40B4-BE49-F238E27FC236}">
              <a16:creationId xmlns="" xmlns:a16="http://schemas.microsoft.com/office/drawing/2014/main" id="{00000000-0008-0000-0200-000023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92" name="フローチャート: 判断 291">
          <a:extLst>
            <a:ext uri="{FF2B5EF4-FFF2-40B4-BE49-F238E27FC236}">
              <a16:creationId xmlns="" xmlns:a16="http://schemas.microsoft.com/office/drawing/2014/main" id="{00000000-0008-0000-0200-000024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93" name="フローチャート: 判断 292">
          <a:extLst>
            <a:ext uri="{FF2B5EF4-FFF2-40B4-BE49-F238E27FC236}">
              <a16:creationId xmlns="" xmlns:a16="http://schemas.microsoft.com/office/drawing/2014/main" id="{00000000-0008-0000-0200-000025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4" name="テキスト ボックス 293">
          <a:extLst>
            <a:ext uri="{FF2B5EF4-FFF2-40B4-BE49-F238E27FC236}">
              <a16:creationId xmlns="" xmlns:a16="http://schemas.microsoft.com/office/drawing/2014/main" id="{00000000-0008-0000-0200-00002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30631</xdr:rowOff>
    </xdr:from>
    <xdr:to>
      <xdr:col>116</xdr:col>
      <xdr:colOff>114300</xdr:colOff>
      <xdr:row>42</xdr:row>
      <xdr:rowOff>132231</xdr:rowOff>
    </xdr:to>
    <xdr:sp macro="" textlink="">
      <xdr:nvSpPr>
        <xdr:cNvPr id="299" name="楕円 298">
          <a:extLst>
            <a:ext uri="{FF2B5EF4-FFF2-40B4-BE49-F238E27FC236}">
              <a16:creationId xmlns="" xmlns:a16="http://schemas.microsoft.com/office/drawing/2014/main" id="{00000000-0008-0000-0200-00002B010000}"/>
            </a:ext>
          </a:extLst>
        </xdr:cNvPr>
        <xdr:cNvSpPr/>
      </xdr:nvSpPr>
      <xdr:spPr>
        <a:xfrm>
          <a:off x="22110700" y="7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117008</xdr:rowOff>
    </xdr:from>
    <xdr:ext cx="534377" cy="259045"/>
    <xdr:sp macro="" textlink="">
      <xdr:nvSpPr>
        <xdr:cNvPr id="300" name="【一般廃棄物処理施設】&#10;一人当たり有形固定資産（償却資産）額該当値テキスト">
          <a:extLst>
            <a:ext uri="{FF2B5EF4-FFF2-40B4-BE49-F238E27FC236}">
              <a16:creationId xmlns="" xmlns:a16="http://schemas.microsoft.com/office/drawing/2014/main" id="{00000000-0008-0000-0200-00002C010000}"/>
            </a:ext>
          </a:extLst>
        </xdr:cNvPr>
        <xdr:cNvSpPr txBox="1"/>
      </xdr:nvSpPr>
      <xdr:spPr>
        <a:xfrm>
          <a:off x="22199600" y="71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29853</xdr:rowOff>
    </xdr:from>
    <xdr:to>
      <xdr:col>112</xdr:col>
      <xdr:colOff>38100</xdr:colOff>
      <xdr:row>42</xdr:row>
      <xdr:rowOff>131453</xdr:rowOff>
    </xdr:to>
    <xdr:sp macro="" textlink="">
      <xdr:nvSpPr>
        <xdr:cNvPr id="301" name="楕円 300">
          <a:extLst>
            <a:ext uri="{FF2B5EF4-FFF2-40B4-BE49-F238E27FC236}">
              <a16:creationId xmlns="" xmlns:a16="http://schemas.microsoft.com/office/drawing/2014/main" id="{00000000-0008-0000-0200-00002D010000}"/>
            </a:ext>
          </a:extLst>
        </xdr:cNvPr>
        <xdr:cNvSpPr/>
      </xdr:nvSpPr>
      <xdr:spPr>
        <a:xfrm>
          <a:off x="21272500" y="72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80653</xdr:rowOff>
    </xdr:from>
    <xdr:to>
      <xdr:col>116</xdr:col>
      <xdr:colOff>63500</xdr:colOff>
      <xdr:row>42</xdr:row>
      <xdr:rowOff>81431</xdr:rowOff>
    </xdr:to>
    <xdr:cxnSp macro="">
      <xdr:nvCxnSpPr>
        <xdr:cNvPr id="302" name="直線コネクタ 301">
          <a:extLst>
            <a:ext uri="{FF2B5EF4-FFF2-40B4-BE49-F238E27FC236}">
              <a16:creationId xmlns="" xmlns:a16="http://schemas.microsoft.com/office/drawing/2014/main" id="{00000000-0008-0000-0200-00002E010000}"/>
            </a:ext>
          </a:extLst>
        </xdr:cNvPr>
        <xdr:cNvCxnSpPr/>
      </xdr:nvCxnSpPr>
      <xdr:spPr>
        <a:xfrm>
          <a:off x="21323300" y="7281553"/>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31693</xdr:rowOff>
    </xdr:from>
    <xdr:to>
      <xdr:col>107</xdr:col>
      <xdr:colOff>101600</xdr:colOff>
      <xdr:row>42</xdr:row>
      <xdr:rowOff>133293</xdr:rowOff>
    </xdr:to>
    <xdr:sp macro="" textlink="">
      <xdr:nvSpPr>
        <xdr:cNvPr id="303" name="楕円 302">
          <a:extLst>
            <a:ext uri="{FF2B5EF4-FFF2-40B4-BE49-F238E27FC236}">
              <a16:creationId xmlns="" xmlns:a16="http://schemas.microsoft.com/office/drawing/2014/main" id="{00000000-0008-0000-0200-00002F010000}"/>
            </a:ext>
          </a:extLst>
        </xdr:cNvPr>
        <xdr:cNvSpPr/>
      </xdr:nvSpPr>
      <xdr:spPr>
        <a:xfrm>
          <a:off x="20383500" y="72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80653</xdr:rowOff>
    </xdr:from>
    <xdr:to>
      <xdr:col>111</xdr:col>
      <xdr:colOff>177800</xdr:colOff>
      <xdr:row>42</xdr:row>
      <xdr:rowOff>82493</xdr:rowOff>
    </xdr:to>
    <xdr:cxnSp macro="">
      <xdr:nvCxnSpPr>
        <xdr:cNvPr id="304" name="直線コネクタ 303">
          <a:extLst>
            <a:ext uri="{FF2B5EF4-FFF2-40B4-BE49-F238E27FC236}">
              <a16:creationId xmlns="" xmlns:a16="http://schemas.microsoft.com/office/drawing/2014/main" id="{00000000-0008-0000-0200-000030010000}"/>
            </a:ext>
          </a:extLst>
        </xdr:cNvPr>
        <xdr:cNvCxnSpPr/>
      </xdr:nvCxnSpPr>
      <xdr:spPr>
        <a:xfrm flipV="1">
          <a:off x="20434300" y="7281553"/>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32338</xdr:rowOff>
    </xdr:from>
    <xdr:to>
      <xdr:col>102</xdr:col>
      <xdr:colOff>165100</xdr:colOff>
      <xdr:row>42</xdr:row>
      <xdr:rowOff>133938</xdr:rowOff>
    </xdr:to>
    <xdr:sp macro="" textlink="">
      <xdr:nvSpPr>
        <xdr:cNvPr id="305" name="楕円 304">
          <a:extLst>
            <a:ext uri="{FF2B5EF4-FFF2-40B4-BE49-F238E27FC236}">
              <a16:creationId xmlns="" xmlns:a16="http://schemas.microsoft.com/office/drawing/2014/main" id="{00000000-0008-0000-0200-000031010000}"/>
            </a:ext>
          </a:extLst>
        </xdr:cNvPr>
        <xdr:cNvSpPr/>
      </xdr:nvSpPr>
      <xdr:spPr>
        <a:xfrm>
          <a:off x="19494500" y="7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82493</xdr:rowOff>
    </xdr:from>
    <xdr:to>
      <xdr:col>107</xdr:col>
      <xdr:colOff>50800</xdr:colOff>
      <xdr:row>42</xdr:row>
      <xdr:rowOff>83138</xdr:rowOff>
    </xdr:to>
    <xdr:cxnSp macro="">
      <xdr:nvCxnSpPr>
        <xdr:cNvPr id="306" name="直線コネクタ 305">
          <a:extLst>
            <a:ext uri="{FF2B5EF4-FFF2-40B4-BE49-F238E27FC236}">
              <a16:creationId xmlns="" xmlns:a16="http://schemas.microsoft.com/office/drawing/2014/main" id="{00000000-0008-0000-0200-000032010000}"/>
            </a:ext>
          </a:extLst>
        </xdr:cNvPr>
        <xdr:cNvCxnSpPr/>
      </xdr:nvCxnSpPr>
      <xdr:spPr>
        <a:xfrm flipV="1">
          <a:off x="19545300" y="7283393"/>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29352</xdr:rowOff>
    </xdr:from>
    <xdr:to>
      <xdr:col>98</xdr:col>
      <xdr:colOff>38100</xdr:colOff>
      <xdr:row>42</xdr:row>
      <xdr:rowOff>130952</xdr:rowOff>
    </xdr:to>
    <xdr:sp macro="" textlink="">
      <xdr:nvSpPr>
        <xdr:cNvPr id="307" name="楕円 306">
          <a:extLst>
            <a:ext uri="{FF2B5EF4-FFF2-40B4-BE49-F238E27FC236}">
              <a16:creationId xmlns="" xmlns:a16="http://schemas.microsoft.com/office/drawing/2014/main" id="{00000000-0008-0000-0200-000033010000}"/>
            </a:ext>
          </a:extLst>
        </xdr:cNvPr>
        <xdr:cNvSpPr/>
      </xdr:nvSpPr>
      <xdr:spPr>
        <a:xfrm>
          <a:off x="18605500" y="72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80152</xdr:rowOff>
    </xdr:from>
    <xdr:to>
      <xdr:col>102</xdr:col>
      <xdr:colOff>114300</xdr:colOff>
      <xdr:row>42</xdr:row>
      <xdr:rowOff>83138</xdr:rowOff>
    </xdr:to>
    <xdr:cxnSp macro="">
      <xdr:nvCxnSpPr>
        <xdr:cNvPr id="308" name="直線コネクタ 307">
          <a:extLst>
            <a:ext uri="{FF2B5EF4-FFF2-40B4-BE49-F238E27FC236}">
              <a16:creationId xmlns="" xmlns:a16="http://schemas.microsoft.com/office/drawing/2014/main" id="{00000000-0008-0000-0200-000034010000}"/>
            </a:ext>
          </a:extLst>
        </xdr:cNvPr>
        <xdr:cNvCxnSpPr/>
      </xdr:nvCxnSpPr>
      <xdr:spPr>
        <a:xfrm>
          <a:off x="18656300" y="7281052"/>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09" name="n_1aveValue【一般廃棄物処理施設】&#10;一人当たり有形固定資産（償却資産）額">
          <a:extLst>
            <a:ext uri="{FF2B5EF4-FFF2-40B4-BE49-F238E27FC236}">
              <a16:creationId xmlns="" xmlns:a16="http://schemas.microsoft.com/office/drawing/2014/main" id="{00000000-0008-0000-0200-00003501000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10" name="n_2aveValue【一般廃棄物処理施設】&#10;一人当たり有形固定資産（償却資産）額">
          <a:extLst>
            <a:ext uri="{FF2B5EF4-FFF2-40B4-BE49-F238E27FC236}">
              <a16:creationId xmlns="" xmlns:a16="http://schemas.microsoft.com/office/drawing/2014/main" id="{00000000-0008-0000-0200-000036010000}"/>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11" name="n_3aveValue【一般廃棄物処理施設】&#10;一人当たり有形固定資産（償却資産）額">
          <a:extLst>
            <a:ext uri="{FF2B5EF4-FFF2-40B4-BE49-F238E27FC236}">
              <a16:creationId xmlns="" xmlns:a16="http://schemas.microsoft.com/office/drawing/2014/main" id="{00000000-0008-0000-0200-000037010000}"/>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12" name="n_4aveValue【一般廃棄物処理施設】&#10;一人当たり有形固定資産（償却資産）額">
          <a:extLst>
            <a:ext uri="{FF2B5EF4-FFF2-40B4-BE49-F238E27FC236}">
              <a16:creationId xmlns="" xmlns:a16="http://schemas.microsoft.com/office/drawing/2014/main" id="{00000000-0008-0000-0200-000038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122580</xdr:rowOff>
    </xdr:from>
    <xdr:ext cx="534377" cy="259045"/>
    <xdr:sp macro="" textlink="">
      <xdr:nvSpPr>
        <xdr:cNvPr id="313" name="n_1mainValue【一般廃棄物処理施設】&#10;一人当たり有形固定資産（償却資産）額">
          <a:extLst>
            <a:ext uri="{FF2B5EF4-FFF2-40B4-BE49-F238E27FC236}">
              <a16:creationId xmlns="" xmlns:a16="http://schemas.microsoft.com/office/drawing/2014/main" id="{00000000-0008-0000-0200-000039010000}"/>
            </a:ext>
          </a:extLst>
        </xdr:cNvPr>
        <xdr:cNvSpPr txBox="1"/>
      </xdr:nvSpPr>
      <xdr:spPr>
        <a:xfrm>
          <a:off x="21043411" y="73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124420</xdr:rowOff>
    </xdr:from>
    <xdr:ext cx="469744" cy="259045"/>
    <xdr:sp macro="" textlink="">
      <xdr:nvSpPr>
        <xdr:cNvPr id="314" name="n_2mainValue【一般廃棄物処理施設】&#10;一人当たり有形固定資産（償却資産）額">
          <a:extLst>
            <a:ext uri="{FF2B5EF4-FFF2-40B4-BE49-F238E27FC236}">
              <a16:creationId xmlns="" xmlns:a16="http://schemas.microsoft.com/office/drawing/2014/main" id="{00000000-0008-0000-0200-00003A010000}"/>
            </a:ext>
          </a:extLst>
        </xdr:cNvPr>
        <xdr:cNvSpPr txBox="1"/>
      </xdr:nvSpPr>
      <xdr:spPr>
        <a:xfrm>
          <a:off x="20199428" y="73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125065</xdr:rowOff>
    </xdr:from>
    <xdr:ext cx="469744" cy="259045"/>
    <xdr:sp macro="" textlink="">
      <xdr:nvSpPr>
        <xdr:cNvPr id="315" name="n_3mainValue【一般廃棄物処理施設】&#10;一人当たり有形固定資産（償却資産）額">
          <a:extLst>
            <a:ext uri="{FF2B5EF4-FFF2-40B4-BE49-F238E27FC236}">
              <a16:creationId xmlns="" xmlns:a16="http://schemas.microsoft.com/office/drawing/2014/main" id="{00000000-0008-0000-0200-00003B010000}"/>
            </a:ext>
          </a:extLst>
        </xdr:cNvPr>
        <xdr:cNvSpPr txBox="1"/>
      </xdr:nvSpPr>
      <xdr:spPr>
        <a:xfrm>
          <a:off x="19310428" y="73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122079</xdr:rowOff>
    </xdr:from>
    <xdr:ext cx="534377" cy="259045"/>
    <xdr:sp macro="" textlink="">
      <xdr:nvSpPr>
        <xdr:cNvPr id="316" name="n_4mainValue【一般廃棄物処理施設】&#10;一人当たり有形固定資産（償却資産）額">
          <a:extLst>
            <a:ext uri="{FF2B5EF4-FFF2-40B4-BE49-F238E27FC236}">
              <a16:creationId xmlns="" xmlns:a16="http://schemas.microsoft.com/office/drawing/2014/main" id="{00000000-0008-0000-0200-00003C010000}"/>
            </a:ext>
          </a:extLst>
        </xdr:cNvPr>
        <xdr:cNvSpPr txBox="1"/>
      </xdr:nvSpPr>
      <xdr:spPr>
        <a:xfrm>
          <a:off x="18389111" y="73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a:extLst>
            <a:ext uri="{FF2B5EF4-FFF2-40B4-BE49-F238E27FC236}">
              <a16:creationId xmlns="" xmlns:a16="http://schemas.microsoft.com/office/drawing/2014/main" id="{00000000-0008-0000-0200-00003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a:extLst>
            <a:ext uri="{FF2B5EF4-FFF2-40B4-BE49-F238E27FC236}">
              <a16:creationId xmlns="" xmlns:a16="http://schemas.microsoft.com/office/drawing/2014/main" id="{00000000-0008-0000-0200-00004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a:extLst>
            <a:ext uri="{FF2B5EF4-FFF2-40B4-BE49-F238E27FC236}">
              <a16:creationId xmlns="" xmlns:a16="http://schemas.microsoft.com/office/drawing/2014/main" id="{00000000-0008-0000-0200-00004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7" name="テキスト ボックス 326">
          <a:extLst>
            <a:ext uri="{FF2B5EF4-FFF2-40B4-BE49-F238E27FC236}">
              <a16:creationId xmlns="" xmlns:a16="http://schemas.microsoft.com/office/drawing/2014/main" id="{00000000-0008-0000-0200-00004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a:extLst>
            <a:ext uri="{FF2B5EF4-FFF2-40B4-BE49-F238E27FC236}">
              <a16:creationId xmlns="" xmlns:a16="http://schemas.microsoft.com/office/drawing/2014/main" id="{00000000-0008-0000-0200-00004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a:extLst>
            <a:ext uri="{FF2B5EF4-FFF2-40B4-BE49-F238E27FC236}">
              <a16:creationId xmlns="" xmlns:a16="http://schemas.microsoft.com/office/drawing/2014/main" id="{00000000-0008-0000-0200-00004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a:extLst>
            <a:ext uri="{FF2B5EF4-FFF2-40B4-BE49-F238E27FC236}">
              <a16:creationId xmlns="" xmlns:a16="http://schemas.microsoft.com/office/drawing/2014/main" id="{00000000-0008-0000-0200-00005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a:extLst>
            <a:ext uri="{FF2B5EF4-FFF2-40B4-BE49-F238E27FC236}">
              <a16:creationId xmlns="" xmlns:a16="http://schemas.microsoft.com/office/drawing/2014/main" id="{00000000-0008-0000-0200-00005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a:extLst>
            <a:ext uri="{FF2B5EF4-FFF2-40B4-BE49-F238E27FC236}">
              <a16:creationId xmlns="" xmlns:a16="http://schemas.microsoft.com/office/drawing/2014/main" id="{00000000-0008-0000-0200-00005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9" name="テキスト ボックス 338">
          <a:extLst>
            <a:ext uri="{FF2B5EF4-FFF2-40B4-BE49-F238E27FC236}">
              <a16:creationId xmlns="" xmlns:a16="http://schemas.microsoft.com/office/drawing/2014/main" id="{00000000-0008-0000-0200-00005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a:extLst>
            <a:ext uri="{FF2B5EF4-FFF2-40B4-BE49-F238E27FC236}">
              <a16:creationId xmlns="" xmlns:a16="http://schemas.microsoft.com/office/drawing/2014/main" id="{00000000-0008-0000-0200-00005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保健センター・保健所】&#10;有形固定資産減価償却率グラフ枠">
          <a:extLst>
            <a:ext uri="{FF2B5EF4-FFF2-40B4-BE49-F238E27FC236}">
              <a16:creationId xmlns="" xmlns:a16="http://schemas.microsoft.com/office/drawing/2014/main" id="{00000000-0008-0000-0200-00005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42" name="直線コネクタ 341">
          <a:extLst>
            <a:ext uri="{FF2B5EF4-FFF2-40B4-BE49-F238E27FC236}">
              <a16:creationId xmlns="" xmlns:a16="http://schemas.microsoft.com/office/drawing/2014/main" id="{00000000-0008-0000-0200-000056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43" name="【保健センター・保健所】&#10;有形固定資産減価償却率最小値テキスト">
          <a:extLst>
            <a:ext uri="{FF2B5EF4-FFF2-40B4-BE49-F238E27FC236}">
              <a16:creationId xmlns="" xmlns:a16="http://schemas.microsoft.com/office/drawing/2014/main" id="{00000000-0008-0000-0200-000057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44" name="直線コネクタ 343">
          <a:extLst>
            <a:ext uri="{FF2B5EF4-FFF2-40B4-BE49-F238E27FC236}">
              <a16:creationId xmlns="" xmlns:a16="http://schemas.microsoft.com/office/drawing/2014/main" id="{00000000-0008-0000-0200-000058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45" name="【保健センター・保健所】&#10;有形固定資産減価償却率最大値テキスト">
          <a:extLst>
            <a:ext uri="{FF2B5EF4-FFF2-40B4-BE49-F238E27FC236}">
              <a16:creationId xmlns="" xmlns:a16="http://schemas.microsoft.com/office/drawing/2014/main" id="{00000000-0008-0000-0200-000059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46" name="直線コネクタ 345">
          <a:extLst>
            <a:ext uri="{FF2B5EF4-FFF2-40B4-BE49-F238E27FC236}">
              <a16:creationId xmlns="" xmlns:a16="http://schemas.microsoft.com/office/drawing/2014/main" id="{00000000-0008-0000-0200-00005A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47" name="【保健センター・保健所】&#10;有形固定資産減価償却率平均値テキスト">
          <a:extLst>
            <a:ext uri="{FF2B5EF4-FFF2-40B4-BE49-F238E27FC236}">
              <a16:creationId xmlns="" xmlns:a16="http://schemas.microsoft.com/office/drawing/2014/main" id="{00000000-0008-0000-0200-00005B010000}"/>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48" name="フローチャート: 判断 347">
          <a:extLst>
            <a:ext uri="{FF2B5EF4-FFF2-40B4-BE49-F238E27FC236}">
              <a16:creationId xmlns="" xmlns:a16="http://schemas.microsoft.com/office/drawing/2014/main" id="{00000000-0008-0000-0200-00005C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49" name="フローチャート: 判断 348">
          <a:extLst>
            <a:ext uri="{FF2B5EF4-FFF2-40B4-BE49-F238E27FC236}">
              <a16:creationId xmlns="" xmlns:a16="http://schemas.microsoft.com/office/drawing/2014/main" id="{00000000-0008-0000-0200-00005D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50" name="フローチャート: 判断 349">
          <a:extLst>
            <a:ext uri="{FF2B5EF4-FFF2-40B4-BE49-F238E27FC236}">
              <a16:creationId xmlns="" xmlns:a16="http://schemas.microsoft.com/office/drawing/2014/main" id="{00000000-0008-0000-0200-00005E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51" name="フローチャート: 判断 350">
          <a:extLst>
            <a:ext uri="{FF2B5EF4-FFF2-40B4-BE49-F238E27FC236}">
              <a16:creationId xmlns="" xmlns:a16="http://schemas.microsoft.com/office/drawing/2014/main" id="{00000000-0008-0000-0200-00005F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52" name="フローチャート: 判断 351">
          <a:extLst>
            <a:ext uri="{FF2B5EF4-FFF2-40B4-BE49-F238E27FC236}">
              <a16:creationId xmlns="" xmlns:a16="http://schemas.microsoft.com/office/drawing/2014/main" id="{00000000-0008-0000-0200-000060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a:extLst>
            <a:ext uri="{FF2B5EF4-FFF2-40B4-BE49-F238E27FC236}">
              <a16:creationId xmlns="" xmlns:a16="http://schemas.microsoft.com/office/drawing/2014/main" id="{00000000-0008-0000-0200-00006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a:extLst>
            <a:ext uri="{FF2B5EF4-FFF2-40B4-BE49-F238E27FC236}">
              <a16:creationId xmlns="" xmlns:a16="http://schemas.microsoft.com/office/drawing/2014/main" id="{00000000-0008-0000-0200-00006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a:extLst>
            <a:ext uri="{FF2B5EF4-FFF2-40B4-BE49-F238E27FC236}">
              <a16:creationId xmlns="" xmlns:a16="http://schemas.microsoft.com/office/drawing/2014/main" id="{00000000-0008-0000-0200-00006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a:extLst>
            <a:ext uri="{FF2B5EF4-FFF2-40B4-BE49-F238E27FC236}">
              <a16:creationId xmlns="" xmlns:a16="http://schemas.microsoft.com/office/drawing/2014/main" id="{00000000-0008-0000-0200-00006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a:extLst>
            <a:ext uri="{FF2B5EF4-FFF2-40B4-BE49-F238E27FC236}">
              <a16:creationId xmlns="" xmlns:a16="http://schemas.microsoft.com/office/drawing/2014/main" id="{00000000-0008-0000-0200-00006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358" name="楕円 357">
          <a:extLst>
            <a:ext uri="{FF2B5EF4-FFF2-40B4-BE49-F238E27FC236}">
              <a16:creationId xmlns="" xmlns:a16="http://schemas.microsoft.com/office/drawing/2014/main" id="{00000000-0008-0000-0200-000066010000}"/>
            </a:ext>
          </a:extLst>
        </xdr:cNvPr>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359" name="【保健センター・保健所】&#10;有形固定資産減価償却率該当値テキスト">
          <a:extLst>
            <a:ext uri="{FF2B5EF4-FFF2-40B4-BE49-F238E27FC236}">
              <a16:creationId xmlns="" xmlns:a16="http://schemas.microsoft.com/office/drawing/2014/main" id="{00000000-0008-0000-0200-000067010000}"/>
            </a:ext>
          </a:extLst>
        </xdr:cNvPr>
        <xdr:cNvSpPr txBox="1"/>
      </xdr:nvSpPr>
      <xdr:spPr>
        <a:xfrm>
          <a:off x="16357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360" name="楕円 359">
          <a:extLst>
            <a:ext uri="{FF2B5EF4-FFF2-40B4-BE49-F238E27FC236}">
              <a16:creationId xmlns="" xmlns:a16="http://schemas.microsoft.com/office/drawing/2014/main" id="{00000000-0008-0000-0200-000068010000}"/>
            </a:ext>
          </a:extLst>
        </xdr:cNvPr>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1633</xdr:rowOff>
    </xdr:to>
    <xdr:cxnSp macro="">
      <xdr:nvCxnSpPr>
        <xdr:cNvPr id="361" name="直線コネクタ 360">
          <a:extLst>
            <a:ext uri="{FF2B5EF4-FFF2-40B4-BE49-F238E27FC236}">
              <a16:creationId xmlns="" xmlns:a16="http://schemas.microsoft.com/office/drawing/2014/main" id="{00000000-0008-0000-0200-000069010000}"/>
            </a:ext>
          </a:extLst>
        </xdr:cNvPr>
        <xdr:cNvCxnSpPr/>
      </xdr:nvCxnSpPr>
      <xdr:spPr>
        <a:xfrm>
          <a:off x="15481300" y="107670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50437</xdr:rowOff>
    </xdr:from>
    <xdr:to>
      <xdr:col>76</xdr:col>
      <xdr:colOff>165100</xdr:colOff>
      <xdr:row>62</xdr:row>
      <xdr:rowOff>152037</xdr:rowOff>
    </xdr:to>
    <xdr:sp macro="" textlink="">
      <xdr:nvSpPr>
        <xdr:cNvPr id="362" name="楕円 361">
          <a:extLst>
            <a:ext uri="{FF2B5EF4-FFF2-40B4-BE49-F238E27FC236}">
              <a16:creationId xmlns="" xmlns:a16="http://schemas.microsoft.com/office/drawing/2014/main" id="{00000000-0008-0000-0200-00006A010000}"/>
            </a:ext>
          </a:extLst>
        </xdr:cNvPr>
        <xdr:cNvSpPr/>
      </xdr:nvSpPr>
      <xdr:spPr>
        <a:xfrm>
          <a:off x="1454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101237</xdr:rowOff>
    </xdr:from>
    <xdr:to>
      <xdr:col>81</xdr:col>
      <xdr:colOff>50800</xdr:colOff>
      <xdr:row>62</xdr:row>
      <xdr:rowOff>137160</xdr:rowOff>
    </xdr:to>
    <xdr:cxnSp macro="">
      <xdr:nvCxnSpPr>
        <xdr:cNvPr id="363" name="直線コネクタ 362">
          <a:extLst>
            <a:ext uri="{FF2B5EF4-FFF2-40B4-BE49-F238E27FC236}">
              <a16:creationId xmlns="" xmlns:a16="http://schemas.microsoft.com/office/drawing/2014/main" id="{00000000-0008-0000-0200-00006B010000}"/>
            </a:ext>
          </a:extLst>
        </xdr:cNvPr>
        <xdr:cNvCxnSpPr/>
      </xdr:nvCxnSpPr>
      <xdr:spPr>
        <a:xfrm>
          <a:off x="14592300" y="1073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364" name="楕円 363">
          <a:extLst>
            <a:ext uri="{FF2B5EF4-FFF2-40B4-BE49-F238E27FC236}">
              <a16:creationId xmlns="" xmlns:a16="http://schemas.microsoft.com/office/drawing/2014/main" id="{00000000-0008-0000-0200-00006C010000}"/>
            </a:ext>
          </a:extLst>
        </xdr:cNvPr>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101237</xdr:rowOff>
    </xdr:to>
    <xdr:cxnSp macro="">
      <xdr:nvCxnSpPr>
        <xdr:cNvPr id="365" name="直線コネクタ 364">
          <a:extLst>
            <a:ext uri="{FF2B5EF4-FFF2-40B4-BE49-F238E27FC236}">
              <a16:creationId xmlns="" xmlns:a16="http://schemas.microsoft.com/office/drawing/2014/main" id="{00000000-0008-0000-0200-00006D010000}"/>
            </a:ext>
          </a:extLst>
        </xdr:cNvPr>
        <xdr:cNvCxnSpPr/>
      </xdr:nvCxnSpPr>
      <xdr:spPr>
        <a:xfrm>
          <a:off x="13703300" y="10695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150041</xdr:rowOff>
    </xdr:from>
    <xdr:to>
      <xdr:col>67</xdr:col>
      <xdr:colOff>101600</xdr:colOff>
      <xdr:row>62</xdr:row>
      <xdr:rowOff>80191</xdr:rowOff>
    </xdr:to>
    <xdr:sp macro="" textlink="">
      <xdr:nvSpPr>
        <xdr:cNvPr id="366" name="楕円 365">
          <a:extLst>
            <a:ext uri="{FF2B5EF4-FFF2-40B4-BE49-F238E27FC236}">
              <a16:creationId xmlns="" xmlns:a16="http://schemas.microsoft.com/office/drawing/2014/main" id="{00000000-0008-0000-0200-00006E010000}"/>
            </a:ext>
          </a:extLst>
        </xdr:cNvPr>
        <xdr:cNvSpPr/>
      </xdr:nvSpPr>
      <xdr:spPr>
        <a:xfrm>
          <a:off x="12763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29391</xdr:rowOff>
    </xdr:from>
    <xdr:to>
      <xdr:col>71</xdr:col>
      <xdr:colOff>177800</xdr:colOff>
      <xdr:row>62</xdr:row>
      <xdr:rowOff>65315</xdr:rowOff>
    </xdr:to>
    <xdr:cxnSp macro="">
      <xdr:nvCxnSpPr>
        <xdr:cNvPr id="367" name="直線コネクタ 366">
          <a:extLst>
            <a:ext uri="{FF2B5EF4-FFF2-40B4-BE49-F238E27FC236}">
              <a16:creationId xmlns="" xmlns:a16="http://schemas.microsoft.com/office/drawing/2014/main" id="{00000000-0008-0000-0200-00006F010000}"/>
            </a:ext>
          </a:extLst>
        </xdr:cNvPr>
        <xdr:cNvCxnSpPr/>
      </xdr:nvCxnSpPr>
      <xdr:spPr>
        <a:xfrm>
          <a:off x="12814300" y="106592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68" name="n_1aveValue【保健センター・保健所】&#10;有形固定資産減価償却率">
          <a:extLst>
            <a:ext uri="{FF2B5EF4-FFF2-40B4-BE49-F238E27FC236}">
              <a16:creationId xmlns="" xmlns:a16="http://schemas.microsoft.com/office/drawing/2014/main" id="{00000000-0008-0000-0200-00007001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69" name="n_2aveValue【保健センター・保健所】&#10;有形固定資産減価償却率">
          <a:extLst>
            <a:ext uri="{FF2B5EF4-FFF2-40B4-BE49-F238E27FC236}">
              <a16:creationId xmlns="" xmlns:a16="http://schemas.microsoft.com/office/drawing/2014/main" id="{00000000-0008-0000-0200-000071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70" name="n_3aveValue【保健センター・保健所】&#10;有形固定資産減価償却率">
          <a:extLst>
            <a:ext uri="{FF2B5EF4-FFF2-40B4-BE49-F238E27FC236}">
              <a16:creationId xmlns="" xmlns:a16="http://schemas.microsoft.com/office/drawing/2014/main" id="{00000000-0008-0000-0200-00007201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71" name="n_4aveValue【保健センター・保健所】&#10;有形固定資産減価償却率">
          <a:extLst>
            <a:ext uri="{FF2B5EF4-FFF2-40B4-BE49-F238E27FC236}">
              <a16:creationId xmlns="" xmlns:a16="http://schemas.microsoft.com/office/drawing/2014/main" id="{00000000-0008-0000-0200-00007301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372" name="n_1mainValue【保健センター・保健所】&#10;有形固定資産減価償却率">
          <a:extLst>
            <a:ext uri="{FF2B5EF4-FFF2-40B4-BE49-F238E27FC236}">
              <a16:creationId xmlns="" xmlns:a16="http://schemas.microsoft.com/office/drawing/2014/main" id="{00000000-0008-0000-0200-000074010000}"/>
            </a:ext>
          </a:extLst>
        </xdr:cNvPr>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143164</xdr:rowOff>
    </xdr:from>
    <xdr:ext cx="405111" cy="259045"/>
    <xdr:sp macro="" textlink="">
      <xdr:nvSpPr>
        <xdr:cNvPr id="373" name="n_2mainValue【保健センター・保健所】&#10;有形固定資産減価償却率">
          <a:extLst>
            <a:ext uri="{FF2B5EF4-FFF2-40B4-BE49-F238E27FC236}">
              <a16:creationId xmlns="" xmlns:a16="http://schemas.microsoft.com/office/drawing/2014/main" id="{00000000-0008-0000-0200-000075010000}"/>
            </a:ext>
          </a:extLst>
        </xdr:cNvPr>
        <xdr:cNvSpPr txBox="1"/>
      </xdr:nvSpPr>
      <xdr:spPr>
        <a:xfrm>
          <a:off x="14389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374" name="n_3mainValue【保健センター・保健所】&#10;有形固定資産減価償却率">
          <a:extLst>
            <a:ext uri="{FF2B5EF4-FFF2-40B4-BE49-F238E27FC236}">
              <a16:creationId xmlns="" xmlns:a16="http://schemas.microsoft.com/office/drawing/2014/main" id="{00000000-0008-0000-0200-000076010000}"/>
            </a:ext>
          </a:extLst>
        </xdr:cNvPr>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71318</xdr:rowOff>
    </xdr:from>
    <xdr:ext cx="405111" cy="259045"/>
    <xdr:sp macro="" textlink="">
      <xdr:nvSpPr>
        <xdr:cNvPr id="375" name="n_4mainValue【保健センター・保健所】&#10;有形固定資産減価償却率">
          <a:extLst>
            <a:ext uri="{FF2B5EF4-FFF2-40B4-BE49-F238E27FC236}">
              <a16:creationId xmlns="" xmlns:a16="http://schemas.microsoft.com/office/drawing/2014/main" id="{00000000-0008-0000-0200-000077010000}"/>
            </a:ext>
          </a:extLst>
        </xdr:cNvPr>
        <xdr:cNvSpPr txBox="1"/>
      </xdr:nvSpPr>
      <xdr:spPr>
        <a:xfrm>
          <a:off x="12611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 xmlns:a16="http://schemas.microsoft.com/office/drawing/2014/main" id="{00000000-0008-0000-0200-00007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 xmlns:a16="http://schemas.microsoft.com/office/drawing/2014/main" id="{00000000-0008-0000-0200-00007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 xmlns:a16="http://schemas.microsoft.com/office/drawing/2014/main" id="{00000000-0008-0000-0200-00007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 xmlns:a16="http://schemas.microsoft.com/office/drawing/2014/main" id="{00000000-0008-0000-0200-00007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 xmlns:a16="http://schemas.microsoft.com/office/drawing/2014/main" id="{00000000-0008-0000-0200-00007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a:extLst>
            <a:ext uri="{FF2B5EF4-FFF2-40B4-BE49-F238E27FC236}">
              <a16:creationId xmlns="" xmlns:a16="http://schemas.microsoft.com/office/drawing/2014/main" id="{00000000-0008-0000-0200-00008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a:extLst>
            <a:ext uri="{FF2B5EF4-FFF2-40B4-BE49-F238E27FC236}">
              <a16:creationId xmlns="" xmlns:a16="http://schemas.microsoft.com/office/drawing/2014/main" id="{00000000-0008-0000-0200-00008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0" name="直線コネクタ 389">
          <a:extLst>
            <a:ext uri="{FF2B5EF4-FFF2-40B4-BE49-F238E27FC236}">
              <a16:creationId xmlns="" xmlns:a16="http://schemas.microsoft.com/office/drawing/2014/main" id="{00000000-0008-0000-0200-00008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2" name="直線コネクタ 391">
          <a:extLst>
            <a:ext uri="{FF2B5EF4-FFF2-40B4-BE49-F238E27FC236}">
              <a16:creationId xmlns="" xmlns:a16="http://schemas.microsoft.com/office/drawing/2014/main" id="{00000000-0008-0000-0200-00008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3" name="テキスト ボックス 392">
          <a:extLst>
            <a:ext uri="{FF2B5EF4-FFF2-40B4-BE49-F238E27FC236}">
              <a16:creationId xmlns="" xmlns:a16="http://schemas.microsoft.com/office/drawing/2014/main" id="{00000000-0008-0000-0200-00008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4" name="直線コネクタ 393">
          <a:extLst>
            <a:ext uri="{FF2B5EF4-FFF2-40B4-BE49-F238E27FC236}">
              <a16:creationId xmlns="" xmlns:a16="http://schemas.microsoft.com/office/drawing/2014/main" id="{00000000-0008-0000-0200-00008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5" name="テキスト ボックス 394">
          <a:extLst>
            <a:ext uri="{FF2B5EF4-FFF2-40B4-BE49-F238E27FC236}">
              <a16:creationId xmlns="" xmlns:a16="http://schemas.microsoft.com/office/drawing/2014/main" id="{00000000-0008-0000-0200-00008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6" name="直線コネクタ 395">
          <a:extLst>
            <a:ext uri="{FF2B5EF4-FFF2-40B4-BE49-F238E27FC236}">
              <a16:creationId xmlns="" xmlns:a16="http://schemas.microsoft.com/office/drawing/2014/main" id="{00000000-0008-0000-0200-00008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7" name="テキスト ボックス 396">
          <a:extLst>
            <a:ext uri="{FF2B5EF4-FFF2-40B4-BE49-F238E27FC236}">
              <a16:creationId xmlns="" xmlns:a16="http://schemas.microsoft.com/office/drawing/2014/main" id="{00000000-0008-0000-0200-00008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8" name="【保健センター・保健所】&#10;一人当たり面積グラフ枠">
          <a:extLst>
            <a:ext uri="{FF2B5EF4-FFF2-40B4-BE49-F238E27FC236}">
              <a16:creationId xmlns="" xmlns:a16="http://schemas.microsoft.com/office/drawing/2014/main" id="{00000000-0008-0000-0200-00008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99" name="直線コネクタ 398">
          <a:extLst>
            <a:ext uri="{FF2B5EF4-FFF2-40B4-BE49-F238E27FC236}">
              <a16:creationId xmlns="" xmlns:a16="http://schemas.microsoft.com/office/drawing/2014/main" id="{00000000-0008-0000-0200-00008F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00" name="【保健センター・保健所】&#10;一人当たり面積最小値テキスト">
          <a:extLst>
            <a:ext uri="{FF2B5EF4-FFF2-40B4-BE49-F238E27FC236}">
              <a16:creationId xmlns="" xmlns:a16="http://schemas.microsoft.com/office/drawing/2014/main" id="{00000000-0008-0000-0200-000090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01" name="直線コネクタ 400">
          <a:extLst>
            <a:ext uri="{FF2B5EF4-FFF2-40B4-BE49-F238E27FC236}">
              <a16:creationId xmlns="" xmlns:a16="http://schemas.microsoft.com/office/drawing/2014/main" id="{00000000-0008-0000-0200-000091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02" name="【保健センター・保健所】&#10;一人当たり面積最大値テキスト">
          <a:extLst>
            <a:ext uri="{FF2B5EF4-FFF2-40B4-BE49-F238E27FC236}">
              <a16:creationId xmlns="" xmlns:a16="http://schemas.microsoft.com/office/drawing/2014/main" id="{00000000-0008-0000-0200-000092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03" name="直線コネクタ 402">
          <a:extLst>
            <a:ext uri="{FF2B5EF4-FFF2-40B4-BE49-F238E27FC236}">
              <a16:creationId xmlns="" xmlns:a16="http://schemas.microsoft.com/office/drawing/2014/main" id="{00000000-0008-0000-0200-000093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04" name="【保健センター・保健所】&#10;一人当たり面積平均値テキスト">
          <a:extLst>
            <a:ext uri="{FF2B5EF4-FFF2-40B4-BE49-F238E27FC236}">
              <a16:creationId xmlns="" xmlns:a16="http://schemas.microsoft.com/office/drawing/2014/main" id="{00000000-0008-0000-0200-000094010000}"/>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05" name="フローチャート: 判断 404">
          <a:extLst>
            <a:ext uri="{FF2B5EF4-FFF2-40B4-BE49-F238E27FC236}">
              <a16:creationId xmlns="" xmlns:a16="http://schemas.microsoft.com/office/drawing/2014/main" id="{00000000-0008-0000-0200-000095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06" name="フローチャート: 判断 405">
          <a:extLst>
            <a:ext uri="{FF2B5EF4-FFF2-40B4-BE49-F238E27FC236}">
              <a16:creationId xmlns="" xmlns:a16="http://schemas.microsoft.com/office/drawing/2014/main" id="{00000000-0008-0000-0200-000096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07" name="フローチャート: 判断 406">
          <a:extLst>
            <a:ext uri="{FF2B5EF4-FFF2-40B4-BE49-F238E27FC236}">
              <a16:creationId xmlns="" xmlns:a16="http://schemas.microsoft.com/office/drawing/2014/main" id="{00000000-0008-0000-0200-000097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08" name="フローチャート: 判断 407">
          <a:extLst>
            <a:ext uri="{FF2B5EF4-FFF2-40B4-BE49-F238E27FC236}">
              <a16:creationId xmlns="" xmlns:a16="http://schemas.microsoft.com/office/drawing/2014/main" id="{00000000-0008-0000-0200-000098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09" name="フローチャート: 判断 408">
          <a:extLst>
            <a:ext uri="{FF2B5EF4-FFF2-40B4-BE49-F238E27FC236}">
              <a16:creationId xmlns="" xmlns:a16="http://schemas.microsoft.com/office/drawing/2014/main" id="{00000000-0008-0000-0200-000099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a:extLst>
            <a:ext uri="{FF2B5EF4-FFF2-40B4-BE49-F238E27FC236}">
              <a16:creationId xmlns="" xmlns:a16="http://schemas.microsoft.com/office/drawing/2014/main" id="{00000000-0008-0000-0200-00009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a:extLst>
            <a:ext uri="{FF2B5EF4-FFF2-40B4-BE49-F238E27FC236}">
              <a16:creationId xmlns="" xmlns:a16="http://schemas.microsoft.com/office/drawing/2014/main" id="{00000000-0008-0000-0200-00009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a:extLst>
            <a:ext uri="{FF2B5EF4-FFF2-40B4-BE49-F238E27FC236}">
              <a16:creationId xmlns="" xmlns:a16="http://schemas.microsoft.com/office/drawing/2014/main" id="{00000000-0008-0000-0200-00009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a:extLst>
            <a:ext uri="{FF2B5EF4-FFF2-40B4-BE49-F238E27FC236}">
              <a16:creationId xmlns="" xmlns:a16="http://schemas.microsoft.com/office/drawing/2014/main" id="{00000000-0008-0000-0200-00009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a:extLst>
            <a:ext uri="{FF2B5EF4-FFF2-40B4-BE49-F238E27FC236}">
              <a16:creationId xmlns="" xmlns:a16="http://schemas.microsoft.com/office/drawing/2014/main" id="{00000000-0008-0000-0200-00009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61976</xdr:rowOff>
    </xdr:from>
    <xdr:to>
      <xdr:col>116</xdr:col>
      <xdr:colOff>114300</xdr:colOff>
      <xdr:row>63</xdr:row>
      <xdr:rowOff>163576</xdr:rowOff>
    </xdr:to>
    <xdr:sp macro="" textlink="">
      <xdr:nvSpPr>
        <xdr:cNvPr id="415" name="楕円 414">
          <a:extLst>
            <a:ext uri="{FF2B5EF4-FFF2-40B4-BE49-F238E27FC236}">
              <a16:creationId xmlns="" xmlns:a16="http://schemas.microsoft.com/office/drawing/2014/main" id="{00000000-0008-0000-0200-00009F010000}"/>
            </a:ext>
          </a:extLst>
        </xdr:cNvPr>
        <xdr:cNvSpPr/>
      </xdr:nvSpPr>
      <xdr:spPr>
        <a:xfrm>
          <a:off x="221107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148353</xdr:rowOff>
    </xdr:from>
    <xdr:ext cx="469744" cy="259045"/>
    <xdr:sp macro="" textlink="">
      <xdr:nvSpPr>
        <xdr:cNvPr id="416" name="【保健センター・保健所】&#10;一人当たり面積該当値テキスト">
          <a:extLst>
            <a:ext uri="{FF2B5EF4-FFF2-40B4-BE49-F238E27FC236}">
              <a16:creationId xmlns="" xmlns:a16="http://schemas.microsoft.com/office/drawing/2014/main" id="{00000000-0008-0000-0200-0000A0010000}"/>
            </a:ext>
          </a:extLst>
        </xdr:cNvPr>
        <xdr:cNvSpPr txBox="1"/>
      </xdr:nvSpPr>
      <xdr:spPr>
        <a:xfrm>
          <a:off x="22199600" y="107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417" name="楕円 416">
          <a:extLst>
            <a:ext uri="{FF2B5EF4-FFF2-40B4-BE49-F238E27FC236}">
              <a16:creationId xmlns="" xmlns:a16="http://schemas.microsoft.com/office/drawing/2014/main" id="{00000000-0008-0000-0200-0000A1010000}"/>
            </a:ext>
          </a:extLst>
        </xdr:cNvPr>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112776</xdr:rowOff>
    </xdr:from>
    <xdr:to>
      <xdr:col>116</xdr:col>
      <xdr:colOff>63500</xdr:colOff>
      <xdr:row>63</xdr:row>
      <xdr:rowOff>116586</xdr:rowOff>
    </xdr:to>
    <xdr:cxnSp macro="">
      <xdr:nvCxnSpPr>
        <xdr:cNvPr id="418" name="直線コネクタ 417">
          <a:extLst>
            <a:ext uri="{FF2B5EF4-FFF2-40B4-BE49-F238E27FC236}">
              <a16:creationId xmlns="" xmlns:a16="http://schemas.microsoft.com/office/drawing/2014/main" id="{00000000-0008-0000-0200-0000A2010000}"/>
            </a:ext>
          </a:extLst>
        </xdr:cNvPr>
        <xdr:cNvCxnSpPr/>
      </xdr:nvCxnSpPr>
      <xdr:spPr>
        <a:xfrm flipV="1">
          <a:off x="21323300" y="1091412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68834</xdr:rowOff>
    </xdr:from>
    <xdr:to>
      <xdr:col>107</xdr:col>
      <xdr:colOff>101600</xdr:colOff>
      <xdr:row>63</xdr:row>
      <xdr:rowOff>170434</xdr:rowOff>
    </xdr:to>
    <xdr:sp macro="" textlink="">
      <xdr:nvSpPr>
        <xdr:cNvPr id="419" name="楕円 418">
          <a:extLst>
            <a:ext uri="{FF2B5EF4-FFF2-40B4-BE49-F238E27FC236}">
              <a16:creationId xmlns="" xmlns:a16="http://schemas.microsoft.com/office/drawing/2014/main" id="{00000000-0008-0000-0200-0000A3010000}"/>
            </a:ext>
          </a:extLst>
        </xdr:cNvPr>
        <xdr:cNvSpPr/>
      </xdr:nvSpPr>
      <xdr:spPr>
        <a:xfrm>
          <a:off x="20383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119634</xdr:rowOff>
    </xdr:to>
    <xdr:cxnSp macro="">
      <xdr:nvCxnSpPr>
        <xdr:cNvPr id="420" name="直線コネクタ 419">
          <a:extLst>
            <a:ext uri="{FF2B5EF4-FFF2-40B4-BE49-F238E27FC236}">
              <a16:creationId xmlns="" xmlns:a16="http://schemas.microsoft.com/office/drawing/2014/main" id="{00000000-0008-0000-0200-0000A4010000}"/>
            </a:ext>
          </a:extLst>
        </xdr:cNvPr>
        <xdr:cNvCxnSpPr/>
      </xdr:nvCxnSpPr>
      <xdr:spPr>
        <a:xfrm flipV="1">
          <a:off x="20434300" y="109179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421" name="楕円 420">
          <a:extLst>
            <a:ext uri="{FF2B5EF4-FFF2-40B4-BE49-F238E27FC236}">
              <a16:creationId xmlns="" xmlns:a16="http://schemas.microsoft.com/office/drawing/2014/main" id="{00000000-0008-0000-0200-0000A501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119634</xdr:rowOff>
    </xdr:from>
    <xdr:to>
      <xdr:col>107</xdr:col>
      <xdr:colOff>50800</xdr:colOff>
      <xdr:row>63</xdr:row>
      <xdr:rowOff>121920</xdr:rowOff>
    </xdr:to>
    <xdr:cxnSp macro="">
      <xdr:nvCxnSpPr>
        <xdr:cNvPr id="422" name="直線コネクタ 421">
          <a:extLst>
            <a:ext uri="{FF2B5EF4-FFF2-40B4-BE49-F238E27FC236}">
              <a16:creationId xmlns="" xmlns:a16="http://schemas.microsoft.com/office/drawing/2014/main" id="{00000000-0008-0000-0200-0000A6010000}"/>
            </a:ext>
          </a:extLst>
        </xdr:cNvPr>
        <xdr:cNvCxnSpPr/>
      </xdr:nvCxnSpPr>
      <xdr:spPr>
        <a:xfrm flipV="1">
          <a:off x="19545300" y="109209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73406</xdr:rowOff>
    </xdr:from>
    <xdr:to>
      <xdr:col>98</xdr:col>
      <xdr:colOff>38100</xdr:colOff>
      <xdr:row>64</xdr:row>
      <xdr:rowOff>3556</xdr:rowOff>
    </xdr:to>
    <xdr:sp macro="" textlink="">
      <xdr:nvSpPr>
        <xdr:cNvPr id="423" name="楕円 422">
          <a:extLst>
            <a:ext uri="{FF2B5EF4-FFF2-40B4-BE49-F238E27FC236}">
              <a16:creationId xmlns="" xmlns:a16="http://schemas.microsoft.com/office/drawing/2014/main" id="{00000000-0008-0000-0200-0000A7010000}"/>
            </a:ext>
          </a:extLst>
        </xdr:cNvPr>
        <xdr:cNvSpPr/>
      </xdr:nvSpPr>
      <xdr:spPr>
        <a:xfrm>
          <a:off x="18605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124206</xdr:rowOff>
    </xdr:to>
    <xdr:cxnSp macro="">
      <xdr:nvCxnSpPr>
        <xdr:cNvPr id="424" name="直線コネクタ 423">
          <a:extLst>
            <a:ext uri="{FF2B5EF4-FFF2-40B4-BE49-F238E27FC236}">
              <a16:creationId xmlns="" xmlns:a16="http://schemas.microsoft.com/office/drawing/2014/main" id="{00000000-0008-0000-0200-0000A8010000}"/>
            </a:ext>
          </a:extLst>
        </xdr:cNvPr>
        <xdr:cNvCxnSpPr/>
      </xdr:nvCxnSpPr>
      <xdr:spPr>
        <a:xfrm flipV="1">
          <a:off x="18656300" y="10923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425" name="n_1aveValue【保健センター・保健所】&#10;一人当たり面積">
          <a:extLst>
            <a:ext uri="{FF2B5EF4-FFF2-40B4-BE49-F238E27FC236}">
              <a16:creationId xmlns="" xmlns:a16="http://schemas.microsoft.com/office/drawing/2014/main" id="{00000000-0008-0000-0200-0000A9010000}"/>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26" name="n_2aveValue【保健センター・保健所】&#10;一人当たり面積">
          <a:extLst>
            <a:ext uri="{FF2B5EF4-FFF2-40B4-BE49-F238E27FC236}">
              <a16:creationId xmlns="" xmlns:a16="http://schemas.microsoft.com/office/drawing/2014/main" id="{00000000-0008-0000-0200-0000AA010000}"/>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27" name="n_3aveValue【保健センター・保健所】&#10;一人当たり面積">
          <a:extLst>
            <a:ext uri="{FF2B5EF4-FFF2-40B4-BE49-F238E27FC236}">
              <a16:creationId xmlns="" xmlns:a16="http://schemas.microsoft.com/office/drawing/2014/main" id="{00000000-0008-0000-0200-0000AB010000}"/>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28" name="n_4aveValue【保健センター・保健所】&#10;一人当たり面積">
          <a:extLst>
            <a:ext uri="{FF2B5EF4-FFF2-40B4-BE49-F238E27FC236}">
              <a16:creationId xmlns="" xmlns:a16="http://schemas.microsoft.com/office/drawing/2014/main" id="{00000000-0008-0000-0200-0000AC01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429" name="n_1mainValue【保健センター・保健所】&#10;一人当たり面積">
          <a:extLst>
            <a:ext uri="{FF2B5EF4-FFF2-40B4-BE49-F238E27FC236}">
              <a16:creationId xmlns="" xmlns:a16="http://schemas.microsoft.com/office/drawing/2014/main" id="{00000000-0008-0000-0200-0000AD010000}"/>
            </a:ext>
          </a:extLst>
        </xdr:cNvPr>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161561</xdr:rowOff>
    </xdr:from>
    <xdr:ext cx="469744" cy="259045"/>
    <xdr:sp macro="" textlink="">
      <xdr:nvSpPr>
        <xdr:cNvPr id="430" name="n_2mainValue【保健センター・保健所】&#10;一人当たり面積">
          <a:extLst>
            <a:ext uri="{FF2B5EF4-FFF2-40B4-BE49-F238E27FC236}">
              <a16:creationId xmlns="" xmlns:a16="http://schemas.microsoft.com/office/drawing/2014/main" id="{00000000-0008-0000-0200-0000AE010000}"/>
            </a:ext>
          </a:extLst>
        </xdr:cNvPr>
        <xdr:cNvSpPr txBox="1"/>
      </xdr:nvSpPr>
      <xdr:spPr>
        <a:xfrm>
          <a:off x="20199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431" name="n_3mainValue【保健センター・保健所】&#10;一人当たり面積">
          <a:extLst>
            <a:ext uri="{FF2B5EF4-FFF2-40B4-BE49-F238E27FC236}">
              <a16:creationId xmlns="" xmlns:a16="http://schemas.microsoft.com/office/drawing/2014/main" id="{00000000-0008-0000-0200-0000AF01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166133</xdr:rowOff>
    </xdr:from>
    <xdr:ext cx="469744" cy="259045"/>
    <xdr:sp macro="" textlink="">
      <xdr:nvSpPr>
        <xdr:cNvPr id="432" name="n_4mainValue【保健センター・保健所】&#10;一人当たり面積">
          <a:extLst>
            <a:ext uri="{FF2B5EF4-FFF2-40B4-BE49-F238E27FC236}">
              <a16:creationId xmlns="" xmlns:a16="http://schemas.microsoft.com/office/drawing/2014/main" id="{00000000-0008-0000-0200-0000B0010000}"/>
            </a:ext>
          </a:extLst>
        </xdr:cNvPr>
        <xdr:cNvSpPr txBox="1"/>
      </xdr:nvSpPr>
      <xdr:spPr>
        <a:xfrm>
          <a:off x="18421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a:extLst>
            <a:ext uri="{FF2B5EF4-FFF2-40B4-BE49-F238E27FC236}">
              <a16:creationId xmlns="" xmlns:a16="http://schemas.microsoft.com/office/drawing/2014/main" id="{00000000-0008-0000-0200-0000B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a:extLst>
            <a:ext uri="{FF2B5EF4-FFF2-40B4-BE49-F238E27FC236}">
              <a16:creationId xmlns="" xmlns:a16="http://schemas.microsoft.com/office/drawing/2014/main" id="{00000000-0008-0000-0200-0000B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a:extLst>
            <a:ext uri="{FF2B5EF4-FFF2-40B4-BE49-F238E27FC236}">
              <a16:creationId xmlns="" xmlns:a16="http://schemas.microsoft.com/office/drawing/2014/main" id="{00000000-0008-0000-0200-0000B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a:extLst>
            <a:ext uri="{FF2B5EF4-FFF2-40B4-BE49-F238E27FC236}">
              <a16:creationId xmlns="" xmlns:a16="http://schemas.microsoft.com/office/drawing/2014/main" id="{00000000-0008-0000-0200-0000B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a:extLst>
            <a:ext uri="{FF2B5EF4-FFF2-40B4-BE49-F238E27FC236}">
              <a16:creationId xmlns="" xmlns:a16="http://schemas.microsoft.com/office/drawing/2014/main" id="{00000000-0008-0000-0200-0000B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a:extLst>
            <a:ext uri="{FF2B5EF4-FFF2-40B4-BE49-F238E27FC236}">
              <a16:creationId xmlns="" xmlns:a16="http://schemas.microsoft.com/office/drawing/2014/main" id="{00000000-0008-0000-0200-0000B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a:extLst>
            <a:ext uri="{FF2B5EF4-FFF2-40B4-BE49-F238E27FC236}">
              <a16:creationId xmlns="" xmlns:a16="http://schemas.microsoft.com/office/drawing/2014/main" id="{00000000-0008-0000-0200-0000B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a:extLst>
            <a:ext uri="{FF2B5EF4-FFF2-40B4-BE49-F238E27FC236}">
              <a16:creationId xmlns="" xmlns:a16="http://schemas.microsoft.com/office/drawing/2014/main" id="{00000000-0008-0000-0200-0000B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a:extLst>
            <a:ext uri="{FF2B5EF4-FFF2-40B4-BE49-F238E27FC236}">
              <a16:creationId xmlns="" xmlns:a16="http://schemas.microsoft.com/office/drawing/2014/main" id="{00000000-0008-0000-0200-0000B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a:extLst>
            <a:ext uri="{FF2B5EF4-FFF2-40B4-BE49-F238E27FC236}">
              <a16:creationId xmlns="" xmlns:a16="http://schemas.microsoft.com/office/drawing/2014/main" id="{00000000-0008-0000-0200-0000B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3" name="テキスト ボックス 442">
          <a:extLst>
            <a:ext uri="{FF2B5EF4-FFF2-40B4-BE49-F238E27FC236}">
              <a16:creationId xmlns="" xmlns:a16="http://schemas.microsoft.com/office/drawing/2014/main" id="{00000000-0008-0000-0200-0000B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4" name="直線コネクタ 443">
          <a:extLst>
            <a:ext uri="{FF2B5EF4-FFF2-40B4-BE49-F238E27FC236}">
              <a16:creationId xmlns="" xmlns:a16="http://schemas.microsoft.com/office/drawing/2014/main" id="{00000000-0008-0000-0200-0000B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5" name="テキスト ボックス 444">
          <a:extLst>
            <a:ext uri="{FF2B5EF4-FFF2-40B4-BE49-F238E27FC236}">
              <a16:creationId xmlns="" xmlns:a16="http://schemas.microsoft.com/office/drawing/2014/main" id="{00000000-0008-0000-0200-0000B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6" name="直線コネクタ 445">
          <a:extLst>
            <a:ext uri="{FF2B5EF4-FFF2-40B4-BE49-F238E27FC236}">
              <a16:creationId xmlns="" xmlns:a16="http://schemas.microsoft.com/office/drawing/2014/main" id="{00000000-0008-0000-0200-0000B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8" name="直線コネクタ 447">
          <a:extLst>
            <a:ext uri="{FF2B5EF4-FFF2-40B4-BE49-F238E27FC236}">
              <a16:creationId xmlns="" xmlns:a16="http://schemas.microsoft.com/office/drawing/2014/main" id="{00000000-0008-0000-0200-0000C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9" name="テキスト ボックス 448">
          <a:extLst>
            <a:ext uri="{FF2B5EF4-FFF2-40B4-BE49-F238E27FC236}">
              <a16:creationId xmlns="" xmlns:a16="http://schemas.microsoft.com/office/drawing/2014/main" id="{00000000-0008-0000-0200-0000C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6" name="直線コネクタ 455">
          <a:extLst>
            <a:ext uri="{FF2B5EF4-FFF2-40B4-BE49-F238E27FC236}">
              <a16:creationId xmlns="" xmlns:a16="http://schemas.microsoft.com/office/drawing/2014/main" id="{00000000-0008-0000-0200-0000C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消防施設】&#10;有形固定資産減価償却率グラフ枠">
          <a:extLst>
            <a:ext uri="{FF2B5EF4-FFF2-40B4-BE49-F238E27FC236}">
              <a16:creationId xmlns="" xmlns:a16="http://schemas.microsoft.com/office/drawing/2014/main" id="{00000000-0008-0000-0200-0000C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58" name="直線コネクタ 457">
          <a:extLst>
            <a:ext uri="{FF2B5EF4-FFF2-40B4-BE49-F238E27FC236}">
              <a16:creationId xmlns="" xmlns:a16="http://schemas.microsoft.com/office/drawing/2014/main" id="{00000000-0008-0000-0200-0000CA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9" name="【消防施設】&#10;有形固定資産減価償却率最小値テキスト">
          <a:extLst>
            <a:ext uri="{FF2B5EF4-FFF2-40B4-BE49-F238E27FC236}">
              <a16:creationId xmlns="" xmlns:a16="http://schemas.microsoft.com/office/drawing/2014/main" id="{00000000-0008-0000-0200-0000CB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60" name="直線コネクタ 459">
          <a:extLst>
            <a:ext uri="{FF2B5EF4-FFF2-40B4-BE49-F238E27FC236}">
              <a16:creationId xmlns="" xmlns:a16="http://schemas.microsoft.com/office/drawing/2014/main" id="{00000000-0008-0000-0200-0000CC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61" name="【消防施設】&#10;有形固定資産減価償却率最大値テキスト">
          <a:extLst>
            <a:ext uri="{FF2B5EF4-FFF2-40B4-BE49-F238E27FC236}">
              <a16:creationId xmlns="" xmlns:a16="http://schemas.microsoft.com/office/drawing/2014/main" id="{00000000-0008-0000-0200-0000CD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62" name="直線コネクタ 461">
          <a:extLst>
            <a:ext uri="{FF2B5EF4-FFF2-40B4-BE49-F238E27FC236}">
              <a16:creationId xmlns="" xmlns:a16="http://schemas.microsoft.com/office/drawing/2014/main" id="{00000000-0008-0000-0200-0000CE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63" name="【消防施設】&#10;有形固定資産減価償却率平均値テキスト">
          <a:extLst>
            <a:ext uri="{FF2B5EF4-FFF2-40B4-BE49-F238E27FC236}">
              <a16:creationId xmlns="" xmlns:a16="http://schemas.microsoft.com/office/drawing/2014/main" id="{00000000-0008-0000-0200-0000CF010000}"/>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64" name="フローチャート: 判断 463">
          <a:extLst>
            <a:ext uri="{FF2B5EF4-FFF2-40B4-BE49-F238E27FC236}">
              <a16:creationId xmlns="" xmlns:a16="http://schemas.microsoft.com/office/drawing/2014/main" id="{00000000-0008-0000-0200-0000D0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65" name="フローチャート: 判断 464">
          <a:extLst>
            <a:ext uri="{FF2B5EF4-FFF2-40B4-BE49-F238E27FC236}">
              <a16:creationId xmlns="" xmlns:a16="http://schemas.microsoft.com/office/drawing/2014/main" id="{00000000-0008-0000-0200-0000D1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66" name="フローチャート: 判断 465">
          <a:extLst>
            <a:ext uri="{FF2B5EF4-FFF2-40B4-BE49-F238E27FC236}">
              <a16:creationId xmlns="" xmlns:a16="http://schemas.microsoft.com/office/drawing/2014/main" id="{00000000-0008-0000-0200-0000D2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67" name="フローチャート: 判断 466">
          <a:extLst>
            <a:ext uri="{FF2B5EF4-FFF2-40B4-BE49-F238E27FC236}">
              <a16:creationId xmlns="" xmlns:a16="http://schemas.microsoft.com/office/drawing/2014/main" id="{00000000-0008-0000-0200-0000D3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8" name="フローチャート: 判断 467">
          <a:extLst>
            <a:ext uri="{FF2B5EF4-FFF2-40B4-BE49-F238E27FC236}">
              <a16:creationId xmlns="" xmlns:a16="http://schemas.microsoft.com/office/drawing/2014/main" id="{00000000-0008-0000-0200-0000D401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9" name="テキスト ボックス 468">
          <a:extLst>
            <a:ext uri="{FF2B5EF4-FFF2-40B4-BE49-F238E27FC236}">
              <a16:creationId xmlns="" xmlns:a16="http://schemas.microsoft.com/office/drawing/2014/main" id="{00000000-0008-0000-0200-0000D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0" name="テキスト ボックス 469">
          <a:extLst>
            <a:ext uri="{FF2B5EF4-FFF2-40B4-BE49-F238E27FC236}">
              <a16:creationId xmlns="" xmlns:a16="http://schemas.microsoft.com/office/drawing/2014/main" id="{00000000-0008-0000-0200-0000D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1" name="テキスト ボックス 470">
          <a:extLst>
            <a:ext uri="{FF2B5EF4-FFF2-40B4-BE49-F238E27FC236}">
              <a16:creationId xmlns="" xmlns:a16="http://schemas.microsoft.com/office/drawing/2014/main" id="{00000000-0008-0000-0200-0000D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2" name="テキスト ボックス 471">
          <a:extLst>
            <a:ext uri="{FF2B5EF4-FFF2-40B4-BE49-F238E27FC236}">
              <a16:creationId xmlns="" xmlns:a16="http://schemas.microsoft.com/office/drawing/2014/main" id="{00000000-0008-0000-0200-0000D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3" name="テキスト ボックス 472">
          <a:extLst>
            <a:ext uri="{FF2B5EF4-FFF2-40B4-BE49-F238E27FC236}">
              <a16:creationId xmlns="" xmlns:a16="http://schemas.microsoft.com/office/drawing/2014/main" id="{00000000-0008-0000-0200-0000D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36286</xdr:rowOff>
    </xdr:from>
    <xdr:to>
      <xdr:col>85</xdr:col>
      <xdr:colOff>177800</xdr:colOff>
      <xdr:row>79</xdr:row>
      <xdr:rowOff>137886</xdr:rowOff>
    </xdr:to>
    <xdr:sp macro="" textlink="">
      <xdr:nvSpPr>
        <xdr:cNvPr id="474" name="楕円 473">
          <a:extLst>
            <a:ext uri="{FF2B5EF4-FFF2-40B4-BE49-F238E27FC236}">
              <a16:creationId xmlns="" xmlns:a16="http://schemas.microsoft.com/office/drawing/2014/main" id="{00000000-0008-0000-0200-0000DA010000}"/>
            </a:ext>
          </a:extLst>
        </xdr:cNvPr>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59163</xdr:rowOff>
    </xdr:from>
    <xdr:ext cx="405111" cy="259045"/>
    <xdr:sp macro="" textlink="">
      <xdr:nvSpPr>
        <xdr:cNvPr id="475" name="【消防施設】&#10;有形固定資産減価償却率該当値テキスト">
          <a:extLst>
            <a:ext uri="{FF2B5EF4-FFF2-40B4-BE49-F238E27FC236}">
              <a16:creationId xmlns="" xmlns:a16="http://schemas.microsoft.com/office/drawing/2014/main" id="{00000000-0008-0000-0200-0000DB010000}"/>
            </a:ext>
          </a:extLst>
        </xdr:cNvPr>
        <xdr:cNvSpPr txBox="1"/>
      </xdr:nvSpPr>
      <xdr:spPr>
        <a:xfrm>
          <a:off x="163576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99968</xdr:rowOff>
    </xdr:from>
    <xdr:to>
      <xdr:col>81</xdr:col>
      <xdr:colOff>101600</xdr:colOff>
      <xdr:row>80</xdr:row>
      <xdr:rowOff>30118</xdr:rowOff>
    </xdr:to>
    <xdr:sp macro="" textlink="">
      <xdr:nvSpPr>
        <xdr:cNvPr id="476" name="楕円 475">
          <a:extLst>
            <a:ext uri="{FF2B5EF4-FFF2-40B4-BE49-F238E27FC236}">
              <a16:creationId xmlns="" xmlns:a16="http://schemas.microsoft.com/office/drawing/2014/main" id="{00000000-0008-0000-0200-0000DC010000}"/>
            </a:ext>
          </a:extLst>
        </xdr:cNvPr>
        <xdr:cNvSpPr/>
      </xdr:nvSpPr>
      <xdr:spPr>
        <a:xfrm>
          <a:off x="15430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150768</xdr:rowOff>
    </xdr:to>
    <xdr:cxnSp macro="">
      <xdr:nvCxnSpPr>
        <xdr:cNvPr id="477" name="直線コネクタ 476">
          <a:extLst>
            <a:ext uri="{FF2B5EF4-FFF2-40B4-BE49-F238E27FC236}">
              <a16:creationId xmlns="" xmlns:a16="http://schemas.microsoft.com/office/drawing/2014/main" id="{00000000-0008-0000-0200-0000DD010000}"/>
            </a:ext>
          </a:extLst>
        </xdr:cNvPr>
        <xdr:cNvCxnSpPr/>
      </xdr:nvCxnSpPr>
      <xdr:spPr>
        <a:xfrm flipV="1">
          <a:off x="15481300" y="13631636"/>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478" name="楕円 477">
          <a:extLst>
            <a:ext uri="{FF2B5EF4-FFF2-40B4-BE49-F238E27FC236}">
              <a16:creationId xmlns="" xmlns:a16="http://schemas.microsoft.com/office/drawing/2014/main" id="{00000000-0008-0000-0200-0000DE010000}"/>
            </a:ext>
          </a:extLst>
        </xdr:cNvPr>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79</xdr:row>
      <xdr:rowOff>150768</xdr:rowOff>
    </xdr:to>
    <xdr:cxnSp macro="">
      <xdr:nvCxnSpPr>
        <xdr:cNvPr id="479" name="直線コネクタ 478">
          <a:extLst>
            <a:ext uri="{FF2B5EF4-FFF2-40B4-BE49-F238E27FC236}">
              <a16:creationId xmlns="" xmlns:a16="http://schemas.microsoft.com/office/drawing/2014/main" id="{00000000-0008-0000-0200-0000DF010000}"/>
            </a:ext>
          </a:extLst>
        </xdr:cNvPr>
        <xdr:cNvCxnSpPr/>
      </xdr:nvCxnSpPr>
      <xdr:spPr>
        <a:xfrm>
          <a:off x="14592300" y="136659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29755</xdr:rowOff>
    </xdr:from>
    <xdr:to>
      <xdr:col>72</xdr:col>
      <xdr:colOff>38100</xdr:colOff>
      <xdr:row>79</xdr:row>
      <xdr:rowOff>131355</xdr:rowOff>
    </xdr:to>
    <xdr:sp macro="" textlink="">
      <xdr:nvSpPr>
        <xdr:cNvPr id="480" name="楕円 479">
          <a:extLst>
            <a:ext uri="{FF2B5EF4-FFF2-40B4-BE49-F238E27FC236}">
              <a16:creationId xmlns="" xmlns:a16="http://schemas.microsoft.com/office/drawing/2014/main" id="{00000000-0008-0000-0200-0000E0010000}"/>
            </a:ext>
          </a:extLst>
        </xdr:cNvPr>
        <xdr:cNvSpPr/>
      </xdr:nvSpPr>
      <xdr:spPr>
        <a:xfrm>
          <a:off x="13652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80555</xdr:rowOff>
    </xdr:from>
    <xdr:to>
      <xdr:col>76</xdr:col>
      <xdr:colOff>114300</xdr:colOff>
      <xdr:row>79</xdr:row>
      <xdr:rowOff>121376</xdr:rowOff>
    </xdr:to>
    <xdr:cxnSp macro="">
      <xdr:nvCxnSpPr>
        <xdr:cNvPr id="481" name="直線コネクタ 480">
          <a:extLst>
            <a:ext uri="{FF2B5EF4-FFF2-40B4-BE49-F238E27FC236}">
              <a16:creationId xmlns="" xmlns:a16="http://schemas.microsoft.com/office/drawing/2014/main" id="{00000000-0008-0000-0200-0000E1010000}"/>
            </a:ext>
          </a:extLst>
        </xdr:cNvPr>
        <xdr:cNvCxnSpPr/>
      </xdr:nvCxnSpPr>
      <xdr:spPr>
        <a:xfrm>
          <a:off x="13703300" y="136251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482" name="楕円 481">
          <a:extLst>
            <a:ext uri="{FF2B5EF4-FFF2-40B4-BE49-F238E27FC236}">
              <a16:creationId xmlns="" xmlns:a16="http://schemas.microsoft.com/office/drawing/2014/main" id="{00000000-0008-0000-0200-0000E2010000}"/>
            </a:ext>
          </a:extLst>
        </xdr:cNvPr>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80555</xdr:rowOff>
    </xdr:from>
    <xdr:to>
      <xdr:col>71</xdr:col>
      <xdr:colOff>177800</xdr:colOff>
      <xdr:row>80</xdr:row>
      <xdr:rowOff>95250</xdr:rowOff>
    </xdr:to>
    <xdr:cxnSp macro="">
      <xdr:nvCxnSpPr>
        <xdr:cNvPr id="483" name="直線コネクタ 482">
          <a:extLst>
            <a:ext uri="{FF2B5EF4-FFF2-40B4-BE49-F238E27FC236}">
              <a16:creationId xmlns="" xmlns:a16="http://schemas.microsoft.com/office/drawing/2014/main" id="{00000000-0008-0000-0200-0000E3010000}"/>
            </a:ext>
          </a:extLst>
        </xdr:cNvPr>
        <xdr:cNvCxnSpPr/>
      </xdr:nvCxnSpPr>
      <xdr:spPr>
        <a:xfrm flipV="1">
          <a:off x="12814300" y="13625105"/>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84" name="n_1aveValue【消防施設】&#10;有形固定資産減価償却率">
          <a:extLst>
            <a:ext uri="{FF2B5EF4-FFF2-40B4-BE49-F238E27FC236}">
              <a16:creationId xmlns="" xmlns:a16="http://schemas.microsoft.com/office/drawing/2014/main" id="{00000000-0008-0000-0200-0000E4010000}"/>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485" name="n_2aveValue【消防施設】&#10;有形固定資産減価償却率">
          <a:extLst>
            <a:ext uri="{FF2B5EF4-FFF2-40B4-BE49-F238E27FC236}">
              <a16:creationId xmlns="" xmlns:a16="http://schemas.microsoft.com/office/drawing/2014/main" id="{00000000-0008-0000-0200-0000E501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486" name="n_3aveValue【消防施設】&#10;有形固定資産減価償却率">
          <a:extLst>
            <a:ext uri="{FF2B5EF4-FFF2-40B4-BE49-F238E27FC236}">
              <a16:creationId xmlns="" xmlns:a16="http://schemas.microsoft.com/office/drawing/2014/main" id="{00000000-0008-0000-0200-0000E6010000}"/>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487" name="n_4aveValue【消防施設】&#10;有形固定資産減価償却率">
          <a:extLst>
            <a:ext uri="{FF2B5EF4-FFF2-40B4-BE49-F238E27FC236}">
              <a16:creationId xmlns="" xmlns:a16="http://schemas.microsoft.com/office/drawing/2014/main" id="{00000000-0008-0000-0200-0000E7010000}"/>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46645</xdr:rowOff>
    </xdr:from>
    <xdr:ext cx="405111" cy="259045"/>
    <xdr:sp macro="" textlink="">
      <xdr:nvSpPr>
        <xdr:cNvPr id="488" name="n_1mainValue【消防施設】&#10;有形固定資産減価償却率">
          <a:extLst>
            <a:ext uri="{FF2B5EF4-FFF2-40B4-BE49-F238E27FC236}">
              <a16:creationId xmlns="" xmlns:a16="http://schemas.microsoft.com/office/drawing/2014/main" id="{00000000-0008-0000-0200-0000E8010000}"/>
            </a:ext>
          </a:extLst>
        </xdr:cNvPr>
        <xdr:cNvSpPr txBox="1"/>
      </xdr:nvSpPr>
      <xdr:spPr>
        <a:xfrm>
          <a:off x="152660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489" name="n_2mainValue【消防施設】&#10;有形固定資産減価償却率">
          <a:extLst>
            <a:ext uri="{FF2B5EF4-FFF2-40B4-BE49-F238E27FC236}">
              <a16:creationId xmlns="" xmlns:a16="http://schemas.microsoft.com/office/drawing/2014/main" id="{00000000-0008-0000-0200-0000E9010000}"/>
            </a:ext>
          </a:extLst>
        </xdr:cNvPr>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147882</xdr:rowOff>
    </xdr:from>
    <xdr:ext cx="405111" cy="259045"/>
    <xdr:sp macro="" textlink="">
      <xdr:nvSpPr>
        <xdr:cNvPr id="490" name="n_3mainValue【消防施設】&#10;有形固定資産減価償却率">
          <a:extLst>
            <a:ext uri="{FF2B5EF4-FFF2-40B4-BE49-F238E27FC236}">
              <a16:creationId xmlns="" xmlns:a16="http://schemas.microsoft.com/office/drawing/2014/main" id="{00000000-0008-0000-0200-0000EA010000}"/>
            </a:ext>
          </a:extLst>
        </xdr:cNvPr>
        <xdr:cNvSpPr txBox="1"/>
      </xdr:nvSpPr>
      <xdr:spPr>
        <a:xfrm>
          <a:off x="13500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491" name="n_4mainValue【消防施設】&#10;有形固定資産減価償却率">
          <a:extLst>
            <a:ext uri="{FF2B5EF4-FFF2-40B4-BE49-F238E27FC236}">
              <a16:creationId xmlns="" xmlns:a16="http://schemas.microsoft.com/office/drawing/2014/main" id="{00000000-0008-0000-0200-0000EB010000}"/>
            </a:ext>
          </a:extLst>
        </xdr:cNvPr>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 xmlns:a16="http://schemas.microsoft.com/office/drawing/2014/main" id="{00000000-0008-0000-0200-0000E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 xmlns:a16="http://schemas.microsoft.com/office/drawing/2014/main" id="{00000000-0008-0000-0200-0000E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 xmlns:a16="http://schemas.microsoft.com/office/drawing/2014/main" id="{00000000-0008-0000-0200-0000E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 xmlns:a16="http://schemas.microsoft.com/office/drawing/2014/main" id="{00000000-0008-0000-0200-0000E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 xmlns:a16="http://schemas.microsoft.com/office/drawing/2014/main" id="{00000000-0008-0000-0200-0000F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 xmlns:a16="http://schemas.microsoft.com/office/drawing/2014/main" id="{00000000-0008-0000-0200-0000F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 xmlns:a16="http://schemas.microsoft.com/office/drawing/2014/main" id="{00000000-0008-0000-0200-0000F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a:extLst>
            <a:ext uri="{FF2B5EF4-FFF2-40B4-BE49-F238E27FC236}">
              <a16:creationId xmlns="" xmlns:a16="http://schemas.microsoft.com/office/drawing/2014/main" id="{00000000-0008-0000-0200-0000F4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a:extLst>
            <a:ext uri="{FF2B5EF4-FFF2-40B4-BE49-F238E27FC236}">
              <a16:creationId xmlns="" xmlns:a16="http://schemas.microsoft.com/office/drawing/2014/main" id="{00000000-0008-0000-0200-0000F5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a:extLst>
            <a:ext uri="{FF2B5EF4-FFF2-40B4-BE49-F238E27FC236}">
              <a16:creationId xmlns="" xmlns:a16="http://schemas.microsoft.com/office/drawing/2014/main" id="{00000000-0008-0000-0200-0000F6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a:extLst>
            <a:ext uri="{FF2B5EF4-FFF2-40B4-BE49-F238E27FC236}">
              <a16:creationId xmlns="" xmlns:a16="http://schemas.microsoft.com/office/drawing/2014/main" id="{00000000-0008-0000-0200-0000F7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a:extLst>
            <a:ext uri="{FF2B5EF4-FFF2-40B4-BE49-F238E27FC236}">
              <a16:creationId xmlns="" xmlns:a16="http://schemas.microsoft.com/office/drawing/2014/main" id="{00000000-0008-0000-0200-0000FD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a:extLst>
            <a:ext uri="{FF2B5EF4-FFF2-40B4-BE49-F238E27FC236}">
              <a16:creationId xmlns="" xmlns:a16="http://schemas.microsoft.com/office/drawing/2014/main" id="{00000000-0008-0000-0200-0000FF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a:extLst>
            <a:ext uri="{FF2B5EF4-FFF2-40B4-BE49-F238E27FC236}">
              <a16:creationId xmlns="" xmlns:a16="http://schemas.microsoft.com/office/drawing/2014/main" id="{00000000-0008-0000-0200-00000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a:extLst>
            <a:ext uri="{FF2B5EF4-FFF2-40B4-BE49-F238E27FC236}">
              <a16:creationId xmlns="" xmlns:a16="http://schemas.microsoft.com/office/drawing/2014/main" id="{00000000-0008-0000-0200-00000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15" name="直線コネクタ 514">
          <a:extLst>
            <a:ext uri="{FF2B5EF4-FFF2-40B4-BE49-F238E27FC236}">
              <a16:creationId xmlns="" xmlns:a16="http://schemas.microsoft.com/office/drawing/2014/main" id="{00000000-0008-0000-0200-00000302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6" name="【消防施設】&#10;一人当たり面積最小値テキスト">
          <a:extLst>
            <a:ext uri="{FF2B5EF4-FFF2-40B4-BE49-F238E27FC236}">
              <a16:creationId xmlns="" xmlns:a16="http://schemas.microsoft.com/office/drawing/2014/main" id="{00000000-0008-0000-0200-000004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7" name="直線コネクタ 516">
          <a:extLst>
            <a:ext uri="{FF2B5EF4-FFF2-40B4-BE49-F238E27FC236}">
              <a16:creationId xmlns="" xmlns:a16="http://schemas.microsoft.com/office/drawing/2014/main" id="{00000000-0008-0000-0200-000005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18" name="【消防施設】&#10;一人当たり面積最大値テキスト">
          <a:extLst>
            <a:ext uri="{FF2B5EF4-FFF2-40B4-BE49-F238E27FC236}">
              <a16:creationId xmlns="" xmlns:a16="http://schemas.microsoft.com/office/drawing/2014/main" id="{00000000-0008-0000-0200-00000602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19" name="直線コネクタ 518">
          <a:extLst>
            <a:ext uri="{FF2B5EF4-FFF2-40B4-BE49-F238E27FC236}">
              <a16:creationId xmlns="" xmlns:a16="http://schemas.microsoft.com/office/drawing/2014/main" id="{00000000-0008-0000-0200-00000702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20" name="【消防施設】&#10;一人当たり面積平均値テキスト">
          <a:extLst>
            <a:ext uri="{FF2B5EF4-FFF2-40B4-BE49-F238E27FC236}">
              <a16:creationId xmlns="" xmlns:a16="http://schemas.microsoft.com/office/drawing/2014/main" id="{00000000-0008-0000-0200-000008020000}"/>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21" name="フローチャート: 判断 520">
          <a:extLst>
            <a:ext uri="{FF2B5EF4-FFF2-40B4-BE49-F238E27FC236}">
              <a16:creationId xmlns="" xmlns:a16="http://schemas.microsoft.com/office/drawing/2014/main" id="{00000000-0008-0000-0200-00000902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22" name="フローチャート: 判断 521">
          <a:extLst>
            <a:ext uri="{FF2B5EF4-FFF2-40B4-BE49-F238E27FC236}">
              <a16:creationId xmlns="" xmlns:a16="http://schemas.microsoft.com/office/drawing/2014/main" id="{00000000-0008-0000-0200-00000A02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23" name="フローチャート: 判断 522">
          <a:extLst>
            <a:ext uri="{FF2B5EF4-FFF2-40B4-BE49-F238E27FC236}">
              <a16:creationId xmlns="" xmlns:a16="http://schemas.microsoft.com/office/drawing/2014/main" id="{00000000-0008-0000-0200-00000B02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24" name="フローチャート: 判断 523">
          <a:extLst>
            <a:ext uri="{FF2B5EF4-FFF2-40B4-BE49-F238E27FC236}">
              <a16:creationId xmlns="" xmlns:a16="http://schemas.microsoft.com/office/drawing/2014/main" id="{00000000-0008-0000-0200-00000C02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25" name="フローチャート: 判断 524">
          <a:extLst>
            <a:ext uri="{FF2B5EF4-FFF2-40B4-BE49-F238E27FC236}">
              <a16:creationId xmlns="" xmlns:a16="http://schemas.microsoft.com/office/drawing/2014/main" id="{00000000-0008-0000-0200-00000D02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a:extLst>
            <a:ext uri="{FF2B5EF4-FFF2-40B4-BE49-F238E27FC236}">
              <a16:creationId xmlns="" xmlns:a16="http://schemas.microsoft.com/office/drawing/2014/main" id="{00000000-0008-0000-0200-00000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a:extLst>
            <a:ext uri="{FF2B5EF4-FFF2-40B4-BE49-F238E27FC236}">
              <a16:creationId xmlns="" xmlns:a16="http://schemas.microsoft.com/office/drawing/2014/main" id="{00000000-0008-0000-0200-00000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a:extLst>
            <a:ext uri="{FF2B5EF4-FFF2-40B4-BE49-F238E27FC236}">
              <a16:creationId xmlns="" xmlns:a16="http://schemas.microsoft.com/office/drawing/2014/main" id="{00000000-0008-0000-0200-00001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a:extLst>
            <a:ext uri="{FF2B5EF4-FFF2-40B4-BE49-F238E27FC236}">
              <a16:creationId xmlns="" xmlns:a16="http://schemas.microsoft.com/office/drawing/2014/main" id="{00000000-0008-0000-0200-00001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a:extLst>
            <a:ext uri="{FF2B5EF4-FFF2-40B4-BE49-F238E27FC236}">
              <a16:creationId xmlns="" xmlns:a16="http://schemas.microsoft.com/office/drawing/2014/main" id="{00000000-0008-0000-0200-00001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100837</xdr:rowOff>
    </xdr:from>
    <xdr:to>
      <xdr:col>116</xdr:col>
      <xdr:colOff>114300</xdr:colOff>
      <xdr:row>86</xdr:row>
      <xdr:rowOff>30987</xdr:rowOff>
    </xdr:to>
    <xdr:sp macro="" textlink="">
      <xdr:nvSpPr>
        <xdr:cNvPr id="531" name="楕円 530">
          <a:extLst>
            <a:ext uri="{FF2B5EF4-FFF2-40B4-BE49-F238E27FC236}">
              <a16:creationId xmlns="" xmlns:a16="http://schemas.microsoft.com/office/drawing/2014/main" id="{00000000-0008-0000-0200-000013020000}"/>
            </a:ext>
          </a:extLst>
        </xdr:cNvPr>
        <xdr:cNvSpPr/>
      </xdr:nvSpPr>
      <xdr:spPr>
        <a:xfrm>
          <a:off x="221107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79264</xdr:rowOff>
    </xdr:from>
    <xdr:ext cx="469744" cy="259045"/>
    <xdr:sp macro="" textlink="">
      <xdr:nvSpPr>
        <xdr:cNvPr id="532" name="【消防施設】&#10;一人当たり面積該当値テキスト">
          <a:extLst>
            <a:ext uri="{FF2B5EF4-FFF2-40B4-BE49-F238E27FC236}">
              <a16:creationId xmlns="" xmlns:a16="http://schemas.microsoft.com/office/drawing/2014/main" id="{00000000-0008-0000-0200-000014020000}"/>
            </a:ext>
          </a:extLst>
        </xdr:cNvPr>
        <xdr:cNvSpPr txBox="1"/>
      </xdr:nvSpPr>
      <xdr:spPr>
        <a:xfrm>
          <a:off x="22199600"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104648</xdr:rowOff>
    </xdr:from>
    <xdr:to>
      <xdr:col>112</xdr:col>
      <xdr:colOff>38100</xdr:colOff>
      <xdr:row>86</xdr:row>
      <xdr:rowOff>34798</xdr:rowOff>
    </xdr:to>
    <xdr:sp macro="" textlink="">
      <xdr:nvSpPr>
        <xdr:cNvPr id="533" name="楕円 532">
          <a:extLst>
            <a:ext uri="{FF2B5EF4-FFF2-40B4-BE49-F238E27FC236}">
              <a16:creationId xmlns="" xmlns:a16="http://schemas.microsoft.com/office/drawing/2014/main" id="{00000000-0008-0000-0200-000015020000}"/>
            </a:ext>
          </a:extLst>
        </xdr:cNvPr>
        <xdr:cNvSpPr/>
      </xdr:nvSpPr>
      <xdr:spPr>
        <a:xfrm>
          <a:off x="21272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151637</xdr:rowOff>
    </xdr:from>
    <xdr:to>
      <xdr:col>116</xdr:col>
      <xdr:colOff>63500</xdr:colOff>
      <xdr:row>85</xdr:row>
      <xdr:rowOff>155448</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flipV="1">
          <a:off x="21323300" y="14724887"/>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106935</xdr:rowOff>
    </xdr:from>
    <xdr:to>
      <xdr:col>107</xdr:col>
      <xdr:colOff>101600</xdr:colOff>
      <xdr:row>86</xdr:row>
      <xdr:rowOff>37085</xdr:rowOff>
    </xdr:to>
    <xdr:sp macro="" textlink="">
      <xdr:nvSpPr>
        <xdr:cNvPr id="535" name="楕円 534">
          <a:extLst>
            <a:ext uri="{FF2B5EF4-FFF2-40B4-BE49-F238E27FC236}">
              <a16:creationId xmlns="" xmlns:a16="http://schemas.microsoft.com/office/drawing/2014/main" id="{00000000-0008-0000-0200-000017020000}"/>
            </a:ext>
          </a:extLst>
        </xdr:cNvPr>
        <xdr:cNvSpPr/>
      </xdr:nvSpPr>
      <xdr:spPr>
        <a:xfrm>
          <a:off x="20383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155448</xdr:rowOff>
    </xdr:from>
    <xdr:to>
      <xdr:col>111</xdr:col>
      <xdr:colOff>177800</xdr:colOff>
      <xdr:row>85</xdr:row>
      <xdr:rowOff>157735</xdr:rowOff>
    </xdr:to>
    <xdr:cxnSp macro="">
      <xdr:nvCxnSpPr>
        <xdr:cNvPr id="536" name="直線コネクタ 535">
          <a:extLst>
            <a:ext uri="{FF2B5EF4-FFF2-40B4-BE49-F238E27FC236}">
              <a16:creationId xmlns="" xmlns:a16="http://schemas.microsoft.com/office/drawing/2014/main" id="{00000000-0008-0000-0200-000018020000}"/>
            </a:ext>
          </a:extLst>
        </xdr:cNvPr>
        <xdr:cNvCxnSpPr/>
      </xdr:nvCxnSpPr>
      <xdr:spPr>
        <a:xfrm flipV="1">
          <a:off x="20434300" y="14728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537" name="楕円 536">
          <a:extLst>
            <a:ext uri="{FF2B5EF4-FFF2-40B4-BE49-F238E27FC236}">
              <a16:creationId xmlns="" xmlns:a16="http://schemas.microsoft.com/office/drawing/2014/main" id="{00000000-0008-0000-0200-000019020000}"/>
            </a:ext>
          </a:extLst>
        </xdr:cNvPr>
        <xdr:cNvSpPr/>
      </xdr:nvSpPr>
      <xdr:spPr>
        <a:xfrm>
          <a:off x="19494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157735</xdr:rowOff>
    </xdr:from>
    <xdr:to>
      <xdr:col>107</xdr:col>
      <xdr:colOff>50800</xdr:colOff>
      <xdr:row>85</xdr:row>
      <xdr:rowOff>160020</xdr:rowOff>
    </xdr:to>
    <xdr:cxnSp macro="">
      <xdr:nvCxnSpPr>
        <xdr:cNvPr id="538" name="直線コネクタ 537">
          <a:extLst>
            <a:ext uri="{FF2B5EF4-FFF2-40B4-BE49-F238E27FC236}">
              <a16:creationId xmlns="" xmlns:a16="http://schemas.microsoft.com/office/drawing/2014/main" id="{00000000-0008-0000-0200-00001A020000}"/>
            </a:ext>
          </a:extLst>
        </xdr:cNvPr>
        <xdr:cNvCxnSpPr/>
      </xdr:nvCxnSpPr>
      <xdr:spPr>
        <a:xfrm flipV="1">
          <a:off x="19545300" y="147309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111506</xdr:rowOff>
    </xdr:from>
    <xdr:to>
      <xdr:col>98</xdr:col>
      <xdr:colOff>38100</xdr:colOff>
      <xdr:row>86</xdr:row>
      <xdr:rowOff>41656</xdr:rowOff>
    </xdr:to>
    <xdr:sp macro="" textlink="">
      <xdr:nvSpPr>
        <xdr:cNvPr id="539" name="楕円 538">
          <a:extLst>
            <a:ext uri="{FF2B5EF4-FFF2-40B4-BE49-F238E27FC236}">
              <a16:creationId xmlns="" xmlns:a16="http://schemas.microsoft.com/office/drawing/2014/main" id="{00000000-0008-0000-0200-00001B020000}"/>
            </a:ext>
          </a:extLst>
        </xdr:cNvPr>
        <xdr:cNvSpPr/>
      </xdr:nvSpPr>
      <xdr:spPr>
        <a:xfrm>
          <a:off x="18605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160020</xdr:rowOff>
    </xdr:from>
    <xdr:to>
      <xdr:col>102</xdr:col>
      <xdr:colOff>114300</xdr:colOff>
      <xdr:row>85</xdr:row>
      <xdr:rowOff>162306</xdr:rowOff>
    </xdr:to>
    <xdr:cxnSp macro="">
      <xdr:nvCxnSpPr>
        <xdr:cNvPr id="540" name="直線コネクタ 539">
          <a:extLst>
            <a:ext uri="{FF2B5EF4-FFF2-40B4-BE49-F238E27FC236}">
              <a16:creationId xmlns="" xmlns:a16="http://schemas.microsoft.com/office/drawing/2014/main" id="{00000000-0008-0000-0200-00001C020000}"/>
            </a:ext>
          </a:extLst>
        </xdr:cNvPr>
        <xdr:cNvCxnSpPr/>
      </xdr:nvCxnSpPr>
      <xdr:spPr>
        <a:xfrm flipV="1">
          <a:off x="18656300" y="14733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41" name="n_1aveValue【消防施設】&#10;一人当たり面積">
          <a:extLst>
            <a:ext uri="{FF2B5EF4-FFF2-40B4-BE49-F238E27FC236}">
              <a16:creationId xmlns="" xmlns:a16="http://schemas.microsoft.com/office/drawing/2014/main" id="{00000000-0008-0000-0200-00001D02000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42" name="n_2aveValue【消防施設】&#10;一人当たり面積">
          <a:extLst>
            <a:ext uri="{FF2B5EF4-FFF2-40B4-BE49-F238E27FC236}">
              <a16:creationId xmlns="" xmlns:a16="http://schemas.microsoft.com/office/drawing/2014/main" id="{00000000-0008-0000-0200-00001E02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43" name="n_3aveValue【消防施設】&#10;一人当たり面積">
          <a:extLst>
            <a:ext uri="{FF2B5EF4-FFF2-40B4-BE49-F238E27FC236}">
              <a16:creationId xmlns="" xmlns:a16="http://schemas.microsoft.com/office/drawing/2014/main" id="{00000000-0008-0000-0200-00001F02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44" name="n_4aveValue【消防施設】&#10;一人当たり面積">
          <a:extLst>
            <a:ext uri="{FF2B5EF4-FFF2-40B4-BE49-F238E27FC236}">
              <a16:creationId xmlns="" xmlns:a16="http://schemas.microsoft.com/office/drawing/2014/main" id="{00000000-0008-0000-0200-00002002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25925</xdr:rowOff>
    </xdr:from>
    <xdr:ext cx="469744" cy="259045"/>
    <xdr:sp macro="" textlink="">
      <xdr:nvSpPr>
        <xdr:cNvPr id="545" name="n_1mainValue【消防施設】&#10;一人当たり面積">
          <a:extLst>
            <a:ext uri="{FF2B5EF4-FFF2-40B4-BE49-F238E27FC236}">
              <a16:creationId xmlns="" xmlns:a16="http://schemas.microsoft.com/office/drawing/2014/main" id="{00000000-0008-0000-0200-000021020000}"/>
            </a:ext>
          </a:extLst>
        </xdr:cNvPr>
        <xdr:cNvSpPr txBox="1"/>
      </xdr:nvSpPr>
      <xdr:spPr>
        <a:xfrm>
          <a:off x="210757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28212</xdr:rowOff>
    </xdr:from>
    <xdr:ext cx="469744" cy="259045"/>
    <xdr:sp macro="" textlink="">
      <xdr:nvSpPr>
        <xdr:cNvPr id="546" name="n_2mainValue【消防施設】&#10;一人当たり面積">
          <a:extLst>
            <a:ext uri="{FF2B5EF4-FFF2-40B4-BE49-F238E27FC236}">
              <a16:creationId xmlns="" xmlns:a16="http://schemas.microsoft.com/office/drawing/2014/main" id="{00000000-0008-0000-0200-000022020000}"/>
            </a:ext>
          </a:extLst>
        </xdr:cNvPr>
        <xdr:cNvSpPr txBox="1"/>
      </xdr:nvSpPr>
      <xdr:spPr>
        <a:xfrm>
          <a:off x="201994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547" name="n_3mainValue【消防施設】&#10;一人当たり面積">
          <a:extLst>
            <a:ext uri="{FF2B5EF4-FFF2-40B4-BE49-F238E27FC236}">
              <a16:creationId xmlns="" xmlns:a16="http://schemas.microsoft.com/office/drawing/2014/main" id="{00000000-0008-0000-0200-000023020000}"/>
            </a:ext>
          </a:extLst>
        </xdr:cNvPr>
        <xdr:cNvSpPr txBox="1"/>
      </xdr:nvSpPr>
      <xdr:spPr>
        <a:xfrm>
          <a:off x="19310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32783</xdr:rowOff>
    </xdr:from>
    <xdr:ext cx="469744" cy="259045"/>
    <xdr:sp macro="" textlink="">
      <xdr:nvSpPr>
        <xdr:cNvPr id="548" name="n_4mainValue【消防施設】&#10;一人当たり面積">
          <a:extLst>
            <a:ext uri="{FF2B5EF4-FFF2-40B4-BE49-F238E27FC236}">
              <a16:creationId xmlns="" xmlns:a16="http://schemas.microsoft.com/office/drawing/2014/main" id="{00000000-0008-0000-0200-000024020000}"/>
            </a:ext>
          </a:extLst>
        </xdr:cNvPr>
        <xdr:cNvSpPr txBox="1"/>
      </xdr:nvSpPr>
      <xdr:spPr>
        <a:xfrm>
          <a:off x="18421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 xmlns:a16="http://schemas.microsoft.com/office/drawing/2014/main" id="{00000000-0008-0000-02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 xmlns:a16="http://schemas.microsoft.com/office/drawing/2014/main" id="{00000000-0008-0000-0200-00002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 xmlns:a16="http://schemas.microsoft.com/office/drawing/2014/main" id="{00000000-0008-0000-0200-00002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 xmlns:a16="http://schemas.microsoft.com/office/drawing/2014/main" id="{00000000-0008-0000-0200-00002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 xmlns:a16="http://schemas.microsoft.com/office/drawing/2014/main" id="{00000000-0008-0000-0200-00002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 xmlns:a16="http://schemas.microsoft.com/office/drawing/2014/main" id="{00000000-0008-0000-0200-00002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 xmlns:a16="http://schemas.microsoft.com/office/drawing/2014/main" id="{00000000-0008-0000-0200-00002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 xmlns:a16="http://schemas.microsoft.com/office/drawing/2014/main" id="{00000000-0008-0000-0200-00002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 xmlns:a16="http://schemas.microsoft.com/office/drawing/2014/main" id="{00000000-0008-0000-0200-00002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 xmlns:a16="http://schemas.microsoft.com/office/drawing/2014/main" id="{00000000-0008-0000-0200-00002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a:extLst>
            <a:ext uri="{FF2B5EF4-FFF2-40B4-BE49-F238E27FC236}">
              <a16:creationId xmlns="" xmlns:a16="http://schemas.microsoft.com/office/drawing/2014/main" id="{00000000-0008-0000-0200-00002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 xmlns:a16="http://schemas.microsoft.com/office/drawing/2014/main" id="{00000000-0008-0000-0200-00003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1" name="テキスト ボックス 560">
          <a:extLst>
            <a:ext uri="{FF2B5EF4-FFF2-40B4-BE49-F238E27FC236}">
              <a16:creationId xmlns="" xmlns:a16="http://schemas.microsoft.com/office/drawing/2014/main" id="{00000000-0008-0000-0200-00003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 xmlns:a16="http://schemas.microsoft.com/office/drawing/2014/main" id="{00000000-0008-0000-0200-00003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 xmlns:a16="http://schemas.microsoft.com/office/drawing/2014/main" id="{00000000-0008-0000-0200-00003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 xmlns:a16="http://schemas.microsoft.com/office/drawing/2014/main" id="{00000000-0008-0000-0200-00003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 xmlns:a16="http://schemas.microsoft.com/office/drawing/2014/main" id="{00000000-0008-0000-0200-00003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 xmlns:a16="http://schemas.microsoft.com/office/drawing/2014/main" id="{00000000-0008-0000-0200-00003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 xmlns:a16="http://schemas.microsoft.com/office/drawing/2014/main" id="{00000000-0008-0000-0200-00003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 xmlns:a16="http://schemas.microsoft.com/office/drawing/2014/main" id="{00000000-0008-0000-0200-00003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9" name="テキスト ボックス 568">
          <a:extLst>
            <a:ext uri="{FF2B5EF4-FFF2-40B4-BE49-F238E27FC236}">
              <a16:creationId xmlns="" xmlns:a16="http://schemas.microsoft.com/office/drawing/2014/main" id="{00000000-0008-0000-0200-00003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 xmlns:a16="http://schemas.microsoft.com/office/drawing/2014/main" id="{00000000-0008-0000-0200-00003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a:extLst>
            <a:ext uri="{FF2B5EF4-FFF2-40B4-BE49-F238E27FC236}">
              <a16:creationId xmlns="" xmlns:a16="http://schemas.microsoft.com/office/drawing/2014/main" id="{00000000-0008-0000-0200-00003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72" name="直線コネクタ 571">
          <a:extLst>
            <a:ext uri="{FF2B5EF4-FFF2-40B4-BE49-F238E27FC236}">
              <a16:creationId xmlns="" xmlns:a16="http://schemas.microsoft.com/office/drawing/2014/main" id="{00000000-0008-0000-0200-00003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3" name="【庁舎】&#10;有形固定資産減価償却率最小値テキスト">
          <a:extLst>
            <a:ext uri="{FF2B5EF4-FFF2-40B4-BE49-F238E27FC236}">
              <a16:creationId xmlns="" xmlns:a16="http://schemas.microsoft.com/office/drawing/2014/main" id="{00000000-0008-0000-0200-00003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4" name="直線コネクタ 573">
          <a:extLst>
            <a:ext uri="{FF2B5EF4-FFF2-40B4-BE49-F238E27FC236}">
              <a16:creationId xmlns="" xmlns:a16="http://schemas.microsoft.com/office/drawing/2014/main" id="{00000000-0008-0000-0200-00003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5" name="【庁舎】&#10;有形固定資産減価償却率最大値テキスト">
          <a:extLst>
            <a:ext uri="{FF2B5EF4-FFF2-40B4-BE49-F238E27FC236}">
              <a16:creationId xmlns="" xmlns:a16="http://schemas.microsoft.com/office/drawing/2014/main" id="{00000000-0008-0000-0200-00003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6" name="直線コネクタ 575">
          <a:extLst>
            <a:ext uri="{FF2B5EF4-FFF2-40B4-BE49-F238E27FC236}">
              <a16:creationId xmlns="" xmlns:a16="http://schemas.microsoft.com/office/drawing/2014/main" id="{00000000-0008-0000-0200-00004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77" name="【庁舎】&#10;有形固定資産減価償却率平均値テキスト">
          <a:extLst>
            <a:ext uri="{FF2B5EF4-FFF2-40B4-BE49-F238E27FC236}">
              <a16:creationId xmlns="" xmlns:a16="http://schemas.microsoft.com/office/drawing/2014/main" id="{00000000-0008-0000-0200-000041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78" name="フローチャート: 判断 577">
          <a:extLst>
            <a:ext uri="{FF2B5EF4-FFF2-40B4-BE49-F238E27FC236}">
              <a16:creationId xmlns="" xmlns:a16="http://schemas.microsoft.com/office/drawing/2014/main" id="{00000000-0008-0000-0200-000042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79" name="フローチャート: 判断 578">
          <a:extLst>
            <a:ext uri="{FF2B5EF4-FFF2-40B4-BE49-F238E27FC236}">
              <a16:creationId xmlns="" xmlns:a16="http://schemas.microsoft.com/office/drawing/2014/main" id="{00000000-0008-0000-0200-000043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80" name="フローチャート: 判断 579">
          <a:extLst>
            <a:ext uri="{FF2B5EF4-FFF2-40B4-BE49-F238E27FC236}">
              <a16:creationId xmlns="" xmlns:a16="http://schemas.microsoft.com/office/drawing/2014/main" id="{00000000-0008-0000-0200-000044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81" name="フローチャート: 判断 580">
          <a:extLst>
            <a:ext uri="{FF2B5EF4-FFF2-40B4-BE49-F238E27FC236}">
              <a16:creationId xmlns="" xmlns:a16="http://schemas.microsoft.com/office/drawing/2014/main" id="{00000000-0008-0000-0200-000045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82" name="フローチャート: 判断 581">
          <a:extLst>
            <a:ext uri="{FF2B5EF4-FFF2-40B4-BE49-F238E27FC236}">
              <a16:creationId xmlns="" xmlns:a16="http://schemas.microsoft.com/office/drawing/2014/main" id="{00000000-0008-0000-0200-000046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 xmlns:a16="http://schemas.microsoft.com/office/drawing/2014/main" id="{00000000-0008-0000-0200-00004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 xmlns:a16="http://schemas.microsoft.com/office/drawing/2014/main" id="{00000000-0008-0000-0200-00004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 xmlns:a16="http://schemas.microsoft.com/office/drawing/2014/main" id="{00000000-0008-0000-0200-00004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 xmlns:a16="http://schemas.microsoft.com/office/drawing/2014/main" id="{00000000-0008-0000-0200-00004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 xmlns:a16="http://schemas.microsoft.com/office/drawing/2014/main" id="{00000000-0008-0000-0200-00004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148589</xdr:rowOff>
    </xdr:from>
    <xdr:to>
      <xdr:col>85</xdr:col>
      <xdr:colOff>177800</xdr:colOff>
      <xdr:row>106</xdr:row>
      <xdr:rowOff>78739</xdr:rowOff>
    </xdr:to>
    <xdr:sp macro="" textlink="">
      <xdr:nvSpPr>
        <xdr:cNvPr id="588" name="楕円 587">
          <a:extLst>
            <a:ext uri="{FF2B5EF4-FFF2-40B4-BE49-F238E27FC236}">
              <a16:creationId xmlns="" xmlns:a16="http://schemas.microsoft.com/office/drawing/2014/main" id="{00000000-0008-0000-0200-00004C020000}"/>
            </a:ext>
          </a:extLst>
        </xdr:cNvPr>
        <xdr:cNvSpPr/>
      </xdr:nvSpPr>
      <xdr:spPr>
        <a:xfrm>
          <a:off x="162687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127016</xdr:rowOff>
    </xdr:from>
    <xdr:ext cx="405111" cy="259045"/>
    <xdr:sp macro="" textlink="">
      <xdr:nvSpPr>
        <xdr:cNvPr id="589" name="【庁舎】&#10;有形固定資産減価償却率該当値テキスト">
          <a:extLst>
            <a:ext uri="{FF2B5EF4-FFF2-40B4-BE49-F238E27FC236}">
              <a16:creationId xmlns="" xmlns:a16="http://schemas.microsoft.com/office/drawing/2014/main" id="{00000000-0008-0000-0200-00004D020000}"/>
            </a:ext>
          </a:extLst>
        </xdr:cNvPr>
        <xdr:cNvSpPr txBox="1"/>
      </xdr:nvSpPr>
      <xdr:spPr>
        <a:xfrm>
          <a:off x="16357600"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167639</xdr:rowOff>
    </xdr:from>
    <xdr:to>
      <xdr:col>81</xdr:col>
      <xdr:colOff>101600</xdr:colOff>
      <xdr:row>107</xdr:row>
      <xdr:rowOff>97789</xdr:rowOff>
    </xdr:to>
    <xdr:sp macro="" textlink="">
      <xdr:nvSpPr>
        <xdr:cNvPr id="590" name="楕円 589">
          <a:extLst>
            <a:ext uri="{FF2B5EF4-FFF2-40B4-BE49-F238E27FC236}">
              <a16:creationId xmlns="" xmlns:a16="http://schemas.microsoft.com/office/drawing/2014/main" id="{00000000-0008-0000-0200-00004E020000}"/>
            </a:ext>
          </a:extLst>
        </xdr:cNvPr>
        <xdr:cNvSpPr/>
      </xdr:nvSpPr>
      <xdr:spPr>
        <a:xfrm>
          <a:off x="15430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27939</xdr:rowOff>
    </xdr:from>
    <xdr:to>
      <xdr:col>85</xdr:col>
      <xdr:colOff>127000</xdr:colOff>
      <xdr:row>107</xdr:row>
      <xdr:rowOff>46989</xdr:rowOff>
    </xdr:to>
    <xdr:cxnSp macro="">
      <xdr:nvCxnSpPr>
        <xdr:cNvPr id="591" name="直線コネクタ 590">
          <a:extLst>
            <a:ext uri="{FF2B5EF4-FFF2-40B4-BE49-F238E27FC236}">
              <a16:creationId xmlns="" xmlns:a16="http://schemas.microsoft.com/office/drawing/2014/main" id="{00000000-0008-0000-0200-00004F020000}"/>
            </a:ext>
          </a:extLst>
        </xdr:cNvPr>
        <xdr:cNvCxnSpPr/>
      </xdr:nvCxnSpPr>
      <xdr:spPr>
        <a:xfrm flipV="1">
          <a:off x="15481300" y="1820163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144780</xdr:rowOff>
    </xdr:from>
    <xdr:to>
      <xdr:col>76</xdr:col>
      <xdr:colOff>165100</xdr:colOff>
      <xdr:row>107</xdr:row>
      <xdr:rowOff>74930</xdr:rowOff>
    </xdr:to>
    <xdr:sp macro="" textlink="">
      <xdr:nvSpPr>
        <xdr:cNvPr id="592" name="楕円 591">
          <a:extLst>
            <a:ext uri="{FF2B5EF4-FFF2-40B4-BE49-F238E27FC236}">
              <a16:creationId xmlns="" xmlns:a16="http://schemas.microsoft.com/office/drawing/2014/main" id="{00000000-0008-0000-0200-000050020000}"/>
            </a:ext>
          </a:extLst>
        </xdr:cNvPr>
        <xdr:cNvSpPr/>
      </xdr:nvSpPr>
      <xdr:spPr>
        <a:xfrm>
          <a:off x="14541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24130</xdr:rowOff>
    </xdr:from>
    <xdr:to>
      <xdr:col>81</xdr:col>
      <xdr:colOff>50800</xdr:colOff>
      <xdr:row>107</xdr:row>
      <xdr:rowOff>46989</xdr:rowOff>
    </xdr:to>
    <xdr:cxnSp macro="">
      <xdr:nvCxnSpPr>
        <xdr:cNvPr id="593" name="直線コネクタ 592">
          <a:extLst>
            <a:ext uri="{FF2B5EF4-FFF2-40B4-BE49-F238E27FC236}">
              <a16:creationId xmlns="" xmlns:a16="http://schemas.microsoft.com/office/drawing/2014/main" id="{00000000-0008-0000-0200-000051020000}"/>
            </a:ext>
          </a:extLst>
        </xdr:cNvPr>
        <xdr:cNvCxnSpPr/>
      </xdr:nvCxnSpPr>
      <xdr:spPr>
        <a:xfrm>
          <a:off x="14592300" y="18369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120650</xdr:rowOff>
    </xdr:from>
    <xdr:to>
      <xdr:col>72</xdr:col>
      <xdr:colOff>38100</xdr:colOff>
      <xdr:row>107</xdr:row>
      <xdr:rowOff>50800</xdr:rowOff>
    </xdr:to>
    <xdr:sp macro="" textlink="">
      <xdr:nvSpPr>
        <xdr:cNvPr id="594" name="楕円 593">
          <a:extLst>
            <a:ext uri="{FF2B5EF4-FFF2-40B4-BE49-F238E27FC236}">
              <a16:creationId xmlns="" xmlns:a16="http://schemas.microsoft.com/office/drawing/2014/main" id="{00000000-0008-0000-0200-000052020000}"/>
            </a:ext>
          </a:extLst>
        </xdr:cNvPr>
        <xdr:cNvSpPr/>
      </xdr:nvSpPr>
      <xdr:spPr>
        <a:xfrm>
          <a:off x="1365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0</xdr:rowOff>
    </xdr:from>
    <xdr:to>
      <xdr:col>76</xdr:col>
      <xdr:colOff>114300</xdr:colOff>
      <xdr:row>107</xdr:row>
      <xdr:rowOff>24130</xdr:rowOff>
    </xdr:to>
    <xdr:cxnSp macro="">
      <xdr:nvCxnSpPr>
        <xdr:cNvPr id="595" name="直線コネクタ 594">
          <a:extLst>
            <a:ext uri="{FF2B5EF4-FFF2-40B4-BE49-F238E27FC236}">
              <a16:creationId xmlns="" xmlns:a16="http://schemas.microsoft.com/office/drawing/2014/main" id="{00000000-0008-0000-0200-000053020000}"/>
            </a:ext>
          </a:extLst>
        </xdr:cNvPr>
        <xdr:cNvCxnSpPr/>
      </xdr:nvCxnSpPr>
      <xdr:spPr>
        <a:xfrm>
          <a:off x="13703300" y="183451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97789</xdr:rowOff>
    </xdr:from>
    <xdr:to>
      <xdr:col>67</xdr:col>
      <xdr:colOff>101600</xdr:colOff>
      <xdr:row>107</xdr:row>
      <xdr:rowOff>27939</xdr:rowOff>
    </xdr:to>
    <xdr:sp macro="" textlink="">
      <xdr:nvSpPr>
        <xdr:cNvPr id="596" name="楕円 595">
          <a:extLst>
            <a:ext uri="{FF2B5EF4-FFF2-40B4-BE49-F238E27FC236}">
              <a16:creationId xmlns="" xmlns:a16="http://schemas.microsoft.com/office/drawing/2014/main" id="{00000000-0008-0000-0200-000054020000}"/>
            </a:ext>
          </a:extLst>
        </xdr:cNvPr>
        <xdr:cNvSpPr/>
      </xdr:nvSpPr>
      <xdr:spPr>
        <a:xfrm>
          <a:off x="1276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148589</xdr:rowOff>
    </xdr:from>
    <xdr:to>
      <xdr:col>71</xdr:col>
      <xdr:colOff>177800</xdr:colOff>
      <xdr:row>107</xdr:row>
      <xdr:rowOff>0</xdr:rowOff>
    </xdr:to>
    <xdr:cxnSp macro="">
      <xdr:nvCxnSpPr>
        <xdr:cNvPr id="597" name="直線コネクタ 596">
          <a:extLst>
            <a:ext uri="{FF2B5EF4-FFF2-40B4-BE49-F238E27FC236}">
              <a16:creationId xmlns="" xmlns:a16="http://schemas.microsoft.com/office/drawing/2014/main" id="{00000000-0008-0000-0200-000055020000}"/>
            </a:ext>
          </a:extLst>
        </xdr:cNvPr>
        <xdr:cNvCxnSpPr/>
      </xdr:nvCxnSpPr>
      <xdr:spPr>
        <a:xfrm>
          <a:off x="12814300" y="18322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98" name="n_1aveValue【庁舎】&#10;有形固定資産減価償却率">
          <a:extLst>
            <a:ext uri="{FF2B5EF4-FFF2-40B4-BE49-F238E27FC236}">
              <a16:creationId xmlns="" xmlns:a16="http://schemas.microsoft.com/office/drawing/2014/main" id="{00000000-0008-0000-0200-00005602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99" name="n_2aveValue【庁舎】&#10;有形固定資産減価償却率">
          <a:extLst>
            <a:ext uri="{FF2B5EF4-FFF2-40B4-BE49-F238E27FC236}">
              <a16:creationId xmlns="" xmlns:a16="http://schemas.microsoft.com/office/drawing/2014/main" id="{00000000-0008-0000-0200-00005702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00" name="n_3aveValue【庁舎】&#10;有形固定資産減価償却率">
          <a:extLst>
            <a:ext uri="{FF2B5EF4-FFF2-40B4-BE49-F238E27FC236}">
              <a16:creationId xmlns="" xmlns:a16="http://schemas.microsoft.com/office/drawing/2014/main" id="{00000000-0008-0000-0200-00005802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01" name="n_4aveValue【庁舎】&#10;有形固定資産減価償却率">
          <a:extLst>
            <a:ext uri="{FF2B5EF4-FFF2-40B4-BE49-F238E27FC236}">
              <a16:creationId xmlns="" xmlns:a16="http://schemas.microsoft.com/office/drawing/2014/main" id="{00000000-0008-0000-0200-00005902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88916</xdr:rowOff>
    </xdr:from>
    <xdr:ext cx="405111" cy="259045"/>
    <xdr:sp macro="" textlink="">
      <xdr:nvSpPr>
        <xdr:cNvPr id="602" name="n_1mainValue【庁舎】&#10;有形固定資産減価償却率">
          <a:extLst>
            <a:ext uri="{FF2B5EF4-FFF2-40B4-BE49-F238E27FC236}">
              <a16:creationId xmlns="" xmlns:a16="http://schemas.microsoft.com/office/drawing/2014/main" id="{00000000-0008-0000-0200-00005A020000}"/>
            </a:ext>
          </a:extLst>
        </xdr:cNvPr>
        <xdr:cNvSpPr txBox="1"/>
      </xdr:nvSpPr>
      <xdr:spPr>
        <a:xfrm>
          <a:off x="152660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66057</xdr:rowOff>
    </xdr:from>
    <xdr:ext cx="405111" cy="259045"/>
    <xdr:sp macro="" textlink="">
      <xdr:nvSpPr>
        <xdr:cNvPr id="603" name="n_2mainValue【庁舎】&#10;有形固定資産減価償却率">
          <a:extLst>
            <a:ext uri="{FF2B5EF4-FFF2-40B4-BE49-F238E27FC236}">
              <a16:creationId xmlns="" xmlns:a16="http://schemas.microsoft.com/office/drawing/2014/main" id="{00000000-0008-0000-0200-00005B020000}"/>
            </a:ext>
          </a:extLst>
        </xdr:cNvPr>
        <xdr:cNvSpPr txBox="1"/>
      </xdr:nvSpPr>
      <xdr:spPr>
        <a:xfrm>
          <a:off x="14389744"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41927</xdr:rowOff>
    </xdr:from>
    <xdr:ext cx="405111" cy="259045"/>
    <xdr:sp macro="" textlink="">
      <xdr:nvSpPr>
        <xdr:cNvPr id="604" name="n_3mainValue【庁舎】&#10;有形固定資産減価償却率">
          <a:extLst>
            <a:ext uri="{FF2B5EF4-FFF2-40B4-BE49-F238E27FC236}">
              <a16:creationId xmlns="" xmlns:a16="http://schemas.microsoft.com/office/drawing/2014/main" id="{00000000-0008-0000-0200-00005C020000}"/>
            </a:ext>
          </a:extLst>
        </xdr:cNvPr>
        <xdr:cNvSpPr txBox="1"/>
      </xdr:nvSpPr>
      <xdr:spPr>
        <a:xfrm>
          <a:off x="13500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19066</xdr:rowOff>
    </xdr:from>
    <xdr:ext cx="405111" cy="259045"/>
    <xdr:sp macro="" textlink="">
      <xdr:nvSpPr>
        <xdr:cNvPr id="605" name="n_4mainValue【庁舎】&#10;有形固定資産減価償却率">
          <a:extLst>
            <a:ext uri="{FF2B5EF4-FFF2-40B4-BE49-F238E27FC236}">
              <a16:creationId xmlns="" xmlns:a16="http://schemas.microsoft.com/office/drawing/2014/main" id="{00000000-0008-0000-0200-00005D020000}"/>
            </a:ext>
          </a:extLst>
        </xdr:cNvPr>
        <xdr:cNvSpPr txBox="1"/>
      </xdr:nvSpPr>
      <xdr:spPr>
        <a:xfrm>
          <a:off x="12611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 xmlns:a16="http://schemas.microsoft.com/office/drawing/2014/main" id="{00000000-0008-0000-02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 xmlns:a16="http://schemas.microsoft.com/office/drawing/2014/main" id="{00000000-0008-0000-02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 xmlns:a16="http://schemas.microsoft.com/office/drawing/2014/main" id="{00000000-0008-0000-02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 xmlns:a16="http://schemas.microsoft.com/office/drawing/2014/main" id="{00000000-0008-0000-02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 xmlns:a16="http://schemas.microsoft.com/office/drawing/2014/main" id="{00000000-0008-0000-02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 xmlns:a16="http://schemas.microsoft.com/office/drawing/2014/main" id="{00000000-0008-0000-02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 xmlns:a16="http://schemas.microsoft.com/office/drawing/2014/main" id="{00000000-0008-0000-02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 xmlns:a16="http://schemas.microsoft.com/office/drawing/2014/main" id="{00000000-0008-0000-02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 xmlns:a16="http://schemas.microsoft.com/office/drawing/2014/main" id="{00000000-0008-0000-02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 xmlns:a16="http://schemas.microsoft.com/office/drawing/2014/main" id="{00000000-0008-0000-02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 xmlns:a16="http://schemas.microsoft.com/office/drawing/2014/main" id="{00000000-0008-0000-0200-00006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 xmlns:a16="http://schemas.microsoft.com/office/drawing/2014/main" id="{00000000-0008-0000-0200-00006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 xmlns:a16="http://schemas.microsoft.com/office/drawing/2014/main" id="{00000000-0008-0000-0200-00006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 xmlns:a16="http://schemas.microsoft.com/office/drawing/2014/main" id="{00000000-0008-0000-0200-00006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 xmlns:a16="http://schemas.microsoft.com/office/drawing/2014/main" id="{00000000-0008-0000-0200-00006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 xmlns:a16="http://schemas.microsoft.com/office/drawing/2014/main" id="{00000000-0008-0000-0200-00006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 xmlns:a16="http://schemas.microsoft.com/office/drawing/2014/main" id="{00000000-0008-0000-0200-00006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 xmlns:a16="http://schemas.microsoft.com/office/drawing/2014/main" id="{00000000-0008-0000-0200-00006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 xmlns:a16="http://schemas.microsoft.com/office/drawing/2014/main" id="{00000000-0008-0000-0200-00007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 xmlns:a16="http://schemas.microsoft.com/office/drawing/2014/main" id="{00000000-0008-0000-0200-00007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 xmlns:a16="http://schemas.microsoft.com/office/drawing/2014/main" id="{00000000-0008-0000-0200-00007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 xmlns:a16="http://schemas.microsoft.com/office/drawing/2014/main" id="{00000000-0008-0000-0200-00007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 xmlns:a16="http://schemas.microsoft.com/office/drawing/2014/main" id="{00000000-0008-0000-0200-00007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30" name="【庁舎】&#10;一人当たり面積最小値テキスト">
          <a:extLst>
            <a:ext uri="{FF2B5EF4-FFF2-40B4-BE49-F238E27FC236}">
              <a16:creationId xmlns="" xmlns:a16="http://schemas.microsoft.com/office/drawing/2014/main" id="{00000000-0008-0000-0200-00007602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31" name="直線コネクタ 630">
          <a:extLst>
            <a:ext uri="{FF2B5EF4-FFF2-40B4-BE49-F238E27FC236}">
              <a16:creationId xmlns="" xmlns:a16="http://schemas.microsoft.com/office/drawing/2014/main" id="{00000000-0008-0000-0200-00007702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32" name="【庁舎】&#10;一人当たり面積最大値テキスト">
          <a:extLst>
            <a:ext uri="{FF2B5EF4-FFF2-40B4-BE49-F238E27FC236}">
              <a16:creationId xmlns="" xmlns:a16="http://schemas.microsoft.com/office/drawing/2014/main" id="{00000000-0008-0000-0200-00007802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33" name="直線コネクタ 632">
          <a:extLst>
            <a:ext uri="{FF2B5EF4-FFF2-40B4-BE49-F238E27FC236}">
              <a16:creationId xmlns="" xmlns:a16="http://schemas.microsoft.com/office/drawing/2014/main" id="{00000000-0008-0000-0200-00007902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34" name="【庁舎】&#10;一人当たり面積平均値テキスト">
          <a:extLst>
            <a:ext uri="{FF2B5EF4-FFF2-40B4-BE49-F238E27FC236}">
              <a16:creationId xmlns="" xmlns:a16="http://schemas.microsoft.com/office/drawing/2014/main" id="{00000000-0008-0000-0200-00007A02000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35" name="フローチャート: 判断 634">
          <a:extLst>
            <a:ext uri="{FF2B5EF4-FFF2-40B4-BE49-F238E27FC236}">
              <a16:creationId xmlns="" xmlns:a16="http://schemas.microsoft.com/office/drawing/2014/main" id="{00000000-0008-0000-0200-00007B02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36" name="フローチャート: 判断 635">
          <a:extLst>
            <a:ext uri="{FF2B5EF4-FFF2-40B4-BE49-F238E27FC236}">
              <a16:creationId xmlns="" xmlns:a16="http://schemas.microsoft.com/office/drawing/2014/main" id="{00000000-0008-0000-0200-00007C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37" name="フローチャート: 判断 636">
          <a:extLst>
            <a:ext uri="{FF2B5EF4-FFF2-40B4-BE49-F238E27FC236}">
              <a16:creationId xmlns="" xmlns:a16="http://schemas.microsoft.com/office/drawing/2014/main" id="{00000000-0008-0000-0200-00007D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38" name="フローチャート: 判断 637">
          <a:extLst>
            <a:ext uri="{FF2B5EF4-FFF2-40B4-BE49-F238E27FC236}">
              <a16:creationId xmlns="" xmlns:a16="http://schemas.microsoft.com/office/drawing/2014/main" id="{00000000-0008-0000-0200-00007E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39" name="フローチャート: 判断 638">
          <a:extLst>
            <a:ext uri="{FF2B5EF4-FFF2-40B4-BE49-F238E27FC236}">
              <a16:creationId xmlns="" xmlns:a16="http://schemas.microsoft.com/office/drawing/2014/main" id="{00000000-0008-0000-0200-00007F02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 xmlns:a16="http://schemas.microsoft.com/office/drawing/2014/main" id="{00000000-0008-0000-0200-00008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 xmlns:a16="http://schemas.microsoft.com/office/drawing/2014/main" id="{00000000-0008-0000-0200-00008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 xmlns:a16="http://schemas.microsoft.com/office/drawing/2014/main" id="{00000000-0008-0000-0200-00008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 xmlns:a16="http://schemas.microsoft.com/office/drawing/2014/main" id="{00000000-0008-0000-0200-00008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00000000-0008-0000-0200-00008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xdr:rowOff>
    </xdr:from>
    <xdr:to>
      <xdr:col>116</xdr:col>
      <xdr:colOff>114300</xdr:colOff>
      <xdr:row>107</xdr:row>
      <xdr:rowOff>112522</xdr:rowOff>
    </xdr:to>
    <xdr:sp macro="" textlink="">
      <xdr:nvSpPr>
        <xdr:cNvPr id="645" name="楕円 644">
          <a:extLst>
            <a:ext uri="{FF2B5EF4-FFF2-40B4-BE49-F238E27FC236}">
              <a16:creationId xmlns="" xmlns:a16="http://schemas.microsoft.com/office/drawing/2014/main" id="{00000000-0008-0000-0200-000085020000}"/>
            </a:ext>
          </a:extLst>
        </xdr:cNvPr>
        <xdr:cNvSpPr/>
      </xdr:nvSpPr>
      <xdr:spPr>
        <a:xfrm>
          <a:off x="221107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160799</xdr:rowOff>
    </xdr:from>
    <xdr:ext cx="469744" cy="259045"/>
    <xdr:sp macro="" textlink="">
      <xdr:nvSpPr>
        <xdr:cNvPr id="646" name="【庁舎】&#10;一人当たり面積該当値テキスト">
          <a:extLst>
            <a:ext uri="{FF2B5EF4-FFF2-40B4-BE49-F238E27FC236}">
              <a16:creationId xmlns="" xmlns:a16="http://schemas.microsoft.com/office/drawing/2014/main" id="{00000000-0008-0000-0200-000086020000}"/>
            </a:ext>
          </a:extLst>
        </xdr:cNvPr>
        <xdr:cNvSpPr txBox="1"/>
      </xdr:nvSpPr>
      <xdr:spPr>
        <a:xfrm>
          <a:off x="22199600" y="183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18162</xdr:rowOff>
    </xdr:from>
    <xdr:to>
      <xdr:col>112</xdr:col>
      <xdr:colOff>38100</xdr:colOff>
      <xdr:row>107</xdr:row>
      <xdr:rowOff>119762</xdr:rowOff>
    </xdr:to>
    <xdr:sp macro="" textlink="">
      <xdr:nvSpPr>
        <xdr:cNvPr id="647" name="楕円 646">
          <a:extLst>
            <a:ext uri="{FF2B5EF4-FFF2-40B4-BE49-F238E27FC236}">
              <a16:creationId xmlns="" xmlns:a16="http://schemas.microsoft.com/office/drawing/2014/main" id="{00000000-0008-0000-0200-000087020000}"/>
            </a:ext>
          </a:extLst>
        </xdr:cNvPr>
        <xdr:cNvSpPr/>
      </xdr:nvSpPr>
      <xdr:spPr>
        <a:xfrm>
          <a:off x="21272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61722</xdr:rowOff>
    </xdr:from>
    <xdr:to>
      <xdr:col>116</xdr:col>
      <xdr:colOff>63500</xdr:colOff>
      <xdr:row>107</xdr:row>
      <xdr:rowOff>68962</xdr:rowOff>
    </xdr:to>
    <xdr:cxnSp macro="">
      <xdr:nvCxnSpPr>
        <xdr:cNvPr id="648" name="直線コネクタ 647">
          <a:extLst>
            <a:ext uri="{FF2B5EF4-FFF2-40B4-BE49-F238E27FC236}">
              <a16:creationId xmlns="" xmlns:a16="http://schemas.microsoft.com/office/drawing/2014/main" id="{00000000-0008-0000-0200-000088020000}"/>
            </a:ext>
          </a:extLst>
        </xdr:cNvPr>
        <xdr:cNvCxnSpPr/>
      </xdr:nvCxnSpPr>
      <xdr:spPr>
        <a:xfrm flipV="1">
          <a:off x="21323300" y="1840687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23495</xdr:rowOff>
    </xdr:from>
    <xdr:to>
      <xdr:col>107</xdr:col>
      <xdr:colOff>101600</xdr:colOff>
      <xdr:row>107</xdr:row>
      <xdr:rowOff>125095</xdr:rowOff>
    </xdr:to>
    <xdr:sp macro="" textlink="">
      <xdr:nvSpPr>
        <xdr:cNvPr id="649" name="楕円 648">
          <a:extLst>
            <a:ext uri="{FF2B5EF4-FFF2-40B4-BE49-F238E27FC236}">
              <a16:creationId xmlns="" xmlns:a16="http://schemas.microsoft.com/office/drawing/2014/main" id="{00000000-0008-0000-0200-000089020000}"/>
            </a:ext>
          </a:extLst>
        </xdr:cNvPr>
        <xdr:cNvSpPr/>
      </xdr:nvSpPr>
      <xdr:spPr>
        <a:xfrm>
          <a:off x="20383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68962</xdr:rowOff>
    </xdr:from>
    <xdr:to>
      <xdr:col>111</xdr:col>
      <xdr:colOff>177800</xdr:colOff>
      <xdr:row>107</xdr:row>
      <xdr:rowOff>74295</xdr:rowOff>
    </xdr:to>
    <xdr:cxnSp macro="">
      <xdr:nvCxnSpPr>
        <xdr:cNvPr id="650" name="直線コネクタ 649">
          <a:extLst>
            <a:ext uri="{FF2B5EF4-FFF2-40B4-BE49-F238E27FC236}">
              <a16:creationId xmlns="" xmlns:a16="http://schemas.microsoft.com/office/drawing/2014/main" id="{00000000-0008-0000-0200-00008A020000}"/>
            </a:ext>
          </a:extLst>
        </xdr:cNvPr>
        <xdr:cNvCxnSpPr/>
      </xdr:nvCxnSpPr>
      <xdr:spPr>
        <a:xfrm flipV="1">
          <a:off x="20434300" y="184141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28448</xdr:rowOff>
    </xdr:from>
    <xdr:to>
      <xdr:col>102</xdr:col>
      <xdr:colOff>165100</xdr:colOff>
      <xdr:row>107</xdr:row>
      <xdr:rowOff>130048</xdr:rowOff>
    </xdr:to>
    <xdr:sp macro="" textlink="">
      <xdr:nvSpPr>
        <xdr:cNvPr id="651" name="楕円 650">
          <a:extLst>
            <a:ext uri="{FF2B5EF4-FFF2-40B4-BE49-F238E27FC236}">
              <a16:creationId xmlns="" xmlns:a16="http://schemas.microsoft.com/office/drawing/2014/main" id="{00000000-0008-0000-0200-00008B020000}"/>
            </a:ext>
          </a:extLst>
        </xdr:cNvPr>
        <xdr:cNvSpPr/>
      </xdr:nvSpPr>
      <xdr:spPr>
        <a:xfrm>
          <a:off x="19494500" y="183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74295</xdr:rowOff>
    </xdr:from>
    <xdr:to>
      <xdr:col>107</xdr:col>
      <xdr:colOff>50800</xdr:colOff>
      <xdr:row>107</xdr:row>
      <xdr:rowOff>79248</xdr:rowOff>
    </xdr:to>
    <xdr:cxnSp macro="">
      <xdr:nvCxnSpPr>
        <xdr:cNvPr id="652" name="直線コネクタ 651">
          <a:extLst>
            <a:ext uri="{FF2B5EF4-FFF2-40B4-BE49-F238E27FC236}">
              <a16:creationId xmlns="" xmlns:a16="http://schemas.microsoft.com/office/drawing/2014/main" id="{00000000-0008-0000-0200-00008C020000}"/>
            </a:ext>
          </a:extLst>
        </xdr:cNvPr>
        <xdr:cNvCxnSpPr/>
      </xdr:nvCxnSpPr>
      <xdr:spPr>
        <a:xfrm flipV="1">
          <a:off x="19545300" y="184194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653" name="楕円 652">
          <a:extLst>
            <a:ext uri="{FF2B5EF4-FFF2-40B4-BE49-F238E27FC236}">
              <a16:creationId xmlns="" xmlns:a16="http://schemas.microsoft.com/office/drawing/2014/main" id="{00000000-0008-0000-0200-00008D020000}"/>
            </a:ext>
          </a:extLst>
        </xdr:cNvPr>
        <xdr:cNvSpPr/>
      </xdr:nvSpPr>
      <xdr:spPr>
        <a:xfrm>
          <a:off x="18605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79248</xdr:rowOff>
    </xdr:from>
    <xdr:to>
      <xdr:col>102</xdr:col>
      <xdr:colOff>114300</xdr:colOff>
      <xdr:row>107</xdr:row>
      <xdr:rowOff>83058</xdr:rowOff>
    </xdr:to>
    <xdr:cxnSp macro="">
      <xdr:nvCxnSpPr>
        <xdr:cNvPr id="654" name="直線コネクタ 653">
          <a:extLst>
            <a:ext uri="{FF2B5EF4-FFF2-40B4-BE49-F238E27FC236}">
              <a16:creationId xmlns="" xmlns:a16="http://schemas.microsoft.com/office/drawing/2014/main" id="{00000000-0008-0000-0200-00008E020000}"/>
            </a:ext>
          </a:extLst>
        </xdr:cNvPr>
        <xdr:cNvCxnSpPr/>
      </xdr:nvCxnSpPr>
      <xdr:spPr>
        <a:xfrm flipV="1">
          <a:off x="18656300" y="184243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55" name="n_1aveValue【庁舎】&#10;一人当たり面積">
          <a:extLst>
            <a:ext uri="{FF2B5EF4-FFF2-40B4-BE49-F238E27FC236}">
              <a16:creationId xmlns="" xmlns:a16="http://schemas.microsoft.com/office/drawing/2014/main" id="{00000000-0008-0000-0200-00008F02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56" name="n_2aveValue【庁舎】&#10;一人当たり面積">
          <a:extLst>
            <a:ext uri="{FF2B5EF4-FFF2-40B4-BE49-F238E27FC236}">
              <a16:creationId xmlns="" xmlns:a16="http://schemas.microsoft.com/office/drawing/2014/main" id="{00000000-0008-0000-0200-00009002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57" name="n_3aveValue【庁舎】&#10;一人当たり面積">
          <a:extLst>
            <a:ext uri="{FF2B5EF4-FFF2-40B4-BE49-F238E27FC236}">
              <a16:creationId xmlns="" xmlns:a16="http://schemas.microsoft.com/office/drawing/2014/main" id="{00000000-0008-0000-0200-00009102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58" name="n_4aveValue【庁舎】&#10;一人当たり面積">
          <a:extLst>
            <a:ext uri="{FF2B5EF4-FFF2-40B4-BE49-F238E27FC236}">
              <a16:creationId xmlns="" xmlns:a16="http://schemas.microsoft.com/office/drawing/2014/main" id="{00000000-0008-0000-0200-00009202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110889</xdr:rowOff>
    </xdr:from>
    <xdr:ext cx="469744" cy="259045"/>
    <xdr:sp macro="" textlink="">
      <xdr:nvSpPr>
        <xdr:cNvPr id="659" name="n_1mainValue【庁舎】&#10;一人当たり面積">
          <a:extLst>
            <a:ext uri="{FF2B5EF4-FFF2-40B4-BE49-F238E27FC236}">
              <a16:creationId xmlns="" xmlns:a16="http://schemas.microsoft.com/office/drawing/2014/main" id="{00000000-0008-0000-0200-000093020000}"/>
            </a:ext>
          </a:extLst>
        </xdr:cNvPr>
        <xdr:cNvSpPr txBox="1"/>
      </xdr:nvSpPr>
      <xdr:spPr>
        <a:xfrm>
          <a:off x="210757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116222</xdr:rowOff>
    </xdr:from>
    <xdr:ext cx="469744" cy="259045"/>
    <xdr:sp macro="" textlink="">
      <xdr:nvSpPr>
        <xdr:cNvPr id="660" name="n_2mainValue【庁舎】&#10;一人当たり面積">
          <a:extLst>
            <a:ext uri="{FF2B5EF4-FFF2-40B4-BE49-F238E27FC236}">
              <a16:creationId xmlns="" xmlns:a16="http://schemas.microsoft.com/office/drawing/2014/main" id="{00000000-0008-0000-0200-000094020000}"/>
            </a:ext>
          </a:extLst>
        </xdr:cNvPr>
        <xdr:cNvSpPr txBox="1"/>
      </xdr:nvSpPr>
      <xdr:spPr>
        <a:xfrm>
          <a:off x="20199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121175</xdr:rowOff>
    </xdr:from>
    <xdr:ext cx="469744" cy="259045"/>
    <xdr:sp macro="" textlink="">
      <xdr:nvSpPr>
        <xdr:cNvPr id="661" name="n_3mainValue【庁舎】&#10;一人当たり面積">
          <a:extLst>
            <a:ext uri="{FF2B5EF4-FFF2-40B4-BE49-F238E27FC236}">
              <a16:creationId xmlns="" xmlns:a16="http://schemas.microsoft.com/office/drawing/2014/main" id="{00000000-0008-0000-0200-000095020000}"/>
            </a:ext>
          </a:extLst>
        </xdr:cNvPr>
        <xdr:cNvSpPr txBox="1"/>
      </xdr:nvSpPr>
      <xdr:spPr>
        <a:xfrm>
          <a:off x="19310427" y="184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662" name="n_4mainValue【庁舎】&#10;一人当たり面積">
          <a:extLst>
            <a:ext uri="{FF2B5EF4-FFF2-40B4-BE49-F238E27FC236}">
              <a16:creationId xmlns="" xmlns:a16="http://schemas.microsoft.com/office/drawing/2014/main" id="{00000000-0008-0000-0200-000096020000}"/>
            </a:ext>
          </a:extLst>
        </xdr:cNvPr>
        <xdr:cNvSpPr txBox="1"/>
      </xdr:nvSpPr>
      <xdr:spPr>
        <a:xfrm>
          <a:off x="18421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 xmlns:a16="http://schemas.microsoft.com/office/drawing/2014/main" id="{00000000-0008-0000-0200-00009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 xmlns:a16="http://schemas.microsoft.com/office/drawing/2014/main" id="{00000000-0008-0000-0200-00009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 xmlns:a16="http://schemas.microsoft.com/office/drawing/2014/main" id="{00000000-0008-0000-0200-00009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類似団体平均値と比較し、有形固定資産減価償却率が高くなっているのは、一般廃棄物処理施設、保健センター・保健所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ただし、いずれの施設も、住民一人当たりの面積は低い状態である。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これらの施設については、今後住民へ提供するサービスの質を低下することのないよう、維持、更新を行っていく必要がある。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年度に新庁舎が竣工予定であるため、竣工後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の運営、管理について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また、体育館・プールについては、有形固定資産減価償却率が類似団体平均と比較して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低い状態にあるものの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今後、将来の更新を見据え、適正な管理を行っていく。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6001;&#25919;&#38306;&#20418;\&#36001;&#25919;&#20581;&#20840;&#21270;&#27861;&#38306;&#20418;\&#20196;&#21644;02&#24180;&#24230;\R100&#20581;&#20840;&#21270;&#20316;&#25104;\04&#20581;&#21028;&#31639;&#23450;\04&#12288;R01&#27770;&#31639;&#65306;&#20581;&#20840;&#21270;&#21028;&#26029;&#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6001;&#25919;&#38306;&#20418;\&#27770;&#31639;&#32113;&#35336;&#38306;&#20418;\&#20196;&#21644;02&#24180;&#24230;&#65288;&#20803;&#24180;&#24230;&#27770;&#31639;&#65289;\03-1&#65288;&#27770;&#31639;&#32113;&#35336;&#65289;\11-3&#36001;&#28304;&#20181;&#20998;&#34920;\R01&#36001;&#28304;&#20181;&#3537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6001;&#25919;&#38306;&#20418;\&#31532;&#65299;&#12475;&#12463;&#12479;&#12540;\R02\R02.09.04&#12294;_&#31532;&#19977;&#12475;&#12463;&#12479;&#12540;&#31561;&#12398;&#29366;&#27841;&#12395;&#38306;&#12377;&#12427;&#35519;&#26619;&#12395;&#12388;&#12356;&#12390;&#65288;&#29031;&#20250;&#65289;\&#20316;&#26989;\05%20&#35519;&#26619;&#34920;&#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6001;&#25919;&#38306;&#20418;\&#27770;&#31639;&#32113;&#35336;&#38306;&#20418;\&#20196;&#21644;02&#24180;&#24230;&#65288;&#20803;&#24180;&#24230;&#27770;&#31639;&#65289;\03-1&#65288;&#27770;&#31639;&#32113;&#35336;&#65289;\03&#26908;&#21454;&#35519;&#26360;\20&#25552;&#20986;&#20998;&#65309;&#20516;&#21270;\H31&#26908;&#21454;&#35519;&#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6001;&#25919;&#38306;&#20418;\&#36001;&#25919;&#20581;&#20840;&#21270;&#27861;&#38306;&#20418;\&#20196;&#21644;02&#24180;&#24230;\R100&#20581;&#20840;&#21270;&#20316;&#25104;\06&#36039;&#37329;&#19981;&#36275;\06&#12288;R01&#27770;&#31639;&#65306;&#36039;&#37329;&#19981;&#36275;&#27604;&#29575;&#12395;&#38306;&#12377;&#12427;&#31639;&#23450;&#27096;&#24335;&#65288;&#31639;&#23450;&#27096;&#2433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2522;&#37329;\R02.05\&#22522;&#37329;&#21488;&#24115;R02.05&#26376;&#26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O6">
            <v>1383873</v>
          </cell>
        </row>
        <row r="29">
          <cell r="D29">
            <v>395127</v>
          </cell>
          <cell r="E29">
            <v>360409</v>
          </cell>
        </row>
        <row r="30">
          <cell r="D30">
            <v>377691</v>
          </cell>
          <cell r="E30">
            <v>354814</v>
          </cell>
        </row>
        <row r="31">
          <cell r="D31">
            <v>44764</v>
          </cell>
          <cell r="E31">
            <v>44341</v>
          </cell>
        </row>
      </sheetData>
      <sheetData sheetId="7">
        <row r="6">
          <cell r="D6">
            <v>2845764</v>
          </cell>
          <cell r="E6">
            <v>2643348</v>
          </cell>
          <cell r="N6">
            <v>154676</v>
          </cell>
        </row>
        <row r="7">
          <cell r="D7">
            <v>0</v>
          </cell>
          <cell r="E7">
            <v>13730</v>
          </cell>
          <cell r="N7">
            <v>-84530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8">
          <cell r="D58">
            <v>248829</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
    </sheetNames>
    <sheetDataSet>
      <sheetData sheetId="0">
        <row r="18">
          <cell r="AG18">
            <v>10000</v>
          </cell>
          <cell r="BM18">
            <v>6000</v>
          </cell>
          <cell r="BV18">
            <v>-5063</v>
          </cell>
          <cell r="BX18">
            <v>0</v>
          </cell>
          <cell r="DH18">
            <v>20766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5-1"/>
      <sheetName val="5-2"/>
      <sheetName val="5-3"/>
      <sheetName val="5-4"/>
      <sheetName val="5-5"/>
      <sheetName val="5-6"/>
      <sheetName val="5-7"/>
      <sheetName val="5-8"/>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簡水)"/>
      <sheetName val="１６ (集排)"/>
      <sheetName val="公企20(R1)"/>
      <sheetName val="公企23(R1)"/>
      <sheetName val="公企26(R1) "/>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26378</v>
          </cell>
        </row>
        <row r="28">
          <cell r="D28">
            <v>57961</v>
          </cell>
        </row>
        <row r="29">
          <cell r="D29">
            <v>74730</v>
          </cell>
        </row>
        <row r="34">
          <cell r="D34">
            <v>56271</v>
          </cell>
        </row>
        <row r="35">
          <cell r="D35">
            <v>112400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R020401団体コード"/>
    </sheetNames>
    <sheetDataSet>
      <sheetData sheetId="0">
        <row r="29">
          <cell r="J29">
            <v>84377</v>
          </cell>
          <cell r="M29">
            <v>90112</v>
          </cell>
          <cell r="BJ29">
            <v>383915</v>
          </cell>
          <cell r="BK29">
            <v>214992</v>
          </cell>
        </row>
        <row r="30">
          <cell r="J30">
            <v>140436</v>
          </cell>
          <cell r="M30">
            <v>142770</v>
          </cell>
          <cell r="BJ30">
            <v>853970</v>
          </cell>
          <cell r="BK30">
            <v>780528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sheetName val="1611"/>
      <sheetName val="121431"/>
      <sheetName val="193147"/>
      <sheetName val="1711"/>
      <sheetName val="1511"/>
      <sheetName val="515"/>
      <sheetName val="215"/>
      <sheetName val="713"/>
      <sheetName val="218"/>
      <sheetName val="111"/>
      <sheetName val="1211"/>
      <sheetName val="29"/>
      <sheetName val="表紙"/>
      <sheetName val="総括"/>
      <sheetName val="財調"/>
      <sheetName val="減債"/>
      <sheetName val="土開発"/>
      <sheetName val="ふる創生"/>
      <sheetName val="庁舎"/>
      <sheetName val="残土"/>
      <sheetName val="応援"/>
      <sheetName val="環境"/>
      <sheetName val="地域振興"/>
      <sheetName val="中山間"/>
      <sheetName val="小水力"/>
      <sheetName val="国保"/>
      <sheetName val="簡水"/>
      <sheetName val="集排"/>
      <sheetName val="介護"/>
      <sheetName val="学校改築"/>
      <sheetName val="介護従事者"/>
      <sheetName val="小中建設"/>
      <sheetName val="農C落成"/>
      <sheetName val="振興基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AD9">
            <v>403747</v>
          </cell>
        </row>
        <row r="10">
          <cell r="AD10">
            <v>749007</v>
          </cell>
        </row>
        <row r="12">
          <cell r="AD12">
            <v>185680</v>
          </cell>
        </row>
        <row r="13">
          <cell r="AD13">
            <v>29654</v>
          </cell>
        </row>
        <row r="14">
          <cell r="AD14">
            <v>147394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4" t="s">
        <v>80</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654"/>
      <c r="BI1" s="654"/>
      <c r="BJ1" s="654"/>
      <c r="BK1" s="654"/>
      <c r="BL1" s="654"/>
      <c r="BM1" s="654"/>
      <c r="BN1" s="654"/>
      <c r="BO1" s="654"/>
      <c r="BP1" s="654"/>
      <c r="BQ1" s="654"/>
      <c r="BR1" s="654"/>
      <c r="BS1" s="654"/>
      <c r="BT1" s="654"/>
      <c r="BU1" s="654"/>
      <c r="BV1" s="654"/>
      <c r="BW1" s="654"/>
      <c r="BX1" s="654"/>
      <c r="BY1" s="654"/>
      <c r="BZ1" s="654"/>
      <c r="CA1" s="654"/>
      <c r="CB1" s="654"/>
      <c r="CC1" s="654"/>
      <c r="CD1" s="654"/>
      <c r="CE1" s="654"/>
      <c r="CF1" s="654"/>
      <c r="CG1" s="654"/>
      <c r="CH1" s="654"/>
      <c r="CI1" s="654"/>
      <c r="CJ1" s="654"/>
      <c r="CK1" s="654"/>
      <c r="CL1" s="654"/>
      <c r="CM1" s="654"/>
      <c r="CN1" s="654"/>
      <c r="CO1" s="654"/>
      <c r="CP1" s="654"/>
      <c r="CQ1" s="654"/>
      <c r="CR1" s="654"/>
      <c r="CS1" s="654"/>
      <c r="CT1" s="654"/>
      <c r="CU1" s="654"/>
      <c r="CV1" s="654"/>
      <c r="CW1" s="654"/>
      <c r="CX1" s="654"/>
      <c r="CY1" s="654"/>
      <c r="CZ1" s="654"/>
      <c r="DA1" s="654"/>
      <c r="DB1" s="654"/>
      <c r="DC1" s="654"/>
      <c r="DD1" s="654"/>
      <c r="DE1" s="654"/>
      <c r="DF1" s="654"/>
      <c r="DG1" s="654"/>
      <c r="DH1" s="654"/>
      <c r="DI1" s="654"/>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5" t="s">
        <v>82</v>
      </c>
      <c r="C3" s="656"/>
      <c r="D3" s="656"/>
      <c r="E3" s="657"/>
      <c r="F3" s="657"/>
      <c r="G3" s="657"/>
      <c r="H3" s="657"/>
      <c r="I3" s="657"/>
      <c r="J3" s="657"/>
      <c r="K3" s="657"/>
      <c r="L3" s="657" t="s">
        <v>83</v>
      </c>
      <c r="M3" s="657"/>
      <c r="N3" s="657"/>
      <c r="O3" s="657"/>
      <c r="P3" s="657"/>
      <c r="Q3" s="657"/>
      <c r="R3" s="660"/>
      <c r="S3" s="660"/>
      <c r="T3" s="660"/>
      <c r="U3" s="660"/>
      <c r="V3" s="661"/>
      <c r="W3" s="551" t="s">
        <v>84</v>
      </c>
      <c r="X3" s="552"/>
      <c r="Y3" s="552"/>
      <c r="Z3" s="552"/>
      <c r="AA3" s="552"/>
      <c r="AB3" s="656"/>
      <c r="AC3" s="660" t="s">
        <v>85</v>
      </c>
      <c r="AD3" s="552"/>
      <c r="AE3" s="552"/>
      <c r="AF3" s="552"/>
      <c r="AG3" s="552"/>
      <c r="AH3" s="552"/>
      <c r="AI3" s="552"/>
      <c r="AJ3" s="552"/>
      <c r="AK3" s="552"/>
      <c r="AL3" s="622"/>
      <c r="AM3" s="551" t="s">
        <v>86</v>
      </c>
      <c r="AN3" s="552"/>
      <c r="AO3" s="552"/>
      <c r="AP3" s="552"/>
      <c r="AQ3" s="552"/>
      <c r="AR3" s="552"/>
      <c r="AS3" s="552"/>
      <c r="AT3" s="552"/>
      <c r="AU3" s="552"/>
      <c r="AV3" s="552"/>
      <c r="AW3" s="552"/>
      <c r="AX3" s="622"/>
      <c r="AY3" s="614" t="s">
        <v>1</v>
      </c>
      <c r="AZ3" s="615"/>
      <c r="BA3" s="615"/>
      <c r="BB3" s="615"/>
      <c r="BC3" s="615"/>
      <c r="BD3" s="615"/>
      <c r="BE3" s="615"/>
      <c r="BF3" s="615"/>
      <c r="BG3" s="615"/>
      <c r="BH3" s="615"/>
      <c r="BI3" s="615"/>
      <c r="BJ3" s="615"/>
      <c r="BK3" s="615"/>
      <c r="BL3" s="615"/>
      <c r="BM3" s="664"/>
      <c r="BN3" s="551" t="s">
        <v>87</v>
      </c>
      <c r="BO3" s="552"/>
      <c r="BP3" s="552"/>
      <c r="BQ3" s="552"/>
      <c r="BR3" s="552"/>
      <c r="BS3" s="552"/>
      <c r="BT3" s="552"/>
      <c r="BU3" s="622"/>
      <c r="BV3" s="551" t="s">
        <v>88</v>
      </c>
      <c r="BW3" s="552"/>
      <c r="BX3" s="552"/>
      <c r="BY3" s="552"/>
      <c r="BZ3" s="552"/>
      <c r="CA3" s="552"/>
      <c r="CB3" s="552"/>
      <c r="CC3" s="622"/>
      <c r="CD3" s="614" t="s">
        <v>1</v>
      </c>
      <c r="CE3" s="615"/>
      <c r="CF3" s="615"/>
      <c r="CG3" s="615"/>
      <c r="CH3" s="615"/>
      <c r="CI3" s="615"/>
      <c r="CJ3" s="615"/>
      <c r="CK3" s="615"/>
      <c r="CL3" s="615"/>
      <c r="CM3" s="615"/>
      <c r="CN3" s="615"/>
      <c r="CO3" s="615"/>
      <c r="CP3" s="615"/>
      <c r="CQ3" s="615"/>
      <c r="CR3" s="615"/>
      <c r="CS3" s="664"/>
      <c r="CT3" s="551" t="s">
        <v>89</v>
      </c>
      <c r="CU3" s="552"/>
      <c r="CV3" s="552"/>
      <c r="CW3" s="552"/>
      <c r="CX3" s="552"/>
      <c r="CY3" s="552"/>
      <c r="CZ3" s="552"/>
      <c r="DA3" s="622"/>
      <c r="DB3" s="551" t="s">
        <v>90</v>
      </c>
      <c r="DC3" s="552"/>
      <c r="DD3" s="552"/>
      <c r="DE3" s="552"/>
      <c r="DF3" s="552"/>
      <c r="DG3" s="552"/>
      <c r="DH3" s="552"/>
      <c r="DI3" s="622"/>
      <c r="DJ3" s="186"/>
      <c r="DK3" s="186"/>
      <c r="DL3" s="186"/>
      <c r="DM3" s="186"/>
      <c r="DN3" s="186"/>
      <c r="DO3" s="186"/>
    </row>
    <row r="4" spans="1:119" ht="18.75" customHeight="1" x14ac:dyDescent="0.15">
      <c r="A4" s="187"/>
      <c r="B4" s="630"/>
      <c r="C4" s="631"/>
      <c r="D4" s="631"/>
      <c r="E4" s="632"/>
      <c r="F4" s="632"/>
      <c r="G4" s="632"/>
      <c r="H4" s="632"/>
      <c r="I4" s="632"/>
      <c r="J4" s="632"/>
      <c r="K4" s="632"/>
      <c r="L4" s="632"/>
      <c r="M4" s="632"/>
      <c r="N4" s="632"/>
      <c r="O4" s="632"/>
      <c r="P4" s="632"/>
      <c r="Q4" s="632"/>
      <c r="R4" s="636"/>
      <c r="S4" s="636"/>
      <c r="T4" s="636"/>
      <c r="U4" s="636"/>
      <c r="V4" s="637"/>
      <c r="W4" s="623"/>
      <c r="X4" s="434"/>
      <c r="Y4" s="434"/>
      <c r="Z4" s="434"/>
      <c r="AA4" s="434"/>
      <c r="AB4" s="631"/>
      <c r="AC4" s="636"/>
      <c r="AD4" s="434"/>
      <c r="AE4" s="434"/>
      <c r="AF4" s="434"/>
      <c r="AG4" s="434"/>
      <c r="AH4" s="434"/>
      <c r="AI4" s="434"/>
      <c r="AJ4" s="434"/>
      <c r="AK4" s="434"/>
      <c r="AL4" s="624"/>
      <c r="AM4" s="578"/>
      <c r="AN4" s="488"/>
      <c r="AO4" s="488"/>
      <c r="AP4" s="488"/>
      <c r="AQ4" s="488"/>
      <c r="AR4" s="488"/>
      <c r="AS4" s="488"/>
      <c r="AT4" s="488"/>
      <c r="AU4" s="488"/>
      <c r="AV4" s="488"/>
      <c r="AW4" s="488"/>
      <c r="AX4" s="663"/>
      <c r="AY4" s="464" t="s">
        <v>91</v>
      </c>
      <c r="AZ4" s="465"/>
      <c r="BA4" s="465"/>
      <c r="BB4" s="465"/>
      <c r="BC4" s="465"/>
      <c r="BD4" s="465"/>
      <c r="BE4" s="465"/>
      <c r="BF4" s="465"/>
      <c r="BG4" s="465"/>
      <c r="BH4" s="465"/>
      <c r="BI4" s="465"/>
      <c r="BJ4" s="465"/>
      <c r="BK4" s="465"/>
      <c r="BL4" s="465"/>
      <c r="BM4" s="466"/>
      <c r="BN4" s="467">
        <v>2845764</v>
      </c>
      <c r="BO4" s="468"/>
      <c r="BP4" s="468"/>
      <c r="BQ4" s="468"/>
      <c r="BR4" s="468"/>
      <c r="BS4" s="468"/>
      <c r="BT4" s="468"/>
      <c r="BU4" s="469"/>
      <c r="BV4" s="467">
        <v>3244620</v>
      </c>
      <c r="BW4" s="468"/>
      <c r="BX4" s="468"/>
      <c r="BY4" s="468"/>
      <c r="BZ4" s="468"/>
      <c r="CA4" s="468"/>
      <c r="CB4" s="468"/>
      <c r="CC4" s="469"/>
      <c r="CD4" s="648" t="s">
        <v>92</v>
      </c>
      <c r="CE4" s="649"/>
      <c r="CF4" s="649"/>
      <c r="CG4" s="649"/>
      <c r="CH4" s="649"/>
      <c r="CI4" s="649"/>
      <c r="CJ4" s="649"/>
      <c r="CK4" s="649"/>
      <c r="CL4" s="649"/>
      <c r="CM4" s="649"/>
      <c r="CN4" s="649"/>
      <c r="CO4" s="649"/>
      <c r="CP4" s="649"/>
      <c r="CQ4" s="649"/>
      <c r="CR4" s="649"/>
      <c r="CS4" s="650"/>
      <c r="CT4" s="651">
        <v>4.8</v>
      </c>
      <c r="CU4" s="652"/>
      <c r="CV4" s="652"/>
      <c r="CW4" s="652"/>
      <c r="CX4" s="652"/>
      <c r="CY4" s="652"/>
      <c r="CZ4" s="652"/>
      <c r="DA4" s="653"/>
      <c r="DB4" s="651">
        <v>5.5</v>
      </c>
      <c r="DC4" s="652"/>
      <c r="DD4" s="652"/>
      <c r="DE4" s="652"/>
      <c r="DF4" s="652"/>
      <c r="DG4" s="652"/>
      <c r="DH4" s="652"/>
      <c r="DI4" s="653"/>
      <c r="DJ4" s="186"/>
      <c r="DK4" s="186"/>
      <c r="DL4" s="186"/>
      <c r="DM4" s="186"/>
      <c r="DN4" s="186"/>
      <c r="DO4" s="186"/>
    </row>
    <row r="5" spans="1:119" ht="18.75" customHeight="1" x14ac:dyDescent="0.15">
      <c r="A5" s="187"/>
      <c r="B5" s="658"/>
      <c r="C5" s="489"/>
      <c r="D5" s="489"/>
      <c r="E5" s="659"/>
      <c r="F5" s="659"/>
      <c r="G5" s="659"/>
      <c r="H5" s="659"/>
      <c r="I5" s="659"/>
      <c r="J5" s="659"/>
      <c r="K5" s="659"/>
      <c r="L5" s="659"/>
      <c r="M5" s="659"/>
      <c r="N5" s="659"/>
      <c r="O5" s="659"/>
      <c r="P5" s="659"/>
      <c r="Q5" s="659"/>
      <c r="R5" s="487"/>
      <c r="S5" s="487"/>
      <c r="T5" s="487"/>
      <c r="U5" s="487"/>
      <c r="V5" s="662"/>
      <c r="W5" s="578"/>
      <c r="X5" s="488"/>
      <c r="Y5" s="488"/>
      <c r="Z5" s="488"/>
      <c r="AA5" s="488"/>
      <c r="AB5" s="489"/>
      <c r="AC5" s="487"/>
      <c r="AD5" s="488"/>
      <c r="AE5" s="488"/>
      <c r="AF5" s="488"/>
      <c r="AG5" s="488"/>
      <c r="AH5" s="488"/>
      <c r="AI5" s="488"/>
      <c r="AJ5" s="488"/>
      <c r="AK5" s="488"/>
      <c r="AL5" s="663"/>
      <c r="AM5" s="541" t="s">
        <v>93</v>
      </c>
      <c r="AN5" s="446"/>
      <c r="AO5" s="446"/>
      <c r="AP5" s="446"/>
      <c r="AQ5" s="446"/>
      <c r="AR5" s="446"/>
      <c r="AS5" s="446"/>
      <c r="AT5" s="447"/>
      <c r="AU5" s="529" t="s">
        <v>94</v>
      </c>
      <c r="AV5" s="530"/>
      <c r="AW5" s="530"/>
      <c r="AX5" s="530"/>
      <c r="AY5" s="452" t="s">
        <v>95</v>
      </c>
      <c r="AZ5" s="453"/>
      <c r="BA5" s="453"/>
      <c r="BB5" s="453"/>
      <c r="BC5" s="453"/>
      <c r="BD5" s="453"/>
      <c r="BE5" s="453"/>
      <c r="BF5" s="453"/>
      <c r="BG5" s="453"/>
      <c r="BH5" s="453"/>
      <c r="BI5" s="453"/>
      <c r="BJ5" s="453"/>
      <c r="BK5" s="453"/>
      <c r="BL5" s="453"/>
      <c r="BM5" s="454"/>
      <c r="BN5" s="472">
        <v>2657078</v>
      </c>
      <c r="BO5" s="473"/>
      <c r="BP5" s="473"/>
      <c r="BQ5" s="473"/>
      <c r="BR5" s="473"/>
      <c r="BS5" s="473"/>
      <c r="BT5" s="473"/>
      <c r="BU5" s="474"/>
      <c r="BV5" s="472">
        <v>3044766</v>
      </c>
      <c r="BW5" s="473"/>
      <c r="BX5" s="473"/>
      <c r="BY5" s="473"/>
      <c r="BZ5" s="473"/>
      <c r="CA5" s="473"/>
      <c r="CB5" s="473"/>
      <c r="CC5" s="474"/>
      <c r="CD5" s="481" t="s">
        <v>96</v>
      </c>
      <c r="CE5" s="482"/>
      <c r="CF5" s="482"/>
      <c r="CG5" s="482"/>
      <c r="CH5" s="482"/>
      <c r="CI5" s="482"/>
      <c r="CJ5" s="482"/>
      <c r="CK5" s="482"/>
      <c r="CL5" s="482"/>
      <c r="CM5" s="482"/>
      <c r="CN5" s="482"/>
      <c r="CO5" s="482"/>
      <c r="CP5" s="482"/>
      <c r="CQ5" s="482"/>
      <c r="CR5" s="482"/>
      <c r="CS5" s="483"/>
      <c r="CT5" s="442">
        <v>81.5</v>
      </c>
      <c r="CU5" s="443"/>
      <c r="CV5" s="443"/>
      <c r="CW5" s="443"/>
      <c r="CX5" s="443"/>
      <c r="CY5" s="443"/>
      <c r="CZ5" s="443"/>
      <c r="DA5" s="444"/>
      <c r="DB5" s="442">
        <v>77.900000000000006</v>
      </c>
      <c r="DC5" s="443"/>
      <c r="DD5" s="443"/>
      <c r="DE5" s="443"/>
      <c r="DF5" s="443"/>
      <c r="DG5" s="443"/>
      <c r="DH5" s="443"/>
      <c r="DI5" s="444"/>
      <c r="DJ5" s="186"/>
      <c r="DK5" s="186"/>
      <c r="DL5" s="186"/>
      <c r="DM5" s="186"/>
      <c r="DN5" s="186"/>
      <c r="DO5" s="186"/>
    </row>
    <row r="6" spans="1:119" ht="18.75" customHeight="1" x14ac:dyDescent="0.15">
      <c r="A6" s="187"/>
      <c r="B6" s="628" t="s">
        <v>97</v>
      </c>
      <c r="C6" s="486"/>
      <c r="D6" s="486"/>
      <c r="E6" s="629"/>
      <c r="F6" s="629"/>
      <c r="G6" s="629"/>
      <c r="H6" s="629"/>
      <c r="I6" s="629"/>
      <c r="J6" s="629"/>
      <c r="K6" s="629"/>
      <c r="L6" s="629" t="s">
        <v>98</v>
      </c>
      <c r="M6" s="629"/>
      <c r="N6" s="629"/>
      <c r="O6" s="629"/>
      <c r="P6" s="629"/>
      <c r="Q6" s="629"/>
      <c r="R6" s="510"/>
      <c r="S6" s="510"/>
      <c r="T6" s="510"/>
      <c r="U6" s="510"/>
      <c r="V6" s="635"/>
      <c r="W6" s="563" t="s">
        <v>99</v>
      </c>
      <c r="X6" s="485"/>
      <c r="Y6" s="485"/>
      <c r="Z6" s="485"/>
      <c r="AA6" s="485"/>
      <c r="AB6" s="486"/>
      <c r="AC6" s="640" t="s">
        <v>100</v>
      </c>
      <c r="AD6" s="641"/>
      <c r="AE6" s="641"/>
      <c r="AF6" s="641"/>
      <c r="AG6" s="641"/>
      <c r="AH6" s="641"/>
      <c r="AI6" s="641"/>
      <c r="AJ6" s="641"/>
      <c r="AK6" s="641"/>
      <c r="AL6" s="642"/>
      <c r="AM6" s="541" t="s">
        <v>101</v>
      </c>
      <c r="AN6" s="446"/>
      <c r="AO6" s="446"/>
      <c r="AP6" s="446"/>
      <c r="AQ6" s="446"/>
      <c r="AR6" s="446"/>
      <c r="AS6" s="446"/>
      <c r="AT6" s="447"/>
      <c r="AU6" s="529" t="s">
        <v>102</v>
      </c>
      <c r="AV6" s="530"/>
      <c r="AW6" s="530"/>
      <c r="AX6" s="530"/>
      <c r="AY6" s="452" t="s">
        <v>103</v>
      </c>
      <c r="AZ6" s="453"/>
      <c r="BA6" s="453"/>
      <c r="BB6" s="453"/>
      <c r="BC6" s="453"/>
      <c r="BD6" s="453"/>
      <c r="BE6" s="453"/>
      <c r="BF6" s="453"/>
      <c r="BG6" s="453"/>
      <c r="BH6" s="453"/>
      <c r="BI6" s="453"/>
      <c r="BJ6" s="453"/>
      <c r="BK6" s="453"/>
      <c r="BL6" s="453"/>
      <c r="BM6" s="454"/>
      <c r="BN6" s="472">
        <v>188686</v>
      </c>
      <c r="BO6" s="473"/>
      <c r="BP6" s="473"/>
      <c r="BQ6" s="473"/>
      <c r="BR6" s="473"/>
      <c r="BS6" s="473"/>
      <c r="BT6" s="473"/>
      <c r="BU6" s="474"/>
      <c r="BV6" s="472">
        <v>199854</v>
      </c>
      <c r="BW6" s="473"/>
      <c r="BX6" s="473"/>
      <c r="BY6" s="473"/>
      <c r="BZ6" s="473"/>
      <c r="CA6" s="473"/>
      <c r="CB6" s="473"/>
      <c r="CC6" s="474"/>
      <c r="CD6" s="481" t="s">
        <v>104</v>
      </c>
      <c r="CE6" s="482"/>
      <c r="CF6" s="482"/>
      <c r="CG6" s="482"/>
      <c r="CH6" s="482"/>
      <c r="CI6" s="482"/>
      <c r="CJ6" s="482"/>
      <c r="CK6" s="482"/>
      <c r="CL6" s="482"/>
      <c r="CM6" s="482"/>
      <c r="CN6" s="482"/>
      <c r="CO6" s="482"/>
      <c r="CP6" s="482"/>
      <c r="CQ6" s="482"/>
      <c r="CR6" s="482"/>
      <c r="CS6" s="483"/>
      <c r="CT6" s="625">
        <v>83.8</v>
      </c>
      <c r="CU6" s="626"/>
      <c r="CV6" s="626"/>
      <c r="CW6" s="626"/>
      <c r="CX6" s="626"/>
      <c r="CY6" s="626"/>
      <c r="CZ6" s="626"/>
      <c r="DA6" s="627"/>
      <c r="DB6" s="625">
        <v>81</v>
      </c>
      <c r="DC6" s="626"/>
      <c r="DD6" s="626"/>
      <c r="DE6" s="626"/>
      <c r="DF6" s="626"/>
      <c r="DG6" s="626"/>
      <c r="DH6" s="626"/>
      <c r="DI6" s="627"/>
      <c r="DJ6" s="186"/>
      <c r="DK6" s="186"/>
      <c r="DL6" s="186"/>
      <c r="DM6" s="186"/>
      <c r="DN6" s="186"/>
      <c r="DO6" s="186"/>
    </row>
    <row r="7" spans="1:119" ht="18.75" customHeight="1" x14ac:dyDescent="0.15">
      <c r="A7" s="187"/>
      <c r="B7" s="630"/>
      <c r="C7" s="631"/>
      <c r="D7" s="631"/>
      <c r="E7" s="632"/>
      <c r="F7" s="632"/>
      <c r="G7" s="632"/>
      <c r="H7" s="632"/>
      <c r="I7" s="632"/>
      <c r="J7" s="632"/>
      <c r="K7" s="632"/>
      <c r="L7" s="632"/>
      <c r="M7" s="632"/>
      <c r="N7" s="632"/>
      <c r="O7" s="632"/>
      <c r="P7" s="632"/>
      <c r="Q7" s="632"/>
      <c r="R7" s="636"/>
      <c r="S7" s="636"/>
      <c r="T7" s="636"/>
      <c r="U7" s="636"/>
      <c r="V7" s="637"/>
      <c r="W7" s="623"/>
      <c r="X7" s="434"/>
      <c r="Y7" s="434"/>
      <c r="Z7" s="434"/>
      <c r="AA7" s="434"/>
      <c r="AB7" s="631"/>
      <c r="AC7" s="643"/>
      <c r="AD7" s="435"/>
      <c r="AE7" s="435"/>
      <c r="AF7" s="435"/>
      <c r="AG7" s="435"/>
      <c r="AH7" s="435"/>
      <c r="AI7" s="435"/>
      <c r="AJ7" s="435"/>
      <c r="AK7" s="435"/>
      <c r="AL7" s="644"/>
      <c r="AM7" s="541" t="s">
        <v>105</v>
      </c>
      <c r="AN7" s="446"/>
      <c r="AO7" s="446"/>
      <c r="AP7" s="446"/>
      <c r="AQ7" s="446"/>
      <c r="AR7" s="446"/>
      <c r="AS7" s="446"/>
      <c r="AT7" s="447"/>
      <c r="AU7" s="529" t="s">
        <v>94</v>
      </c>
      <c r="AV7" s="530"/>
      <c r="AW7" s="530"/>
      <c r="AX7" s="530"/>
      <c r="AY7" s="452" t="s">
        <v>106</v>
      </c>
      <c r="AZ7" s="453"/>
      <c r="BA7" s="453"/>
      <c r="BB7" s="453"/>
      <c r="BC7" s="453"/>
      <c r="BD7" s="453"/>
      <c r="BE7" s="453"/>
      <c r="BF7" s="453"/>
      <c r="BG7" s="453"/>
      <c r="BH7" s="453"/>
      <c r="BI7" s="453"/>
      <c r="BJ7" s="453"/>
      <c r="BK7" s="453"/>
      <c r="BL7" s="453"/>
      <c r="BM7" s="454"/>
      <c r="BN7" s="472">
        <v>118540</v>
      </c>
      <c r="BO7" s="473"/>
      <c r="BP7" s="473"/>
      <c r="BQ7" s="473"/>
      <c r="BR7" s="473"/>
      <c r="BS7" s="473"/>
      <c r="BT7" s="473"/>
      <c r="BU7" s="474"/>
      <c r="BV7" s="472">
        <v>116825</v>
      </c>
      <c r="BW7" s="473"/>
      <c r="BX7" s="473"/>
      <c r="BY7" s="473"/>
      <c r="BZ7" s="473"/>
      <c r="CA7" s="473"/>
      <c r="CB7" s="473"/>
      <c r="CC7" s="474"/>
      <c r="CD7" s="481" t="s">
        <v>107</v>
      </c>
      <c r="CE7" s="482"/>
      <c r="CF7" s="482"/>
      <c r="CG7" s="482"/>
      <c r="CH7" s="482"/>
      <c r="CI7" s="482"/>
      <c r="CJ7" s="482"/>
      <c r="CK7" s="482"/>
      <c r="CL7" s="482"/>
      <c r="CM7" s="482"/>
      <c r="CN7" s="482"/>
      <c r="CO7" s="482"/>
      <c r="CP7" s="482"/>
      <c r="CQ7" s="482"/>
      <c r="CR7" s="482"/>
      <c r="CS7" s="483"/>
      <c r="CT7" s="472">
        <v>1472035</v>
      </c>
      <c r="CU7" s="473"/>
      <c r="CV7" s="473"/>
      <c r="CW7" s="473"/>
      <c r="CX7" s="473"/>
      <c r="CY7" s="473"/>
      <c r="CZ7" s="473"/>
      <c r="DA7" s="474"/>
      <c r="DB7" s="472">
        <v>1508707</v>
      </c>
      <c r="DC7" s="473"/>
      <c r="DD7" s="473"/>
      <c r="DE7" s="473"/>
      <c r="DF7" s="473"/>
      <c r="DG7" s="473"/>
      <c r="DH7" s="473"/>
      <c r="DI7" s="474"/>
      <c r="DJ7" s="186"/>
      <c r="DK7" s="186"/>
      <c r="DL7" s="186"/>
      <c r="DM7" s="186"/>
      <c r="DN7" s="186"/>
      <c r="DO7" s="186"/>
    </row>
    <row r="8" spans="1:119" ht="18.75" customHeight="1" thickBot="1" x14ac:dyDescent="0.2">
      <c r="A8" s="187"/>
      <c r="B8" s="633"/>
      <c r="C8" s="564"/>
      <c r="D8" s="564"/>
      <c r="E8" s="634"/>
      <c r="F8" s="634"/>
      <c r="G8" s="634"/>
      <c r="H8" s="634"/>
      <c r="I8" s="634"/>
      <c r="J8" s="634"/>
      <c r="K8" s="634"/>
      <c r="L8" s="634"/>
      <c r="M8" s="634"/>
      <c r="N8" s="634"/>
      <c r="O8" s="634"/>
      <c r="P8" s="634"/>
      <c r="Q8" s="634"/>
      <c r="R8" s="638"/>
      <c r="S8" s="638"/>
      <c r="T8" s="638"/>
      <c r="U8" s="638"/>
      <c r="V8" s="639"/>
      <c r="W8" s="553"/>
      <c r="X8" s="554"/>
      <c r="Y8" s="554"/>
      <c r="Z8" s="554"/>
      <c r="AA8" s="554"/>
      <c r="AB8" s="564"/>
      <c r="AC8" s="645"/>
      <c r="AD8" s="646"/>
      <c r="AE8" s="646"/>
      <c r="AF8" s="646"/>
      <c r="AG8" s="646"/>
      <c r="AH8" s="646"/>
      <c r="AI8" s="646"/>
      <c r="AJ8" s="646"/>
      <c r="AK8" s="646"/>
      <c r="AL8" s="647"/>
      <c r="AM8" s="541" t="s">
        <v>108</v>
      </c>
      <c r="AN8" s="446"/>
      <c r="AO8" s="446"/>
      <c r="AP8" s="446"/>
      <c r="AQ8" s="446"/>
      <c r="AR8" s="446"/>
      <c r="AS8" s="446"/>
      <c r="AT8" s="447"/>
      <c r="AU8" s="529" t="s">
        <v>94</v>
      </c>
      <c r="AV8" s="530"/>
      <c r="AW8" s="530"/>
      <c r="AX8" s="530"/>
      <c r="AY8" s="452" t="s">
        <v>109</v>
      </c>
      <c r="AZ8" s="453"/>
      <c r="BA8" s="453"/>
      <c r="BB8" s="453"/>
      <c r="BC8" s="453"/>
      <c r="BD8" s="453"/>
      <c r="BE8" s="453"/>
      <c r="BF8" s="453"/>
      <c r="BG8" s="453"/>
      <c r="BH8" s="453"/>
      <c r="BI8" s="453"/>
      <c r="BJ8" s="453"/>
      <c r="BK8" s="453"/>
      <c r="BL8" s="453"/>
      <c r="BM8" s="454"/>
      <c r="BN8" s="472">
        <v>70146</v>
      </c>
      <c r="BO8" s="473"/>
      <c r="BP8" s="473"/>
      <c r="BQ8" s="473"/>
      <c r="BR8" s="473"/>
      <c r="BS8" s="473"/>
      <c r="BT8" s="473"/>
      <c r="BU8" s="474"/>
      <c r="BV8" s="472">
        <v>83029</v>
      </c>
      <c r="BW8" s="473"/>
      <c r="BX8" s="473"/>
      <c r="BY8" s="473"/>
      <c r="BZ8" s="473"/>
      <c r="CA8" s="473"/>
      <c r="CB8" s="473"/>
      <c r="CC8" s="474"/>
      <c r="CD8" s="481" t="s">
        <v>110</v>
      </c>
      <c r="CE8" s="482"/>
      <c r="CF8" s="482"/>
      <c r="CG8" s="482"/>
      <c r="CH8" s="482"/>
      <c r="CI8" s="482"/>
      <c r="CJ8" s="482"/>
      <c r="CK8" s="482"/>
      <c r="CL8" s="482"/>
      <c r="CM8" s="482"/>
      <c r="CN8" s="482"/>
      <c r="CO8" s="482"/>
      <c r="CP8" s="482"/>
      <c r="CQ8" s="482"/>
      <c r="CR8" s="482"/>
      <c r="CS8" s="483"/>
      <c r="CT8" s="585">
        <v>0.17</v>
      </c>
      <c r="CU8" s="586"/>
      <c r="CV8" s="586"/>
      <c r="CW8" s="586"/>
      <c r="CX8" s="586"/>
      <c r="CY8" s="586"/>
      <c r="CZ8" s="586"/>
      <c r="DA8" s="587"/>
      <c r="DB8" s="585">
        <v>0.17</v>
      </c>
      <c r="DC8" s="586"/>
      <c r="DD8" s="586"/>
      <c r="DE8" s="586"/>
      <c r="DF8" s="586"/>
      <c r="DG8" s="586"/>
      <c r="DH8" s="586"/>
      <c r="DI8" s="587"/>
      <c r="DJ8" s="186"/>
      <c r="DK8" s="186"/>
      <c r="DL8" s="186"/>
      <c r="DM8" s="186"/>
      <c r="DN8" s="186"/>
      <c r="DO8" s="186"/>
    </row>
    <row r="9" spans="1:119" ht="18.75" customHeight="1" thickBot="1" x14ac:dyDescent="0.2">
      <c r="A9" s="187"/>
      <c r="B9" s="614" t="s">
        <v>111</v>
      </c>
      <c r="C9" s="615"/>
      <c r="D9" s="615"/>
      <c r="E9" s="615"/>
      <c r="F9" s="615"/>
      <c r="G9" s="615"/>
      <c r="H9" s="615"/>
      <c r="I9" s="615"/>
      <c r="J9" s="615"/>
      <c r="K9" s="535"/>
      <c r="L9" s="616" t="s">
        <v>112</v>
      </c>
      <c r="M9" s="617"/>
      <c r="N9" s="617"/>
      <c r="O9" s="617"/>
      <c r="P9" s="617"/>
      <c r="Q9" s="618"/>
      <c r="R9" s="619">
        <v>2289</v>
      </c>
      <c r="S9" s="620"/>
      <c r="T9" s="620"/>
      <c r="U9" s="620"/>
      <c r="V9" s="621"/>
      <c r="W9" s="551" t="s">
        <v>113</v>
      </c>
      <c r="X9" s="552"/>
      <c r="Y9" s="552"/>
      <c r="Z9" s="552"/>
      <c r="AA9" s="552"/>
      <c r="AB9" s="552"/>
      <c r="AC9" s="552"/>
      <c r="AD9" s="552"/>
      <c r="AE9" s="552"/>
      <c r="AF9" s="552"/>
      <c r="AG9" s="552"/>
      <c r="AH9" s="552"/>
      <c r="AI9" s="552"/>
      <c r="AJ9" s="552"/>
      <c r="AK9" s="552"/>
      <c r="AL9" s="622"/>
      <c r="AM9" s="541" t="s">
        <v>114</v>
      </c>
      <c r="AN9" s="446"/>
      <c r="AO9" s="446"/>
      <c r="AP9" s="446"/>
      <c r="AQ9" s="446"/>
      <c r="AR9" s="446"/>
      <c r="AS9" s="446"/>
      <c r="AT9" s="447"/>
      <c r="AU9" s="529" t="s">
        <v>115</v>
      </c>
      <c r="AV9" s="530"/>
      <c r="AW9" s="530"/>
      <c r="AX9" s="530"/>
      <c r="AY9" s="452" t="s">
        <v>116</v>
      </c>
      <c r="AZ9" s="453"/>
      <c r="BA9" s="453"/>
      <c r="BB9" s="453"/>
      <c r="BC9" s="453"/>
      <c r="BD9" s="453"/>
      <c r="BE9" s="453"/>
      <c r="BF9" s="453"/>
      <c r="BG9" s="453"/>
      <c r="BH9" s="453"/>
      <c r="BI9" s="453"/>
      <c r="BJ9" s="453"/>
      <c r="BK9" s="453"/>
      <c r="BL9" s="453"/>
      <c r="BM9" s="454"/>
      <c r="BN9" s="472">
        <v>-12883</v>
      </c>
      <c r="BO9" s="473"/>
      <c r="BP9" s="473"/>
      <c r="BQ9" s="473"/>
      <c r="BR9" s="473"/>
      <c r="BS9" s="473"/>
      <c r="BT9" s="473"/>
      <c r="BU9" s="474"/>
      <c r="BV9" s="472">
        <v>6252</v>
      </c>
      <c r="BW9" s="473"/>
      <c r="BX9" s="473"/>
      <c r="BY9" s="473"/>
      <c r="BZ9" s="473"/>
      <c r="CA9" s="473"/>
      <c r="CB9" s="473"/>
      <c r="CC9" s="474"/>
      <c r="CD9" s="481" t="s">
        <v>117</v>
      </c>
      <c r="CE9" s="482"/>
      <c r="CF9" s="482"/>
      <c r="CG9" s="482"/>
      <c r="CH9" s="482"/>
      <c r="CI9" s="482"/>
      <c r="CJ9" s="482"/>
      <c r="CK9" s="482"/>
      <c r="CL9" s="482"/>
      <c r="CM9" s="482"/>
      <c r="CN9" s="482"/>
      <c r="CO9" s="482"/>
      <c r="CP9" s="482"/>
      <c r="CQ9" s="482"/>
      <c r="CR9" s="482"/>
      <c r="CS9" s="483"/>
      <c r="CT9" s="442">
        <v>12.3</v>
      </c>
      <c r="CU9" s="443"/>
      <c r="CV9" s="443"/>
      <c r="CW9" s="443"/>
      <c r="CX9" s="443"/>
      <c r="CY9" s="443"/>
      <c r="CZ9" s="443"/>
      <c r="DA9" s="444"/>
      <c r="DB9" s="442">
        <v>17.100000000000001</v>
      </c>
      <c r="DC9" s="443"/>
      <c r="DD9" s="443"/>
      <c r="DE9" s="443"/>
      <c r="DF9" s="443"/>
      <c r="DG9" s="443"/>
      <c r="DH9" s="443"/>
      <c r="DI9" s="444"/>
      <c r="DJ9" s="186"/>
      <c r="DK9" s="186"/>
      <c r="DL9" s="186"/>
      <c r="DM9" s="186"/>
      <c r="DN9" s="186"/>
      <c r="DO9" s="186"/>
    </row>
    <row r="10" spans="1:119" ht="18.75" customHeight="1" thickBot="1" x14ac:dyDescent="0.2">
      <c r="A10" s="187"/>
      <c r="B10" s="614"/>
      <c r="C10" s="615"/>
      <c r="D10" s="615"/>
      <c r="E10" s="615"/>
      <c r="F10" s="615"/>
      <c r="G10" s="615"/>
      <c r="H10" s="615"/>
      <c r="I10" s="615"/>
      <c r="J10" s="615"/>
      <c r="K10" s="535"/>
      <c r="L10" s="445" t="s">
        <v>118</v>
      </c>
      <c r="M10" s="446"/>
      <c r="N10" s="446"/>
      <c r="O10" s="446"/>
      <c r="P10" s="446"/>
      <c r="Q10" s="447"/>
      <c r="R10" s="448">
        <v>2588</v>
      </c>
      <c r="S10" s="449"/>
      <c r="T10" s="449"/>
      <c r="U10" s="449"/>
      <c r="V10" s="451"/>
      <c r="W10" s="623"/>
      <c r="X10" s="434"/>
      <c r="Y10" s="434"/>
      <c r="Z10" s="434"/>
      <c r="AA10" s="434"/>
      <c r="AB10" s="434"/>
      <c r="AC10" s="434"/>
      <c r="AD10" s="434"/>
      <c r="AE10" s="434"/>
      <c r="AF10" s="434"/>
      <c r="AG10" s="434"/>
      <c r="AH10" s="434"/>
      <c r="AI10" s="434"/>
      <c r="AJ10" s="434"/>
      <c r="AK10" s="434"/>
      <c r="AL10" s="624"/>
      <c r="AM10" s="541" t="s">
        <v>119</v>
      </c>
      <c r="AN10" s="446"/>
      <c r="AO10" s="446"/>
      <c r="AP10" s="446"/>
      <c r="AQ10" s="446"/>
      <c r="AR10" s="446"/>
      <c r="AS10" s="446"/>
      <c r="AT10" s="447"/>
      <c r="AU10" s="529" t="s">
        <v>120</v>
      </c>
      <c r="AV10" s="530"/>
      <c r="AW10" s="530"/>
      <c r="AX10" s="530"/>
      <c r="AY10" s="452" t="s">
        <v>121</v>
      </c>
      <c r="AZ10" s="453"/>
      <c r="BA10" s="453"/>
      <c r="BB10" s="453"/>
      <c r="BC10" s="453"/>
      <c r="BD10" s="453"/>
      <c r="BE10" s="453"/>
      <c r="BF10" s="453"/>
      <c r="BG10" s="453"/>
      <c r="BH10" s="453"/>
      <c r="BI10" s="453"/>
      <c r="BJ10" s="453"/>
      <c r="BK10" s="453"/>
      <c r="BL10" s="453"/>
      <c r="BM10" s="454"/>
      <c r="BN10" s="472">
        <v>1447</v>
      </c>
      <c r="BO10" s="473"/>
      <c r="BP10" s="473"/>
      <c r="BQ10" s="473"/>
      <c r="BR10" s="473"/>
      <c r="BS10" s="473"/>
      <c r="BT10" s="473"/>
      <c r="BU10" s="474"/>
      <c r="BV10" s="472">
        <v>1499</v>
      </c>
      <c r="BW10" s="473"/>
      <c r="BX10" s="473"/>
      <c r="BY10" s="473"/>
      <c r="BZ10" s="473"/>
      <c r="CA10" s="473"/>
      <c r="CB10" s="473"/>
      <c r="CC10" s="47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4"/>
      <c r="C11" s="615"/>
      <c r="D11" s="615"/>
      <c r="E11" s="615"/>
      <c r="F11" s="615"/>
      <c r="G11" s="615"/>
      <c r="H11" s="615"/>
      <c r="I11" s="615"/>
      <c r="J11" s="615"/>
      <c r="K11" s="535"/>
      <c r="L11" s="518" t="s">
        <v>123</v>
      </c>
      <c r="M11" s="519"/>
      <c r="N11" s="519"/>
      <c r="O11" s="519"/>
      <c r="P11" s="519"/>
      <c r="Q11" s="520"/>
      <c r="R11" s="611" t="s">
        <v>124</v>
      </c>
      <c r="S11" s="612"/>
      <c r="T11" s="612"/>
      <c r="U11" s="612"/>
      <c r="V11" s="613"/>
      <c r="W11" s="623"/>
      <c r="X11" s="434"/>
      <c r="Y11" s="434"/>
      <c r="Z11" s="434"/>
      <c r="AA11" s="434"/>
      <c r="AB11" s="434"/>
      <c r="AC11" s="434"/>
      <c r="AD11" s="434"/>
      <c r="AE11" s="434"/>
      <c r="AF11" s="434"/>
      <c r="AG11" s="434"/>
      <c r="AH11" s="434"/>
      <c r="AI11" s="434"/>
      <c r="AJ11" s="434"/>
      <c r="AK11" s="434"/>
      <c r="AL11" s="624"/>
      <c r="AM11" s="541" t="s">
        <v>125</v>
      </c>
      <c r="AN11" s="446"/>
      <c r="AO11" s="446"/>
      <c r="AP11" s="446"/>
      <c r="AQ11" s="446"/>
      <c r="AR11" s="446"/>
      <c r="AS11" s="446"/>
      <c r="AT11" s="447"/>
      <c r="AU11" s="529" t="s">
        <v>126</v>
      </c>
      <c r="AV11" s="530"/>
      <c r="AW11" s="530"/>
      <c r="AX11" s="530"/>
      <c r="AY11" s="452" t="s">
        <v>127</v>
      </c>
      <c r="AZ11" s="453"/>
      <c r="BA11" s="453"/>
      <c r="BB11" s="453"/>
      <c r="BC11" s="453"/>
      <c r="BD11" s="453"/>
      <c r="BE11" s="453"/>
      <c r="BF11" s="453"/>
      <c r="BG11" s="453"/>
      <c r="BH11" s="453"/>
      <c r="BI11" s="453"/>
      <c r="BJ11" s="453"/>
      <c r="BK11" s="453"/>
      <c r="BL11" s="453"/>
      <c r="BM11" s="454"/>
      <c r="BN11" s="472">
        <v>57649</v>
      </c>
      <c r="BO11" s="473"/>
      <c r="BP11" s="473"/>
      <c r="BQ11" s="473"/>
      <c r="BR11" s="473"/>
      <c r="BS11" s="473"/>
      <c r="BT11" s="473"/>
      <c r="BU11" s="474"/>
      <c r="BV11" s="472">
        <v>142664</v>
      </c>
      <c r="BW11" s="473"/>
      <c r="BX11" s="473"/>
      <c r="BY11" s="473"/>
      <c r="BZ11" s="473"/>
      <c r="CA11" s="473"/>
      <c r="CB11" s="473"/>
      <c r="CC11" s="474"/>
      <c r="CD11" s="481" t="s">
        <v>128</v>
      </c>
      <c r="CE11" s="482"/>
      <c r="CF11" s="482"/>
      <c r="CG11" s="482"/>
      <c r="CH11" s="482"/>
      <c r="CI11" s="482"/>
      <c r="CJ11" s="482"/>
      <c r="CK11" s="482"/>
      <c r="CL11" s="482"/>
      <c r="CM11" s="482"/>
      <c r="CN11" s="482"/>
      <c r="CO11" s="482"/>
      <c r="CP11" s="482"/>
      <c r="CQ11" s="482"/>
      <c r="CR11" s="482"/>
      <c r="CS11" s="483"/>
      <c r="CT11" s="585" t="s">
        <v>129</v>
      </c>
      <c r="CU11" s="586"/>
      <c r="CV11" s="586"/>
      <c r="CW11" s="586"/>
      <c r="CX11" s="586"/>
      <c r="CY11" s="586"/>
      <c r="CZ11" s="586"/>
      <c r="DA11" s="587"/>
      <c r="DB11" s="585" t="s">
        <v>129</v>
      </c>
      <c r="DC11" s="586"/>
      <c r="DD11" s="586"/>
      <c r="DE11" s="586"/>
      <c r="DF11" s="586"/>
      <c r="DG11" s="586"/>
      <c r="DH11" s="586"/>
      <c r="DI11" s="587"/>
      <c r="DJ11" s="186"/>
      <c r="DK11" s="186"/>
      <c r="DL11" s="186"/>
      <c r="DM11" s="186"/>
      <c r="DN11" s="186"/>
      <c r="DO11" s="186"/>
    </row>
    <row r="12" spans="1:119" ht="18.75" customHeight="1" x14ac:dyDescent="0.15">
      <c r="A12" s="187"/>
      <c r="B12" s="588" t="s">
        <v>130</v>
      </c>
      <c r="C12" s="589"/>
      <c r="D12" s="589"/>
      <c r="E12" s="589"/>
      <c r="F12" s="589"/>
      <c r="G12" s="589"/>
      <c r="H12" s="589"/>
      <c r="I12" s="589"/>
      <c r="J12" s="589"/>
      <c r="K12" s="590"/>
      <c r="L12" s="597" t="s">
        <v>131</v>
      </c>
      <c r="M12" s="598"/>
      <c r="N12" s="598"/>
      <c r="O12" s="598"/>
      <c r="P12" s="598"/>
      <c r="Q12" s="599"/>
      <c r="R12" s="600">
        <v>2295</v>
      </c>
      <c r="S12" s="601"/>
      <c r="T12" s="601"/>
      <c r="U12" s="601"/>
      <c r="V12" s="602"/>
      <c r="W12" s="603" t="s">
        <v>1</v>
      </c>
      <c r="X12" s="530"/>
      <c r="Y12" s="530"/>
      <c r="Z12" s="530"/>
      <c r="AA12" s="530"/>
      <c r="AB12" s="604"/>
      <c r="AC12" s="605" t="s">
        <v>132</v>
      </c>
      <c r="AD12" s="606"/>
      <c r="AE12" s="606"/>
      <c r="AF12" s="606"/>
      <c r="AG12" s="607"/>
      <c r="AH12" s="605" t="s">
        <v>133</v>
      </c>
      <c r="AI12" s="606"/>
      <c r="AJ12" s="606"/>
      <c r="AK12" s="606"/>
      <c r="AL12" s="608"/>
      <c r="AM12" s="541" t="s">
        <v>134</v>
      </c>
      <c r="AN12" s="446"/>
      <c r="AO12" s="446"/>
      <c r="AP12" s="446"/>
      <c r="AQ12" s="446"/>
      <c r="AR12" s="446"/>
      <c r="AS12" s="446"/>
      <c r="AT12" s="447"/>
      <c r="AU12" s="529" t="s">
        <v>115</v>
      </c>
      <c r="AV12" s="530"/>
      <c r="AW12" s="530"/>
      <c r="AX12" s="530"/>
      <c r="AY12" s="452" t="s">
        <v>135</v>
      </c>
      <c r="AZ12" s="453"/>
      <c r="BA12" s="453"/>
      <c r="BB12" s="453"/>
      <c r="BC12" s="453"/>
      <c r="BD12" s="453"/>
      <c r="BE12" s="453"/>
      <c r="BF12" s="453"/>
      <c r="BG12" s="453"/>
      <c r="BH12" s="453"/>
      <c r="BI12" s="453"/>
      <c r="BJ12" s="453"/>
      <c r="BK12" s="453"/>
      <c r="BL12" s="453"/>
      <c r="BM12" s="454"/>
      <c r="BN12" s="472">
        <v>0</v>
      </c>
      <c r="BO12" s="473"/>
      <c r="BP12" s="473"/>
      <c r="BQ12" s="473"/>
      <c r="BR12" s="473"/>
      <c r="BS12" s="473"/>
      <c r="BT12" s="473"/>
      <c r="BU12" s="474"/>
      <c r="BV12" s="472">
        <v>0</v>
      </c>
      <c r="BW12" s="473"/>
      <c r="BX12" s="473"/>
      <c r="BY12" s="473"/>
      <c r="BZ12" s="473"/>
      <c r="CA12" s="473"/>
      <c r="CB12" s="473"/>
      <c r="CC12" s="474"/>
      <c r="CD12" s="481" t="s">
        <v>136</v>
      </c>
      <c r="CE12" s="482"/>
      <c r="CF12" s="482"/>
      <c r="CG12" s="482"/>
      <c r="CH12" s="482"/>
      <c r="CI12" s="482"/>
      <c r="CJ12" s="482"/>
      <c r="CK12" s="482"/>
      <c r="CL12" s="482"/>
      <c r="CM12" s="482"/>
      <c r="CN12" s="482"/>
      <c r="CO12" s="482"/>
      <c r="CP12" s="482"/>
      <c r="CQ12" s="482"/>
      <c r="CR12" s="482"/>
      <c r="CS12" s="483"/>
      <c r="CT12" s="585" t="s">
        <v>137</v>
      </c>
      <c r="CU12" s="586"/>
      <c r="CV12" s="586"/>
      <c r="CW12" s="586"/>
      <c r="CX12" s="586"/>
      <c r="CY12" s="586"/>
      <c r="CZ12" s="586"/>
      <c r="DA12" s="587"/>
      <c r="DB12" s="585" t="s">
        <v>138</v>
      </c>
      <c r="DC12" s="586"/>
      <c r="DD12" s="586"/>
      <c r="DE12" s="586"/>
      <c r="DF12" s="586"/>
      <c r="DG12" s="586"/>
      <c r="DH12" s="586"/>
      <c r="DI12" s="587"/>
      <c r="DJ12" s="186"/>
      <c r="DK12" s="186"/>
      <c r="DL12" s="186"/>
      <c r="DM12" s="186"/>
      <c r="DN12" s="186"/>
      <c r="DO12" s="186"/>
    </row>
    <row r="13" spans="1:119" ht="18.75" customHeight="1" x14ac:dyDescent="0.15">
      <c r="A13" s="187"/>
      <c r="B13" s="591"/>
      <c r="C13" s="592"/>
      <c r="D13" s="592"/>
      <c r="E13" s="592"/>
      <c r="F13" s="592"/>
      <c r="G13" s="592"/>
      <c r="H13" s="592"/>
      <c r="I13" s="592"/>
      <c r="J13" s="592"/>
      <c r="K13" s="593"/>
      <c r="L13" s="197"/>
      <c r="M13" s="572" t="s">
        <v>139</v>
      </c>
      <c r="N13" s="573"/>
      <c r="O13" s="573"/>
      <c r="P13" s="573"/>
      <c r="Q13" s="574"/>
      <c r="R13" s="575">
        <v>2286</v>
      </c>
      <c r="S13" s="576"/>
      <c r="T13" s="576"/>
      <c r="U13" s="576"/>
      <c r="V13" s="577"/>
      <c r="W13" s="563" t="s">
        <v>140</v>
      </c>
      <c r="X13" s="485"/>
      <c r="Y13" s="485"/>
      <c r="Z13" s="485"/>
      <c r="AA13" s="485"/>
      <c r="AB13" s="486"/>
      <c r="AC13" s="448">
        <v>542</v>
      </c>
      <c r="AD13" s="449"/>
      <c r="AE13" s="449"/>
      <c r="AF13" s="449"/>
      <c r="AG13" s="450"/>
      <c r="AH13" s="448">
        <v>615</v>
      </c>
      <c r="AI13" s="449"/>
      <c r="AJ13" s="449"/>
      <c r="AK13" s="449"/>
      <c r="AL13" s="451"/>
      <c r="AM13" s="541" t="s">
        <v>141</v>
      </c>
      <c r="AN13" s="446"/>
      <c r="AO13" s="446"/>
      <c r="AP13" s="446"/>
      <c r="AQ13" s="446"/>
      <c r="AR13" s="446"/>
      <c r="AS13" s="446"/>
      <c r="AT13" s="447"/>
      <c r="AU13" s="529" t="s">
        <v>142</v>
      </c>
      <c r="AV13" s="530"/>
      <c r="AW13" s="530"/>
      <c r="AX13" s="530"/>
      <c r="AY13" s="452" t="s">
        <v>143</v>
      </c>
      <c r="AZ13" s="453"/>
      <c r="BA13" s="453"/>
      <c r="BB13" s="453"/>
      <c r="BC13" s="453"/>
      <c r="BD13" s="453"/>
      <c r="BE13" s="453"/>
      <c r="BF13" s="453"/>
      <c r="BG13" s="453"/>
      <c r="BH13" s="453"/>
      <c r="BI13" s="453"/>
      <c r="BJ13" s="453"/>
      <c r="BK13" s="453"/>
      <c r="BL13" s="453"/>
      <c r="BM13" s="454"/>
      <c r="BN13" s="472">
        <v>46213</v>
      </c>
      <c r="BO13" s="473"/>
      <c r="BP13" s="473"/>
      <c r="BQ13" s="473"/>
      <c r="BR13" s="473"/>
      <c r="BS13" s="473"/>
      <c r="BT13" s="473"/>
      <c r="BU13" s="474"/>
      <c r="BV13" s="472">
        <v>150415</v>
      </c>
      <c r="BW13" s="473"/>
      <c r="BX13" s="473"/>
      <c r="BY13" s="473"/>
      <c r="BZ13" s="473"/>
      <c r="CA13" s="473"/>
      <c r="CB13" s="473"/>
      <c r="CC13" s="474"/>
      <c r="CD13" s="481" t="s">
        <v>144</v>
      </c>
      <c r="CE13" s="482"/>
      <c r="CF13" s="482"/>
      <c r="CG13" s="482"/>
      <c r="CH13" s="482"/>
      <c r="CI13" s="482"/>
      <c r="CJ13" s="482"/>
      <c r="CK13" s="482"/>
      <c r="CL13" s="482"/>
      <c r="CM13" s="482"/>
      <c r="CN13" s="482"/>
      <c r="CO13" s="482"/>
      <c r="CP13" s="482"/>
      <c r="CQ13" s="482"/>
      <c r="CR13" s="482"/>
      <c r="CS13" s="483"/>
      <c r="CT13" s="442">
        <v>0</v>
      </c>
      <c r="CU13" s="443"/>
      <c r="CV13" s="443"/>
      <c r="CW13" s="443"/>
      <c r="CX13" s="443"/>
      <c r="CY13" s="443"/>
      <c r="CZ13" s="443"/>
      <c r="DA13" s="444"/>
      <c r="DB13" s="442">
        <v>0</v>
      </c>
      <c r="DC13" s="443"/>
      <c r="DD13" s="443"/>
      <c r="DE13" s="443"/>
      <c r="DF13" s="443"/>
      <c r="DG13" s="443"/>
      <c r="DH13" s="443"/>
      <c r="DI13" s="444"/>
      <c r="DJ13" s="186"/>
      <c r="DK13" s="186"/>
      <c r="DL13" s="186"/>
      <c r="DM13" s="186"/>
      <c r="DN13" s="186"/>
      <c r="DO13" s="186"/>
    </row>
    <row r="14" spans="1:119" ht="18.75" customHeight="1" thickBot="1" x14ac:dyDescent="0.2">
      <c r="A14" s="187"/>
      <c r="B14" s="591"/>
      <c r="C14" s="592"/>
      <c r="D14" s="592"/>
      <c r="E14" s="592"/>
      <c r="F14" s="592"/>
      <c r="G14" s="592"/>
      <c r="H14" s="592"/>
      <c r="I14" s="592"/>
      <c r="J14" s="592"/>
      <c r="K14" s="593"/>
      <c r="L14" s="565" t="s">
        <v>145</v>
      </c>
      <c r="M14" s="609"/>
      <c r="N14" s="609"/>
      <c r="O14" s="609"/>
      <c r="P14" s="609"/>
      <c r="Q14" s="610"/>
      <c r="R14" s="575">
        <v>2362</v>
      </c>
      <c r="S14" s="576"/>
      <c r="T14" s="576"/>
      <c r="U14" s="576"/>
      <c r="V14" s="577"/>
      <c r="W14" s="578"/>
      <c r="X14" s="488"/>
      <c r="Y14" s="488"/>
      <c r="Z14" s="488"/>
      <c r="AA14" s="488"/>
      <c r="AB14" s="489"/>
      <c r="AC14" s="568">
        <v>40.4</v>
      </c>
      <c r="AD14" s="569"/>
      <c r="AE14" s="569"/>
      <c r="AF14" s="569"/>
      <c r="AG14" s="570"/>
      <c r="AH14" s="568">
        <v>41.8</v>
      </c>
      <c r="AI14" s="569"/>
      <c r="AJ14" s="569"/>
      <c r="AK14" s="569"/>
      <c r="AL14" s="571"/>
      <c r="AM14" s="541"/>
      <c r="AN14" s="446"/>
      <c r="AO14" s="446"/>
      <c r="AP14" s="446"/>
      <c r="AQ14" s="446"/>
      <c r="AR14" s="446"/>
      <c r="AS14" s="446"/>
      <c r="AT14" s="447"/>
      <c r="AU14" s="529"/>
      <c r="AV14" s="530"/>
      <c r="AW14" s="530"/>
      <c r="AX14" s="530"/>
      <c r="AY14" s="452"/>
      <c r="AZ14" s="453"/>
      <c r="BA14" s="453"/>
      <c r="BB14" s="453"/>
      <c r="BC14" s="453"/>
      <c r="BD14" s="453"/>
      <c r="BE14" s="453"/>
      <c r="BF14" s="453"/>
      <c r="BG14" s="453"/>
      <c r="BH14" s="453"/>
      <c r="BI14" s="453"/>
      <c r="BJ14" s="453"/>
      <c r="BK14" s="453"/>
      <c r="BL14" s="453"/>
      <c r="BM14" s="454"/>
      <c r="BN14" s="472"/>
      <c r="BO14" s="473"/>
      <c r="BP14" s="473"/>
      <c r="BQ14" s="473"/>
      <c r="BR14" s="473"/>
      <c r="BS14" s="473"/>
      <c r="BT14" s="473"/>
      <c r="BU14" s="474"/>
      <c r="BV14" s="472"/>
      <c r="BW14" s="473"/>
      <c r="BX14" s="473"/>
      <c r="BY14" s="473"/>
      <c r="BZ14" s="473"/>
      <c r="CA14" s="473"/>
      <c r="CB14" s="473"/>
      <c r="CC14" s="474"/>
      <c r="CD14" s="478" t="s">
        <v>146</v>
      </c>
      <c r="CE14" s="479"/>
      <c r="CF14" s="479"/>
      <c r="CG14" s="479"/>
      <c r="CH14" s="479"/>
      <c r="CI14" s="479"/>
      <c r="CJ14" s="479"/>
      <c r="CK14" s="479"/>
      <c r="CL14" s="479"/>
      <c r="CM14" s="479"/>
      <c r="CN14" s="479"/>
      <c r="CO14" s="479"/>
      <c r="CP14" s="479"/>
      <c r="CQ14" s="479"/>
      <c r="CR14" s="479"/>
      <c r="CS14" s="480"/>
      <c r="CT14" s="579" t="s">
        <v>138</v>
      </c>
      <c r="CU14" s="580"/>
      <c r="CV14" s="580"/>
      <c r="CW14" s="580"/>
      <c r="CX14" s="580"/>
      <c r="CY14" s="580"/>
      <c r="CZ14" s="580"/>
      <c r="DA14" s="581"/>
      <c r="DB14" s="579" t="s">
        <v>138</v>
      </c>
      <c r="DC14" s="580"/>
      <c r="DD14" s="580"/>
      <c r="DE14" s="580"/>
      <c r="DF14" s="580"/>
      <c r="DG14" s="580"/>
      <c r="DH14" s="580"/>
      <c r="DI14" s="581"/>
      <c r="DJ14" s="186"/>
      <c r="DK14" s="186"/>
      <c r="DL14" s="186"/>
      <c r="DM14" s="186"/>
      <c r="DN14" s="186"/>
      <c r="DO14" s="186"/>
    </row>
    <row r="15" spans="1:119" ht="18.75" customHeight="1" x14ac:dyDescent="0.15">
      <c r="A15" s="187"/>
      <c r="B15" s="591"/>
      <c r="C15" s="592"/>
      <c r="D15" s="592"/>
      <c r="E15" s="592"/>
      <c r="F15" s="592"/>
      <c r="G15" s="592"/>
      <c r="H15" s="592"/>
      <c r="I15" s="592"/>
      <c r="J15" s="592"/>
      <c r="K15" s="593"/>
      <c r="L15" s="197"/>
      <c r="M15" s="572" t="s">
        <v>139</v>
      </c>
      <c r="N15" s="573"/>
      <c r="O15" s="573"/>
      <c r="P15" s="573"/>
      <c r="Q15" s="574"/>
      <c r="R15" s="575">
        <v>2355</v>
      </c>
      <c r="S15" s="576"/>
      <c r="T15" s="576"/>
      <c r="U15" s="576"/>
      <c r="V15" s="577"/>
      <c r="W15" s="563" t="s">
        <v>147</v>
      </c>
      <c r="X15" s="485"/>
      <c r="Y15" s="485"/>
      <c r="Z15" s="485"/>
      <c r="AA15" s="485"/>
      <c r="AB15" s="486"/>
      <c r="AC15" s="448">
        <v>246</v>
      </c>
      <c r="AD15" s="449"/>
      <c r="AE15" s="449"/>
      <c r="AF15" s="449"/>
      <c r="AG15" s="450"/>
      <c r="AH15" s="448">
        <v>284</v>
      </c>
      <c r="AI15" s="449"/>
      <c r="AJ15" s="449"/>
      <c r="AK15" s="449"/>
      <c r="AL15" s="451"/>
      <c r="AM15" s="541"/>
      <c r="AN15" s="446"/>
      <c r="AO15" s="446"/>
      <c r="AP15" s="446"/>
      <c r="AQ15" s="446"/>
      <c r="AR15" s="446"/>
      <c r="AS15" s="446"/>
      <c r="AT15" s="447"/>
      <c r="AU15" s="529"/>
      <c r="AV15" s="530"/>
      <c r="AW15" s="530"/>
      <c r="AX15" s="530"/>
      <c r="AY15" s="464" t="s">
        <v>148</v>
      </c>
      <c r="AZ15" s="465"/>
      <c r="BA15" s="465"/>
      <c r="BB15" s="465"/>
      <c r="BC15" s="465"/>
      <c r="BD15" s="465"/>
      <c r="BE15" s="465"/>
      <c r="BF15" s="465"/>
      <c r="BG15" s="465"/>
      <c r="BH15" s="465"/>
      <c r="BI15" s="465"/>
      <c r="BJ15" s="465"/>
      <c r="BK15" s="465"/>
      <c r="BL15" s="465"/>
      <c r="BM15" s="466"/>
      <c r="BN15" s="467">
        <v>230284</v>
      </c>
      <c r="BO15" s="468"/>
      <c r="BP15" s="468"/>
      <c r="BQ15" s="468"/>
      <c r="BR15" s="468"/>
      <c r="BS15" s="468"/>
      <c r="BT15" s="468"/>
      <c r="BU15" s="469"/>
      <c r="BV15" s="467">
        <v>235170</v>
      </c>
      <c r="BW15" s="468"/>
      <c r="BX15" s="468"/>
      <c r="BY15" s="468"/>
      <c r="BZ15" s="468"/>
      <c r="CA15" s="468"/>
      <c r="CB15" s="468"/>
      <c r="CC15" s="469"/>
      <c r="CD15" s="582" t="s">
        <v>149</v>
      </c>
      <c r="CE15" s="583"/>
      <c r="CF15" s="583"/>
      <c r="CG15" s="583"/>
      <c r="CH15" s="583"/>
      <c r="CI15" s="583"/>
      <c r="CJ15" s="583"/>
      <c r="CK15" s="583"/>
      <c r="CL15" s="583"/>
      <c r="CM15" s="583"/>
      <c r="CN15" s="583"/>
      <c r="CO15" s="583"/>
      <c r="CP15" s="583"/>
      <c r="CQ15" s="583"/>
      <c r="CR15" s="583"/>
      <c r="CS15" s="58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91"/>
      <c r="C16" s="592"/>
      <c r="D16" s="592"/>
      <c r="E16" s="592"/>
      <c r="F16" s="592"/>
      <c r="G16" s="592"/>
      <c r="H16" s="592"/>
      <c r="I16" s="592"/>
      <c r="J16" s="592"/>
      <c r="K16" s="593"/>
      <c r="L16" s="565" t="s">
        <v>150</v>
      </c>
      <c r="M16" s="566"/>
      <c r="N16" s="566"/>
      <c r="O16" s="566"/>
      <c r="P16" s="566"/>
      <c r="Q16" s="567"/>
      <c r="R16" s="560" t="s">
        <v>151</v>
      </c>
      <c r="S16" s="561"/>
      <c r="T16" s="561"/>
      <c r="U16" s="561"/>
      <c r="V16" s="562"/>
      <c r="W16" s="578"/>
      <c r="X16" s="488"/>
      <c r="Y16" s="488"/>
      <c r="Z16" s="488"/>
      <c r="AA16" s="488"/>
      <c r="AB16" s="489"/>
      <c r="AC16" s="568">
        <v>18.399999999999999</v>
      </c>
      <c r="AD16" s="569"/>
      <c r="AE16" s="569"/>
      <c r="AF16" s="569"/>
      <c r="AG16" s="570"/>
      <c r="AH16" s="568">
        <v>19.3</v>
      </c>
      <c r="AI16" s="569"/>
      <c r="AJ16" s="569"/>
      <c r="AK16" s="569"/>
      <c r="AL16" s="571"/>
      <c r="AM16" s="541"/>
      <c r="AN16" s="446"/>
      <c r="AO16" s="446"/>
      <c r="AP16" s="446"/>
      <c r="AQ16" s="446"/>
      <c r="AR16" s="446"/>
      <c r="AS16" s="446"/>
      <c r="AT16" s="447"/>
      <c r="AU16" s="529"/>
      <c r="AV16" s="530"/>
      <c r="AW16" s="530"/>
      <c r="AX16" s="530"/>
      <c r="AY16" s="452" t="s">
        <v>152</v>
      </c>
      <c r="AZ16" s="453"/>
      <c r="BA16" s="453"/>
      <c r="BB16" s="453"/>
      <c r="BC16" s="453"/>
      <c r="BD16" s="453"/>
      <c r="BE16" s="453"/>
      <c r="BF16" s="453"/>
      <c r="BG16" s="453"/>
      <c r="BH16" s="453"/>
      <c r="BI16" s="453"/>
      <c r="BJ16" s="453"/>
      <c r="BK16" s="453"/>
      <c r="BL16" s="453"/>
      <c r="BM16" s="454"/>
      <c r="BN16" s="472">
        <v>1383896</v>
      </c>
      <c r="BO16" s="473"/>
      <c r="BP16" s="473"/>
      <c r="BQ16" s="473"/>
      <c r="BR16" s="473"/>
      <c r="BS16" s="473"/>
      <c r="BT16" s="473"/>
      <c r="BU16" s="474"/>
      <c r="BV16" s="472">
        <v>1401417</v>
      </c>
      <c r="BW16" s="473"/>
      <c r="BX16" s="473"/>
      <c r="BY16" s="473"/>
      <c r="BZ16" s="473"/>
      <c r="CA16" s="473"/>
      <c r="CB16" s="473"/>
      <c r="CC16" s="474"/>
      <c r="CD16" s="201"/>
      <c r="CE16" s="470"/>
      <c r="CF16" s="470"/>
      <c r="CG16" s="470"/>
      <c r="CH16" s="470"/>
      <c r="CI16" s="470"/>
      <c r="CJ16" s="470"/>
      <c r="CK16" s="470"/>
      <c r="CL16" s="470"/>
      <c r="CM16" s="470"/>
      <c r="CN16" s="470"/>
      <c r="CO16" s="470"/>
      <c r="CP16" s="470"/>
      <c r="CQ16" s="470"/>
      <c r="CR16" s="470"/>
      <c r="CS16" s="471"/>
      <c r="CT16" s="442"/>
      <c r="CU16" s="443"/>
      <c r="CV16" s="443"/>
      <c r="CW16" s="443"/>
      <c r="CX16" s="443"/>
      <c r="CY16" s="443"/>
      <c r="CZ16" s="443"/>
      <c r="DA16" s="444"/>
      <c r="DB16" s="442"/>
      <c r="DC16" s="443"/>
      <c r="DD16" s="443"/>
      <c r="DE16" s="443"/>
      <c r="DF16" s="443"/>
      <c r="DG16" s="443"/>
      <c r="DH16" s="443"/>
      <c r="DI16" s="444"/>
      <c r="DJ16" s="186"/>
      <c r="DK16" s="186"/>
      <c r="DL16" s="186"/>
      <c r="DM16" s="186"/>
      <c r="DN16" s="186"/>
      <c r="DO16" s="186"/>
    </row>
    <row r="17" spans="1:119" ht="18.75" customHeight="1" thickBot="1" x14ac:dyDescent="0.2">
      <c r="A17" s="187"/>
      <c r="B17" s="594"/>
      <c r="C17" s="595"/>
      <c r="D17" s="595"/>
      <c r="E17" s="595"/>
      <c r="F17" s="595"/>
      <c r="G17" s="595"/>
      <c r="H17" s="595"/>
      <c r="I17" s="595"/>
      <c r="J17" s="595"/>
      <c r="K17" s="596"/>
      <c r="L17" s="202"/>
      <c r="M17" s="557" t="s">
        <v>153</v>
      </c>
      <c r="N17" s="558"/>
      <c r="O17" s="558"/>
      <c r="P17" s="558"/>
      <c r="Q17" s="559"/>
      <c r="R17" s="560" t="s">
        <v>154</v>
      </c>
      <c r="S17" s="561"/>
      <c r="T17" s="561"/>
      <c r="U17" s="561"/>
      <c r="V17" s="562"/>
      <c r="W17" s="563" t="s">
        <v>155</v>
      </c>
      <c r="X17" s="485"/>
      <c r="Y17" s="485"/>
      <c r="Z17" s="485"/>
      <c r="AA17" s="485"/>
      <c r="AB17" s="486"/>
      <c r="AC17" s="448">
        <v>552</v>
      </c>
      <c r="AD17" s="449"/>
      <c r="AE17" s="449"/>
      <c r="AF17" s="449"/>
      <c r="AG17" s="450"/>
      <c r="AH17" s="448">
        <v>574</v>
      </c>
      <c r="AI17" s="449"/>
      <c r="AJ17" s="449"/>
      <c r="AK17" s="449"/>
      <c r="AL17" s="451"/>
      <c r="AM17" s="541"/>
      <c r="AN17" s="446"/>
      <c r="AO17" s="446"/>
      <c r="AP17" s="446"/>
      <c r="AQ17" s="446"/>
      <c r="AR17" s="446"/>
      <c r="AS17" s="446"/>
      <c r="AT17" s="447"/>
      <c r="AU17" s="529"/>
      <c r="AV17" s="530"/>
      <c r="AW17" s="530"/>
      <c r="AX17" s="530"/>
      <c r="AY17" s="452" t="s">
        <v>156</v>
      </c>
      <c r="AZ17" s="453"/>
      <c r="BA17" s="453"/>
      <c r="BB17" s="453"/>
      <c r="BC17" s="453"/>
      <c r="BD17" s="453"/>
      <c r="BE17" s="453"/>
      <c r="BF17" s="453"/>
      <c r="BG17" s="453"/>
      <c r="BH17" s="453"/>
      <c r="BI17" s="453"/>
      <c r="BJ17" s="453"/>
      <c r="BK17" s="453"/>
      <c r="BL17" s="453"/>
      <c r="BM17" s="454"/>
      <c r="BN17" s="472">
        <v>278842</v>
      </c>
      <c r="BO17" s="473"/>
      <c r="BP17" s="473"/>
      <c r="BQ17" s="473"/>
      <c r="BR17" s="473"/>
      <c r="BS17" s="473"/>
      <c r="BT17" s="473"/>
      <c r="BU17" s="474"/>
      <c r="BV17" s="472">
        <v>284908</v>
      </c>
      <c r="BW17" s="473"/>
      <c r="BX17" s="473"/>
      <c r="BY17" s="473"/>
      <c r="BZ17" s="473"/>
      <c r="CA17" s="473"/>
      <c r="CB17" s="473"/>
      <c r="CC17" s="474"/>
      <c r="CD17" s="201"/>
      <c r="CE17" s="470"/>
      <c r="CF17" s="470"/>
      <c r="CG17" s="470"/>
      <c r="CH17" s="470"/>
      <c r="CI17" s="470"/>
      <c r="CJ17" s="470"/>
      <c r="CK17" s="470"/>
      <c r="CL17" s="470"/>
      <c r="CM17" s="470"/>
      <c r="CN17" s="470"/>
      <c r="CO17" s="470"/>
      <c r="CP17" s="470"/>
      <c r="CQ17" s="470"/>
      <c r="CR17" s="470"/>
      <c r="CS17" s="471"/>
      <c r="CT17" s="442"/>
      <c r="CU17" s="443"/>
      <c r="CV17" s="443"/>
      <c r="CW17" s="443"/>
      <c r="CX17" s="443"/>
      <c r="CY17" s="443"/>
      <c r="CZ17" s="443"/>
      <c r="DA17" s="444"/>
      <c r="DB17" s="442"/>
      <c r="DC17" s="443"/>
      <c r="DD17" s="443"/>
      <c r="DE17" s="443"/>
      <c r="DF17" s="443"/>
      <c r="DG17" s="443"/>
      <c r="DH17" s="443"/>
      <c r="DI17" s="444"/>
      <c r="DJ17" s="186"/>
      <c r="DK17" s="186"/>
      <c r="DL17" s="186"/>
      <c r="DM17" s="186"/>
      <c r="DN17" s="186"/>
      <c r="DO17" s="186"/>
    </row>
    <row r="18" spans="1:119" ht="18.75" customHeight="1" thickBot="1" x14ac:dyDescent="0.2">
      <c r="A18" s="187"/>
      <c r="B18" s="534" t="s">
        <v>157</v>
      </c>
      <c r="C18" s="535"/>
      <c r="D18" s="535"/>
      <c r="E18" s="536"/>
      <c r="F18" s="536"/>
      <c r="G18" s="536"/>
      <c r="H18" s="536"/>
      <c r="I18" s="536"/>
      <c r="J18" s="536"/>
      <c r="K18" s="536"/>
      <c r="L18" s="537">
        <v>42.28</v>
      </c>
      <c r="M18" s="537"/>
      <c r="N18" s="537"/>
      <c r="O18" s="537"/>
      <c r="P18" s="537"/>
      <c r="Q18" s="537"/>
      <c r="R18" s="538"/>
      <c r="S18" s="538"/>
      <c r="T18" s="538"/>
      <c r="U18" s="538"/>
      <c r="V18" s="539"/>
      <c r="W18" s="553"/>
      <c r="X18" s="554"/>
      <c r="Y18" s="554"/>
      <c r="Z18" s="554"/>
      <c r="AA18" s="554"/>
      <c r="AB18" s="564"/>
      <c r="AC18" s="436">
        <v>41.2</v>
      </c>
      <c r="AD18" s="437"/>
      <c r="AE18" s="437"/>
      <c r="AF18" s="437"/>
      <c r="AG18" s="540"/>
      <c r="AH18" s="436">
        <v>39</v>
      </c>
      <c r="AI18" s="437"/>
      <c r="AJ18" s="437"/>
      <c r="AK18" s="437"/>
      <c r="AL18" s="438"/>
      <c r="AM18" s="541"/>
      <c r="AN18" s="446"/>
      <c r="AO18" s="446"/>
      <c r="AP18" s="446"/>
      <c r="AQ18" s="446"/>
      <c r="AR18" s="446"/>
      <c r="AS18" s="446"/>
      <c r="AT18" s="447"/>
      <c r="AU18" s="529"/>
      <c r="AV18" s="530"/>
      <c r="AW18" s="530"/>
      <c r="AX18" s="530"/>
      <c r="AY18" s="452" t="s">
        <v>158</v>
      </c>
      <c r="AZ18" s="453"/>
      <c r="BA18" s="453"/>
      <c r="BB18" s="453"/>
      <c r="BC18" s="453"/>
      <c r="BD18" s="453"/>
      <c r="BE18" s="453"/>
      <c r="BF18" s="453"/>
      <c r="BG18" s="453"/>
      <c r="BH18" s="453"/>
      <c r="BI18" s="453"/>
      <c r="BJ18" s="453"/>
      <c r="BK18" s="453"/>
      <c r="BL18" s="453"/>
      <c r="BM18" s="454"/>
      <c r="BN18" s="472">
        <v>1210785</v>
      </c>
      <c r="BO18" s="473"/>
      <c r="BP18" s="473"/>
      <c r="BQ18" s="473"/>
      <c r="BR18" s="473"/>
      <c r="BS18" s="473"/>
      <c r="BT18" s="473"/>
      <c r="BU18" s="474"/>
      <c r="BV18" s="472">
        <v>1177990</v>
      </c>
      <c r="BW18" s="473"/>
      <c r="BX18" s="473"/>
      <c r="BY18" s="473"/>
      <c r="BZ18" s="473"/>
      <c r="CA18" s="473"/>
      <c r="CB18" s="473"/>
      <c r="CC18" s="474"/>
      <c r="CD18" s="201"/>
      <c r="CE18" s="470"/>
      <c r="CF18" s="470"/>
      <c r="CG18" s="470"/>
      <c r="CH18" s="470"/>
      <c r="CI18" s="470"/>
      <c r="CJ18" s="470"/>
      <c r="CK18" s="470"/>
      <c r="CL18" s="470"/>
      <c r="CM18" s="470"/>
      <c r="CN18" s="470"/>
      <c r="CO18" s="470"/>
      <c r="CP18" s="470"/>
      <c r="CQ18" s="470"/>
      <c r="CR18" s="470"/>
      <c r="CS18" s="471"/>
      <c r="CT18" s="442"/>
      <c r="CU18" s="443"/>
      <c r="CV18" s="443"/>
      <c r="CW18" s="443"/>
      <c r="CX18" s="443"/>
      <c r="CY18" s="443"/>
      <c r="CZ18" s="443"/>
      <c r="DA18" s="444"/>
      <c r="DB18" s="442"/>
      <c r="DC18" s="443"/>
      <c r="DD18" s="443"/>
      <c r="DE18" s="443"/>
      <c r="DF18" s="443"/>
      <c r="DG18" s="443"/>
      <c r="DH18" s="443"/>
      <c r="DI18" s="444"/>
      <c r="DJ18" s="186"/>
      <c r="DK18" s="186"/>
      <c r="DL18" s="186"/>
      <c r="DM18" s="186"/>
      <c r="DN18" s="186"/>
      <c r="DO18" s="186"/>
    </row>
    <row r="19" spans="1:119" ht="18.75" customHeight="1" thickBot="1" x14ac:dyDescent="0.2">
      <c r="A19" s="187"/>
      <c r="B19" s="534" t="s">
        <v>159</v>
      </c>
      <c r="C19" s="535"/>
      <c r="D19" s="535"/>
      <c r="E19" s="536"/>
      <c r="F19" s="536"/>
      <c r="G19" s="536"/>
      <c r="H19" s="536"/>
      <c r="I19" s="536"/>
      <c r="J19" s="536"/>
      <c r="K19" s="536"/>
      <c r="L19" s="542">
        <v>54</v>
      </c>
      <c r="M19" s="542"/>
      <c r="N19" s="542"/>
      <c r="O19" s="542"/>
      <c r="P19" s="542"/>
      <c r="Q19" s="542"/>
      <c r="R19" s="543"/>
      <c r="S19" s="543"/>
      <c r="T19" s="543"/>
      <c r="U19" s="543"/>
      <c r="V19" s="544"/>
      <c r="W19" s="551"/>
      <c r="X19" s="552"/>
      <c r="Y19" s="552"/>
      <c r="Z19" s="552"/>
      <c r="AA19" s="552"/>
      <c r="AB19" s="552"/>
      <c r="AC19" s="555"/>
      <c r="AD19" s="555"/>
      <c r="AE19" s="555"/>
      <c r="AF19" s="555"/>
      <c r="AG19" s="555"/>
      <c r="AH19" s="555"/>
      <c r="AI19" s="555"/>
      <c r="AJ19" s="555"/>
      <c r="AK19" s="555"/>
      <c r="AL19" s="556"/>
      <c r="AM19" s="541"/>
      <c r="AN19" s="446"/>
      <c r="AO19" s="446"/>
      <c r="AP19" s="446"/>
      <c r="AQ19" s="446"/>
      <c r="AR19" s="446"/>
      <c r="AS19" s="446"/>
      <c r="AT19" s="447"/>
      <c r="AU19" s="529"/>
      <c r="AV19" s="530"/>
      <c r="AW19" s="530"/>
      <c r="AX19" s="530"/>
      <c r="AY19" s="452" t="s">
        <v>160</v>
      </c>
      <c r="AZ19" s="453"/>
      <c r="BA19" s="453"/>
      <c r="BB19" s="453"/>
      <c r="BC19" s="453"/>
      <c r="BD19" s="453"/>
      <c r="BE19" s="453"/>
      <c r="BF19" s="453"/>
      <c r="BG19" s="453"/>
      <c r="BH19" s="453"/>
      <c r="BI19" s="453"/>
      <c r="BJ19" s="453"/>
      <c r="BK19" s="453"/>
      <c r="BL19" s="453"/>
      <c r="BM19" s="454"/>
      <c r="BN19" s="472">
        <v>1922446</v>
      </c>
      <c r="BO19" s="473"/>
      <c r="BP19" s="473"/>
      <c r="BQ19" s="473"/>
      <c r="BR19" s="473"/>
      <c r="BS19" s="473"/>
      <c r="BT19" s="473"/>
      <c r="BU19" s="474"/>
      <c r="BV19" s="472">
        <v>1919368</v>
      </c>
      <c r="BW19" s="473"/>
      <c r="BX19" s="473"/>
      <c r="BY19" s="473"/>
      <c r="BZ19" s="473"/>
      <c r="CA19" s="473"/>
      <c r="CB19" s="473"/>
      <c r="CC19" s="474"/>
      <c r="CD19" s="201"/>
      <c r="CE19" s="470"/>
      <c r="CF19" s="470"/>
      <c r="CG19" s="470"/>
      <c r="CH19" s="470"/>
      <c r="CI19" s="470"/>
      <c r="CJ19" s="470"/>
      <c r="CK19" s="470"/>
      <c r="CL19" s="470"/>
      <c r="CM19" s="470"/>
      <c r="CN19" s="470"/>
      <c r="CO19" s="470"/>
      <c r="CP19" s="470"/>
      <c r="CQ19" s="470"/>
      <c r="CR19" s="470"/>
      <c r="CS19" s="471"/>
      <c r="CT19" s="442"/>
      <c r="CU19" s="443"/>
      <c r="CV19" s="443"/>
      <c r="CW19" s="443"/>
      <c r="CX19" s="443"/>
      <c r="CY19" s="443"/>
      <c r="CZ19" s="443"/>
      <c r="DA19" s="444"/>
      <c r="DB19" s="442"/>
      <c r="DC19" s="443"/>
      <c r="DD19" s="443"/>
      <c r="DE19" s="443"/>
      <c r="DF19" s="443"/>
      <c r="DG19" s="443"/>
      <c r="DH19" s="443"/>
      <c r="DI19" s="444"/>
      <c r="DJ19" s="186"/>
      <c r="DK19" s="186"/>
      <c r="DL19" s="186"/>
      <c r="DM19" s="186"/>
      <c r="DN19" s="186"/>
      <c r="DO19" s="186"/>
    </row>
    <row r="20" spans="1:119" ht="18.75" customHeight="1" thickBot="1" x14ac:dyDescent="0.2">
      <c r="A20" s="187"/>
      <c r="B20" s="534" t="s">
        <v>161</v>
      </c>
      <c r="C20" s="535"/>
      <c r="D20" s="535"/>
      <c r="E20" s="536"/>
      <c r="F20" s="536"/>
      <c r="G20" s="536"/>
      <c r="H20" s="536"/>
      <c r="I20" s="536"/>
      <c r="J20" s="536"/>
      <c r="K20" s="536"/>
      <c r="L20" s="542">
        <v>793</v>
      </c>
      <c r="M20" s="542"/>
      <c r="N20" s="542"/>
      <c r="O20" s="542"/>
      <c r="P20" s="542"/>
      <c r="Q20" s="542"/>
      <c r="R20" s="543"/>
      <c r="S20" s="543"/>
      <c r="T20" s="543"/>
      <c r="U20" s="543"/>
      <c r="V20" s="544"/>
      <c r="W20" s="553"/>
      <c r="X20" s="554"/>
      <c r="Y20" s="554"/>
      <c r="Z20" s="554"/>
      <c r="AA20" s="554"/>
      <c r="AB20" s="554"/>
      <c r="AC20" s="545"/>
      <c r="AD20" s="545"/>
      <c r="AE20" s="545"/>
      <c r="AF20" s="545"/>
      <c r="AG20" s="545"/>
      <c r="AH20" s="545"/>
      <c r="AI20" s="545"/>
      <c r="AJ20" s="545"/>
      <c r="AK20" s="545"/>
      <c r="AL20" s="546"/>
      <c r="AM20" s="547"/>
      <c r="AN20" s="519"/>
      <c r="AO20" s="519"/>
      <c r="AP20" s="519"/>
      <c r="AQ20" s="519"/>
      <c r="AR20" s="519"/>
      <c r="AS20" s="519"/>
      <c r="AT20" s="520"/>
      <c r="AU20" s="548"/>
      <c r="AV20" s="549"/>
      <c r="AW20" s="549"/>
      <c r="AX20" s="550"/>
      <c r="AY20" s="452"/>
      <c r="AZ20" s="453"/>
      <c r="BA20" s="453"/>
      <c r="BB20" s="453"/>
      <c r="BC20" s="453"/>
      <c r="BD20" s="453"/>
      <c r="BE20" s="453"/>
      <c r="BF20" s="453"/>
      <c r="BG20" s="453"/>
      <c r="BH20" s="453"/>
      <c r="BI20" s="453"/>
      <c r="BJ20" s="453"/>
      <c r="BK20" s="453"/>
      <c r="BL20" s="453"/>
      <c r="BM20" s="454"/>
      <c r="BN20" s="472"/>
      <c r="BO20" s="473"/>
      <c r="BP20" s="473"/>
      <c r="BQ20" s="473"/>
      <c r="BR20" s="473"/>
      <c r="BS20" s="473"/>
      <c r="BT20" s="473"/>
      <c r="BU20" s="474"/>
      <c r="BV20" s="472"/>
      <c r="BW20" s="473"/>
      <c r="BX20" s="473"/>
      <c r="BY20" s="473"/>
      <c r="BZ20" s="473"/>
      <c r="CA20" s="473"/>
      <c r="CB20" s="473"/>
      <c r="CC20" s="474"/>
      <c r="CD20" s="201"/>
      <c r="CE20" s="470"/>
      <c r="CF20" s="470"/>
      <c r="CG20" s="470"/>
      <c r="CH20" s="470"/>
      <c r="CI20" s="470"/>
      <c r="CJ20" s="470"/>
      <c r="CK20" s="470"/>
      <c r="CL20" s="470"/>
      <c r="CM20" s="470"/>
      <c r="CN20" s="470"/>
      <c r="CO20" s="470"/>
      <c r="CP20" s="470"/>
      <c r="CQ20" s="470"/>
      <c r="CR20" s="470"/>
      <c r="CS20" s="471"/>
      <c r="CT20" s="442"/>
      <c r="CU20" s="443"/>
      <c r="CV20" s="443"/>
      <c r="CW20" s="443"/>
      <c r="CX20" s="443"/>
      <c r="CY20" s="443"/>
      <c r="CZ20" s="443"/>
      <c r="DA20" s="444"/>
      <c r="DB20" s="442"/>
      <c r="DC20" s="443"/>
      <c r="DD20" s="443"/>
      <c r="DE20" s="443"/>
      <c r="DF20" s="443"/>
      <c r="DG20" s="443"/>
      <c r="DH20" s="443"/>
      <c r="DI20" s="444"/>
      <c r="DJ20" s="186"/>
      <c r="DK20" s="186"/>
      <c r="DL20" s="186"/>
      <c r="DM20" s="186"/>
      <c r="DN20" s="186"/>
      <c r="DO20" s="186"/>
    </row>
    <row r="21" spans="1:119" ht="18.75" customHeight="1" x14ac:dyDescent="0.15">
      <c r="A21" s="187"/>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452"/>
      <c r="AZ21" s="453"/>
      <c r="BA21" s="453"/>
      <c r="BB21" s="453"/>
      <c r="BC21" s="453"/>
      <c r="BD21" s="453"/>
      <c r="BE21" s="453"/>
      <c r="BF21" s="453"/>
      <c r="BG21" s="453"/>
      <c r="BH21" s="453"/>
      <c r="BI21" s="453"/>
      <c r="BJ21" s="453"/>
      <c r="BK21" s="453"/>
      <c r="BL21" s="453"/>
      <c r="BM21" s="454"/>
      <c r="BN21" s="472"/>
      <c r="BO21" s="473"/>
      <c r="BP21" s="473"/>
      <c r="BQ21" s="473"/>
      <c r="BR21" s="473"/>
      <c r="BS21" s="473"/>
      <c r="BT21" s="473"/>
      <c r="BU21" s="474"/>
      <c r="BV21" s="472"/>
      <c r="BW21" s="473"/>
      <c r="BX21" s="473"/>
      <c r="BY21" s="473"/>
      <c r="BZ21" s="473"/>
      <c r="CA21" s="473"/>
      <c r="CB21" s="473"/>
      <c r="CC21" s="474"/>
      <c r="CD21" s="201"/>
      <c r="CE21" s="470"/>
      <c r="CF21" s="470"/>
      <c r="CG21" s="470"/>
      <c r="CH21" s="470"/>
      <c r="CI21" s="470"/>
      <c r="CJ21" s="470"/>
      <c r="CK21" s="470"/>
      <c r="CL21" s="470"/>
      <c r="CM21" s="470"/>
      <c r="CN21" s="470"/>
      <c r="CO21" s="470"/>
      <c r="CP21" s="470"/>
      <c r="CQ21" s="470"/>
      <c r="CR21" s="470"/>
      <c r="CS21" s="471"/>
      <c r="CT21" s="442"/>
      <c r="CU21" s="443"/>
      <c r="CV21" s="443"/>
      <c r="CW21" s="443"/>
      <c r="CX21" s="443"/>
      <c r="CY21" s="443"/>
      <c r="CZ21" s="443"/>
      <c r="DA21" s="444"/>
      <c r="DB21" s="442"/>
      <c r="DC21" s="443"/>
      <c r="DD21" s="443"/>
      <c r="DE21" s="443"/>
      <c r="DF21" s="443"/>
      <c r="DG21" s="443"/>
      <c r="DH21" s="443"/>
      <c r="DI21" s="444"/>
      <c r="DJ21" s="186"/>
      <c r="DK21" s="186"/>
      <c r="DL21" s="186"/>
      <c r="DM21" s="186"/>
      <c r="DN21" s="186"/>
      <c r="DO21" s="186"/>
    </row>
    <row r="22" spans="1:119" ht="18.75" customHeight="1" thickBot="1" x14ac:dyDescent="0.2">
      <c r="A22" s="187"/>
      <c r="B22" s="501" t="s">
        <v>163</v>
      </c>
      <c r="C22" s="502"/>
      <c r="D22" s="503"/>
      <c r="E22" s="510" t="s">
        <v>1</v>
      </c>
      <c r="F22" s="485"/>
      <c r="G22" s="485"/>
      <c r="H22" s="485"/>
      <c r="I22" s="485"/>
      <c r="J22" s="485"/>
      <c r="K22" s="486"/>
      <c r="L22" s="510" t="s">
        <v>164</v>
      </c>
      <c r="M22" s="485"/>
      <c r="N22" s="485"/>
      <c r="O22" s="485"/>
      <c r="P22" s="486"/>
      <c r="Q22" s="495" t="s">
        <v>165</v>
      </c>
      <c r="R22" s="496"/>
      <c r="S22" s="496"/>
      <c r="T22" s="496"/>
      <c r="U22" s="496"/>
      <c r="V22" s="511"/>
      <c r="W22" s="513" t="s">
        <v>166</v>
      </c>
      <c r="X22" s="502"/>
      <c r="Y22" s="503"/>
      <c r="Z22" s="510" t="s">
        <v>1</v>
      </c>
      <c r="AA22" s="485"/>
      <c r="AB22" s="485"/>
      <c r="AC22" s="485"/>
      <c r="AD22" s="485"/>
      <c r="AE22" s="485"/>
      <c r="AF22" s="485"/>
      <c r="AG22" s="486"/>
      <c r="AH22" s="484" t="s">
        <v>167</v>
      </c>
      <c r="AI22" s="485"/>
      <c r="AJ22" s="485"/>
      <c r="AK22" s="485"/>
      <c r="AL22" s="486"/>
      <c r="AM22" s="484" t="s">
        <v>168</v>
      </c>
      <c r="AN22" s="490"/>
      <c r="AO22" s="490"/>
      <c r="AP22" s="490"/>
      <c r="AQ22" s="490"/>
      <c r="AR22" s="491"/>
      <c r="AS22" s="495" t="s">
        <v>165</v>
      </c>
      <c r="AT22" s="496"/>
      <c r="AU22" s="496"/>
      <c r="AV22" s="496"/>
      <c r="AW22" s="496"/>
      <c r="AX22" s="497"/>
      <c r="AY22" s="439"/>
      <c r="AZ22" s="440"/>
      <c r="BA22" s="440"/>
      <c r="BB22" s="440"/>
      <c r="BC22" s="440"/>
      <c r="BD22" s="440"/>
      <c r="BE22" s="440"/>
      <c r="BF22" s="440"/>
      <c r="BG22" s="440"/>
      <c r="BH22" s="440"/>
      <c r="BI22" s="440"/>
      <c r="BJ22" s="440"/>
      <c r="BK22" s="440"/>
      <c r="BL22" s="440"/>
      <c r="BM22" s="441"/>
      <c r="BN22" s="475"/>
      <c r="BO22" s="476"/>
      <c r="BP22" s="476"/>
      <c r="BQ22" s="476"/>
      <c r="BR22" s="476"/>
      <c r="BS22" s="476"/>
      <c r="BT22" s="476"/>
      <c r="BU22" s="477"/>
      <c r="BV22" s="475"/>
      <c r="BW22" s="476"/>
      <c r="BX22" s="476"/>
      <c r="BY22" s="476"/>
      <c r="BZ22" s="476"/>
      <c r="CA22" s="476"/>
      <c r="CB22" s="476"/>
      <c r="CC22" s="477"/>
      <c r="CD22" s="201"/>
      <c r="CE22" s="470"/>
      <c r="CF22" s="470"/>
      <c r="CG22" s="470"/>
      <c r="CH22" s="470"/>
      <c r="CI22" s="470"/>
      <c r="CJ22" s="470"/>
      <c r="CK22" s="470"/>
      <c r="CL22" s="470"/>
      <c r="CM22" s="470"/>
      <c r="CN22" s="470"/>
      <c r="CO22" s="470"/>
      <c r="CP22" s="470"/>
      <c r="CQ22" s="470"/>
      <c r="CR22" s="470"/>
      <c r="CS22" s="471"/>
      <c r="CT22" s="442"/>
      <c r="CU22" s="443"/>
      <c r="CV22" s="443"/>
      <c r="CW22" s="443"/>
      <c r="CX22" s="443"/>
      <c r="CY22" s="443"/>
      <c r="CZ22" s="443"/>
      <c r="DA22" s="444"/>
      <c r="DB22" s="442"/>
      <c r="DC22" s="443"/>
      <c r="DD22" s="443"/>
      <c r="DE22" s="443"/>
      <c r="DF22" s="443"/>
      <c r="DG22" s="443"/>
      <c r="DH22" s="443"/>
      <c r="DI22" s="444"/>
      <c r="DJ22" s="186"/>
      <c r="DK22" s="186"/>
      <c r="DL22" s="186"/>
      <c r="DM22" s="186"/>
      <c r="DN22" s="186"/>
      <c r="DO22" s="186"/>
    </row>
    <row r="23" spans="1:119" ht="18.75" customHeight="1" x14ac:dyDescent="0.15">
      <c r="A23" s="187"/>
      <c r="B23" s="504"/>
      <c r="C23" s="505"/>
      <c r="D23" s="506"/>
      <c r="E23" s="487"/>
      <c r="F23" s="488"/>
      <c r="G23" s="488"/>
      <c r="H23" s="488"/>
      <c r="I23" s="488"/>
      <c r="J23" s="488"/>
      <c r="K23" s="489"/>
      <c r="L23" s="487"/>
      <c r="M23" s="488"/>
      <c r="N23" s="488"/>
      <c r="O23" s="488"/>
      <c r="P23" s="489"/>
      <c r="Q23" s="498"/>
      <c r="R23" s="499"/>
      <c r="S23" s="499"/>
      <c r="T23" s="499"/>
      <c r="U23" s="499"/>
      <c r="V23" s="512"/>
      <c r="W23" s="514"/>
      <c r="X23" s="505"/>
      <c r="Y23" s="506"/>
      <c r="Z23" s="487"/>
      <c r="AA23" s="488"/>
      <c r="AB23" s="488"/>
      <c r="AC23" s="488"/>
      <c r="AD23" s="488"/>
      <c r="AE23" s="488"/>
      <c r="AF23" s="488"/>
      <c r="AG23" s="489"/>
      <c r="AH23" s="487"/>
      <c r="AI23" s="488"/>
      <c r="AJ23" s="488"/>
      <c r="AK23" s="488"/>
      <c r="AL23" s="489"/>
      <c r="AM23" s="492"/>
      <c r="AN23" s="493"/>
      <c r="AO23" s="493"/>
      <c r="AP23" s="493"/>
      <c r="AQ23" s="493"/>
      <c r="AR23" s="494"/>
      <c r="AS23" s="498"/>
      <c r="AT23" s="499"/>
      <c r="AU23" s="499"/>
      <c r="AV23" s="499"/>
      <c r="AW23" s="499"/>
      <c r="AX23" s="500"/>
      <c r="AY23" s="464" t="s">
        <v>169</v>
      </c>
      <c r="AZ23" s="465"/>
      <c r="BA23" s="465"/>
      <c r="BB23" s="465"/>
      <c r="BC23" s="465"/>
      <c r="BD23" s="465"/>
      <c r="BE23" s="465"/>
      <c r="BF23" s="465"/>
      <c r="BG23" s="465"/>
      <c r="BH23" s="465"/>
      <c r="BI23" s="465"/>
      <c r="BJ23" s="465"/>
      <c r="BK23" s="465"/>
      <c r="BL23" s="465"/>
      <c r="BM23" s="466"/>
      <c r="BN23" s="472">
        <v>1383873</v>
      </c>
      <c r="BO23" s="473"/>
      <c r="BP23" s="473"/>
      <c r="BQ23" s="473"/>
      <c r="BR23" s="473"/>
      <c r="BS23" s="473"/>
      <c r="BT23" s="473"/>
      <c r="BU23" s="474"/>
      <c r="BV23" s="472">
        <v>1272002</v>
      </c>
      <c r="BW23" s="473"/>
      <c r="BX23" s="473"/>
      <c r="BY23" s="473"/>
      <c r="BZ23" s="473"/>
      <c r="CA23" s="473"/>
      <c r="CB23" s="473"/>
      <c r="CC23" s="474"/>
      <c r="CD23" s="201"/>
      <c r="CE23" s="470"/>
      <c r="CF23" s="470"/>
      <c r="CG23" s="470"/>
      <c r="CH23" s="470"/>
      <c r="CI23" s="470"/>
      <c r="CJ23" s="470"/>
      <c r="CK23" s="470"/>
      <c r="CL23" s="470"/>
      <c r="CM23" s="470"/>
      <c r="CN23" s="470"/>
      <c r="CO23" s="470"/>
      <c r="CP23" s="470"/>
      <c r="CQ23" s="470"/>
      <c r="CR23" s="470"/>
      <c r="CS23" s="471"/>
      <c r="CT23" s="442"/>
      <c r="CU23" s="443"/>
      <c r="CV23" s="443"/>
      <c r="CW23" s="443"/>
      <c r="CX23" s="443"/>
      <c r="CY23" s="443"/>
      <c r="CZ23" s="443"/>
      <c r="DA23" s="444"/>
      <c r="DB23" s="442"/>
      <c r="DC23" s="443"/>
      <c r="DD23" s="443"/>
      <c r="DE23" s="443"/>
      <c r="DF23" s="443"/>
      <c r="DG23" s="443"/>
      <c r="DH23" s="443"/>
      <c r="DI23" s="444"/>
      <c r="DJ23" s="186"/>
      <c r="DK23" s="186"/>
      <c r="DL23" s="186"/>
      <c r="DM23" s="186"/>
      <c r="DN23" s="186"/>
      <c r="DO23" s="186"/>
    </row>
    <row r="24" spans="1:119" ht="18.75" customHeight="1" thickBot="1" x14ac:dyDescent="0.2">
      <c r="A24" s="187"/>
      <c r="B24" s="504"/>
      <c r="C24" s="505"/>
      <c r="D24" s="506"/>
      <c r="E24" s="445" t="s">
        <v>170</v>
      </c>
      <c r="F24" s="446"/>
      <c r="G24" s="446"/>
      <c r="H24" s="446"/>
      <c r="I24" s="446"/>
      <c r="J24" s="446"/>
      <c r="K24" s="447"/>
      <c r="L24" s="448">
        <v>1</v>
      </c>
      <c r="M24" s="449"/>
      <c r="N24" s="449"/>
      <c r="O24" s="449"/>
      <c r="P24" s="450"/>
      <c r="Q24" s="448">
        <v>7350</v>
      </c>
      <c r="R24" s="449"/>
      <c r="S24" s="449"/>
      <c r="T24" s="449"/>
      <c r="U24" s="449"/>
      <c r="V24" s="450"/>
      <c r="W24" s="514"/>
      <c r="X24" s="505"/>
      <c r="Y24" s="506"/>
      <c r="Z24" s="445" t="s">
        <v>171</v>
      </c>
      <c r="AA24" s="446"/>
      <c r="AB24" s="446"/>
      <c r="AC24" s="446"/>
      <c r="AD24" s="446"/>
      <c r="AE24" s="446"/>
      <c r="AF24" s="446"/>
      <c r="AG24" s="447"/>
      <c r="AH24" s="448">
        <v>52</v>
      </c>
      <c r="AI24" s="449"/>
      <c r="AJ24" s="449"/>
      <c r="AK24" s="449"/>
      <c r="AL24" s="450"/>
      <c r="AM24" s="448">
        <v>157924</v>
      </c>
      <c r="AN24" s="449"/>
      <c r="AO24" s="449"/>
      <c r="AP24" s="449"/>
      <c r="AQ24" s="449"/>
      <c r="AR24" s="450"/>
      <c r="AS24" s="448">
        <v>3037</v>
      </c>
      <c r="AT24" s="449"/>
      <c r="AU24" s="449"/>
      <c r="AV24" s="449"/>
      <c r="AW24" s="449"/>
      <c r="AX24" s="451"/>
      <c r="AY24" s="439" t="s">
        <v>172</v>
      </c>
      <c r="AZ24" s="440"/>
      <c r="BA24" s="440"/>
      <c r="BB24" s="440"/>
      <c r="BC24" s="440"/>
      <c r="BD24" s="440"/>
      <c r="BE24" s="440"/>
      <c r="BF24" s="440"/>
      <c r="BG24" s="440"/>
      <c r="BH24" s="440"/>
      <c r="BI24" s="440"/>
      <c r="BJ24" s="440"/>
      <c r="BK24" s="440"/>
      <c r="BL24" s="440"/>
      <c r="BM24" s="441"/>
      <c r="BN24" s="472">
        <v>1343073</v>
      </c>
      <c r="BO24" s="473"/>
      <c r="BP24" s="473"/>
      <c r="BQ24" s="473"/>
      <c r="BR24" s="473"/>
      <c r="BS24" s="473"/>
      <c r="BT24" s="473"/>
      <c r="BU24" s="474"/>
      <c r="BV24" s="472">
        <v>1214353</v>
      </c>
      <c r="BW24" s="473"/>
      <c r="BX24" s="473"/>
      <c r="BY24" s="473"/>
      <c r="BZ24" s="473"/>
      <c r="CA24" s="473"/>
      <c r="CB24" s="473"/>
      <c r="CC24" s="474"/>
      <c r="CD24" s="201"/>
      <c r="CE24" s="470"/>
      <c r="CF24" s="470"/>
      <c r="CG24" s="470"/>
      <c r="CH24" s="470"/>
      <c r="CI24" s="470"/>
      <c r="CJ24" s="470"/>
      <c r="CK24" s="470"/>
      <c r="CL24" s="470"/>
      <c r="CM24" s="470"/>
      <c r="CN24" s="470"/>
      <c r="CO24" s="470"/>
      <c r="CP24" s="470"/>
      <c r="CQ24" s="470"/>
      <c r="CR24" s="470"/>
      <c r="CS24" s="471"/>
      <c r="CT24" s="442"/>
      <c r="CU24" s="443"/>
      <c r="CV24" s="443"/>
      <c r="CW24" s="443"/>
      <c r="CX24" s="443"/>
      <c r="CY24" s="443"/>
      <c r="CZ24" s="443"/>
      <c r="DA24" s="444"/>
      <c r="DB24" s="442"/>
      <c r="DC24" s="443"/>
      <c r="DD24" s="443"/>
      <c r="DE24" s="443"/>
      <c r="DF24" s="443"/>
      <c r="DG24" s="443"/>
      <c r="DH24" s="443"/>
      <c r="DI24" s="444"/>
      <c r="DJ24" s="186"/>
      <c r="DK24" s="186"/>
      <c r="DL24" s="186"/>
      <c r="DM24" s="186"/>
      <c r="DN24" s="186"/>
      <c r="DO24" s="186"/>
    </row>
    <row r="25" spans="1:119" s="186" customFormat="1" ht="18.75" customHeight="1" x14ac:dyDescent="0.15">
      <c r="A25" s="187"/>
      <c r="B25" s="504"/>
      <c r="C25" s="505"/>
      <c r="D25" s="506"/>
      <c r="E25" s="445" t="s">
        <v>173</v>
      </c>
      <c r="F25" s="446"/>
      <c r="G25" s="446"/>
      <c r="H25" s="446"/>
      <c r="I25" s="446"/>
      <c r="J25" s="446"/>
      <c r="K25" s="447"/>
      <c r="L25" s="448">
        <v>1</v>
      </c>
      <c r="M25" s="449"/>
      <c r="N25" s="449"/>
      <c r="O25" s="449"/>
      <c r="P25" s="450"/>
      <c r="Q25" s="448">
        <v>5930</v>
      </c>
      <c r="R25" s="449"/>
      <c r="S25" s="449"/>
      <c r="T25" s="449"/>
      <c r="U25" s="449"/>
      <c r="V25" s="450"/>
      <c r="W25" s="514"/>
      <c r="X25" s="505"/>
      <c r="Y25" s="506"/>
      <c r="Z25" s="445" t="s">
        <v>174</v>
      </c>
      <c r="AA25" s="446"/>
      <c r="AB25" s="446"/>
      <c r="AC25" s="446"/>
      <c r="AD25" s="446"/>
      <c r="AE25" s="446"/>
      <c r="AF25" s="446"/>
      <c r="AG25" s="447"/>
      <c r="AH25" s="448" t="s">
        <v>175</v>
      </c>
      <c r="AI25" s="449"/>
      <c r="AJ25" s="449"/>
      <c r="AK25" s="449"/>
      <c r="AL25" s="450"/>
      <c r="AM25" s="448" t="s">
        <v>138</v>
      </c>
      <c r="AN25" s="449"/>
      <c r="AO25" s="449"/>
      <c r="AP25" s="449"/>
      <c r="AQ25" s="449"/>
      <c r="AR25" s="450"/>
      <c r="AS25" s="448" t="s">
        <v>175</v>
      </c>
      <c r="AT25" s="449"/>
      <c r="AU25" s="449"/>
      <c r="AV25" s="449"/>
      <c r="AW25" s="449"/>
      <c r="AX25" s="451"/>
      <c r="AY25" s="464" t="s">
        <v>176</v>
      </c>
      <c r="AZ25" s="465"/>
      <c r="BA25" s="465"/>
      <c r="BB25" s="465"/>
      <c r="BC25" s="465"/>
      <c r="BD25" s="465"/>
      <c r="BE25" s="465"/>
      <c r="BF25" s="465"/>
      <c r="BG25" s="465"/>
      <c r="BH25" s="465"/>
      <c r="BI25" s="465"/>
      <c r="BJ25" s="465"/>
      <c r="BK25" s="465"/>
      <c r="BL25" s="465"/>
      <c r="BM25" s="466"/>
      <c r="BN25" s="467">
        <v>862</v>
      </c>
      <c r="BO25" s="468"/>
      <c r="BP25" s="468"/>
      <c r="BQ25" s="468"/>
      <c r="BR25" s="468"/>
      <c r="BS25" s="468"/>
      <c r="BT25" s="468"/>
      <c r="BU25" s="469"/>
      <c r="BV25" s="467">
        <v>1680</v>
      </c>
      <c r="BW25" s="468"/>
      <c r="BX25" s="468"/>
      <c r="BY25" s="468"/>
      <c r="BZ25" s="468"/>
      <c r="CA25" s="468"/>
      <c r="CB25" s="468"/>
      <c r="CC25" s="469"/>
      <c r="CD25" s="201"/>
      <c r="CE25" s="470"/>
      <c r="CF25" s="470"/>
      <c r="CG25" s="470"/>
      <c r="CH25" s="470"/>
      <c r="CI25" s="470"/>
      <c r="CJ25" s="470"/>
      <c r="CK25" s="470"/>
      <c r="CL25" s="470"/>
      <c r="CM25" s="470"/>
      <c r="CN25" s="470"/>
      <c r="CO25" s="470"/>
      <c r="CP25" s="470"/>
      <c r="CQ25" s="470"/>
      <c r="CR25" s="470"/>
      <c r="CS25" s="471"/>
      <c r="CT25" s="442"/>
      <c r="CU25" s="443"/>
      <c r="CV25" s="443"/>
      <c r="CW25" s="443"/>
      <c r="CX25" s="443"/>
      <c r="CY25" s="443"/>
      <c r="CZ25" s="443"/>
      <c r="DA25" s="444"/>
      <c r="DB25" s="442"/>
      <c r="DC25" s="443"/>
      <c r="DD25" s="443"/>
      <c r="DE25" s="443"/>
      <c r="DF25" s="443"/>
      <c r="DG25" s="443"/>
      <c r="DH25" s="443"/>
      <c r="DI25" s="444"/>
    </row>
    <row r="26" spans="1:119" s="186" customFormat="1" ht="18.75" customHeight="1" x14ac:dyDescent="0.15">
      <c r="A26" s="187"/>
      <c r="B26" s="504"/>
      <c r="C26" s="505"/>
      <c r="D26" s="506"/>
      <c r="E26" s="445" t="s">
        <v>177</v>
      </c>
      <c r="F26" s="446"/>
      <c r="G26" s="446"/>
      <c r="H26" s="446"/>
      <c r="I26" s="446"/>
      <c r="J26" s="446"/>
      <c r="K26" s="447"/>
      <c r="L26" s="448">
        <v>1</v>
      </c>
      <c r="M26" s="449"/>
      <c r="N26" s="449"/>
      <c r="O26" s="449"/>
      <c r="P26" s="450"/>
      <c r="Q26" s="448">
        <v>5490</v>
      </c>
      <c r="R26" s="449"/>
      <c r="S26" s="449"/>
      <c r="T26" s="449"/>
      <c r="U26" s="449"/>
      <c r="V26" s="450"/>
      <c r="W26" s="514"/>
      <c r="X26" s="505"/>
      <c r="Y26" s="506"/>
      <c r="Z26" s="445" t="s">
        <v>178</v>
      </c>
      <c r="AA26" s="527"/>
      <c r="AB26" s="527"/>
      <c r="AC26" s="527"/>
      <c r="AD26" s="527"/>
      <c r="AE26" s="527"/>
      <c r="AF26" s="527"/>
      <c r="AG26" s="528"/>
      <c r="AH26" s="448">
        <v>1</v>
      </c>
      <c r="AI26" s="449"/>
      <c r="AJ26" s="449"/>
      <c r="AK26" s="449"/>
      <c r="AL26" s="450"/>
      <c r="AM26" s="448" t="s">
        <v>179</v>
      </c>
      <c r="AN26" s="449"/>
      <c r="AO26" s="449"/>
      <c r="AP26" s="449"/>
      <c r="AQ26" s="449"/>
      <c r="AR26" s="450"/>
      <c r="AS26" s="448" t="s">
        <v>180</v>
      </c>
      <c r="AT26" s="449"/>
      <c r="AU26" s="449"/>
      <c r="AV26" s="449"/>
      <c r="AW26" s="449"/>
      <c r="AX26" s="451"/>
      <c r="AY26" s="481" t="s">
        <v>181</v>
      </c>
      <c r="AZ26" s="482"/>
      <c r="BA26" s="482"/>
      <c r="BB26" s="482"/>
      <c r="BC26" s="482"/>
      <c r="BD26" s="482"/>
      <c r="BE26" s="482"/>
      <c r="BF26" s="482"/>
      <c r="BG26" s="482"/>
      <c r="BH26" s="482"/>
      <c r="BI26" s="482"/>
      <c r="BJ26" s="482"/>
      <c r="BK26" s="482"/>
      <c r="BL26" s="482"/>
      <c r="BM26" s="483"/>
      <c r="BN26" s="472" t="s">
        <v>138</v>
      </c>
      <c r="BO26" s="473"/>
      <c r="BP26" s="473"/>
      <c r="BQ26" s="473"/>
      <c r="BR26" s="473"/>
      <c r="BS26" s="473"/>
      <c r="BT26" s="473"/>
      <c r="BU26" s="474"/>
      <c r="BV26" s="472" t="s">
        <v>175</v>
      </c>
      <c r="BW26" s="473"/>
      <c r="BX26" s="473"/>
      <c r="BY26" s="473"/>
      <c r="BZ26" s="473"/>
      <c r="CA26" s="473"/>
      <c r="CB26" s="473"/>
      <c r="CC26" s="474"/>
      <c r="CD26" s="201"/>
      <c r="CE26" s="470"/>
      <c r="CF26" s="470"/>
      <c r="CG26" s="470"/>
      <c r="CH26" s="470"/>
      <c r="CI26" s="470"/>
      <c r="CJ26" s="470"/>
      <c r="CK26" s="470"/>
      <c r="CL26" s="470"/>
      <c r="CM26" s="470"/>
      <c r="CN26" s="470"/>
      <c r="CO26" s="470"/>
      <c r="CP26" s="470"/>
      <c r="CQ26" s="470"/>
      <c r="CR26" s="470"/>
      <c r="CS26" s="471"/>
      <c r="CT26" s="442"/>
      <c r="CU26" s="443"/>
      <c r="CV26" s="443"/>
      <c r="CW26" s="443"/>
      <c r="CX26" s="443"/>
      <c r="CY26" s="443"/>
      <c r="CZ26" s="443"/>
      <c r="DA26" s="444"/>
      <c r="DB26" s="442"/>
      <c r="DC26" s="443"/>
      <c r="DD26" s="443"/>
      <c r="DE26" s="443"/>
      <c r="DF26" s="443"/>
      <c r="DG26" s="443"/>
      <c r="DH26" s="443"/>
      <c r="DI26" s="444"/>
    </row>
    <row r="27" spans="1:119" ht="18.75" customHeight="1" thickBot="1" x14ac:dyDescent="0.2">
      <c r="A27" s="187"/>
      <c r="B27" s="504"/>
      <c r="C27" s="505"/>
      <c r="D27" s="506"/>
      <c r="E27" s="445" t="s">
        <v>182</v>
      </c>
      <c r="F27" s="446"/>
      <c r="G27" s="446"/>
      <c r="H27" s="446"/>
      <c r="I27" s="446"/>
      <c r="J27" s="446"/>
      <c r="K27" s="447"/>
      <c r="L27" s="448">
        <v>1</v>
      </c>
      <c r="M27" s="449"/>
      <c r="N27" s="449"/>
      <c r="O27" s="449"/>
      <c r="P27" s="450"/>
      <c r="Q27" s="448">
        <v>2600</v>
      </c>
      <c r="R27" s="449"/>
      <c r="S27" s="449"/>
      <c r="T27" s="449"/>
      <c r="U27" s="449"/>
      <c r="V27" s="450"/>
      <c r="W27" s="514"/>
      <c r="X27" s="505"/>
      <c r="Y27" s="506"/>
      <c r="Z27" s="445" t="s">
        <v>183</v>
      </c>
      <c r="AA27" s="446"/>
      <c r="AB27" s="446"/>
      <c r="AC27" s="446"/>
      <c r="AD27" s="446"/>
      <c r="AE27" s="446"/>
      <c r="AF27" s="446"/>
      <c r="AG27" s="447"/>
      <c r="AH27" s="448" t="s">
        <v>138</v>
      </c>
      <c r="AI27" s="449"/>
      <c r="AJ27" s="449"/>
      <c r="AK27" s="449"/>
      <c r="AL27" s="450"/>
      <c r="AM27" s="448" t="s">
        <v>138</v>
      </c>
      <c r="AN27" s="449"/>
      <c r="AO27" s="449"/>
      <c r="AP27" s="449"/>
      <c r="AQ27" s="449"/>
      <c r="AR27" s="450"/>
      <c r="AS27" s="448" t="s">
        <v>138</v>
      </c>
      <c r="AT27" s="449"/>
      <c r="AU27" s="449"/>
      <c r="AV27" s="449"/>
      <c r="AW27" s="449"/>
      <c r="AX27" s="451"/>
      <c r="AY27" s="478" t="s">
        <v>184</v>
      </c>
      <c r="AZ27" s="479"/>
      <c r="BA27" s="479"/>
      <c r="BB27" s="479"/>
      <c r="BC27" s="479"/>
      <c r="BD27" s="479"/>
      <c r="BE27" s="479"/>
      <c r="BF27" s="479"/>
      <c r="BG27" s="479"/>
      <c r="BH27" s="479"/>
      <c r="BI27" s="479"/>
      <c r="BJ27" s="479"/>
      <c r="BK27" s="479"/>
      <c r="BL27" s="479"/>
      <c r="BM27" s="480"/>
      <c r="BN27" s="475">
        <v>112536</v>
      </c>
      <c r="BO27" s="476"/>
      <c r="BP27" s="476"/>
      <c r="BQ27" s="476"/>
      <c r="BR27" s="476"/>
      <c r="BS27" s="476"/>
      <c r="BT27" s="476"/>
      <c r="BU27" s="477"/>
      <c r="BV27" s="475">
        <v>112464</v>
      </c>
      <c r="BW27" s="476"/>
      <c r="BX27" s="476"/>
      <c r="BY27" s="476"/>
      <c r="BZ27" s="476"/>
      <c r="CA27" s="476"/>
      <c r="CB27" s="476"/>
      <c r="CC27" s="477"/>
      <c r="CD27" s="203"/>
      <c r="CE27" s="470"/>
      <c r="CF27" s="470"/>
      <c r="CG27" s="470"/>
      <c r="CH27" s="470"/>
      <c r="CI27" s="470"/>
      <c r="CJ27" s="470"/>
      <c r="CK27" s="470"/>
      <c r="CL27" s="470"/>
      <c r="CM27" s="470"/>
      <c r="CN27" s="470"/>
      <c r="CO27" s="470"/>
      <c r="CP27" s="470"/>
      <c r="CQ27" s="470"/>
      <c r="CR27" s="470"/>
      <c r="CS27" s="471"/>
      <c r="CT27" s="442"/>
      <c r="CU27" s="443"/>
      <c r="CV27" s="443"/>
      <c r="CW27" s="443"/>
      <c r="CX27" s="443"/>
      <c r="CY27" s="443"/>
      <c r="CZ27" s="443"/>
      <c r="DA27" s="444"/>
      <c r="DB27" s="442"/>
      <c r="DC27" s="443"/>
      <c r="DD27" s="443"/>
      <c r="DE27" s="443"/>
      <c r="DF27" s="443"/>
      <c r="DG27" s="443"/>
      <c r="DH27" s="443"/>
      <c r="DI27" s="444"/>
      <c r="DJ27" s="186"/>
      <c r="DK27" s="186"/>
      <c r="DL27" s="186"/>
      <c r="DM27" s="186"/>
      <c r="DN27" s="186"/>
      <c r="DO27" s="186"/>
    </row>
    <row r="28" spans="1:119" ht="18.75" customHeight="1" x14ac:dyDescent="0.15">
      <c r="A28" s="187"/>
      <c r="B28" s="504"/>
      <c r="C28" s="505"/>
      <c r="D28" s="506"/>
      <c r="E28" s="445" t="s">
        <v>185</v>
      </c>
      <c r="F28" s="446"/>
      <c r="G28" s="446"/>
      <c r="H28" s="446"/>
      <c r="I28" s="446"/>
      <c r="J28" s="446"/>
      <c r="K28" s="447"/>
      <c r="L28" s="448">
        <v>1</v>
      </c>
      <c r="M28" s="449"/>
      <c r="N28" s="449"/>
      <c r="O28" s="449"/>
      <c r="P28" s="450"/>
      <c r="Q28" s="448">
        <v>2220</v>
      </c>
      <c r="R28" s="449"/>
      <c r="S28" s="449"/>
      <c r="T28" s="449"/>
      <c r="U28" s="449"/>
      <c r="V28" s="450"/>
      <c r="W28" s="514"/>
      <c r="X28" s="505"/>
      <c r="Y28" s="506"/>
      <c r="Z28" s="445" t="s">
        <v>186</v>
      </c>
      <c r="AA28" s="446"/>
      <c r="AB28" s="446"/>
      <c r="AC28" s="446"/>
      <c r="AD28" s="446"/>
      <c r="AE28" s="446"/>
      <c r="AF28" s="446"/>
      <c r="AG28" s="447"/>
      <c r="AH28" s="448" t="s">
        <v>175</v>
      </c>
      <c r="AI28" s="449"/>
      <c r="AJ28" s="449"/>
      <c r="AK28" s="449"/>
      <c r="AL28" s="450"/>
      <c r="AM28" s="448" t="s">
        <v>175</v>
      </c>
      <c r="AN28" s="449"/>
      <c r="AO28" s="449"/>
      <c r="AP28" s="449"/>
      <c r="AQ28" s="449"/>
      <c r="AR28" s="450"/>
      <c r="AS28" s="448" t="s">
        <v>137</v>
      </c>
      <c r="AT28" s="449"/>
      <c r="AU28" s="449"/>
      <c r="AV28" s="449"/>
      <c r="AW28" s="449"/>
      <c r="AX28" s="451"/>
      <c r="AY28" s="455" t="s">
        <v>187</v>
      </c>
      <c r="AZ28" s="456"/>
      <c r="BA28" s="456"/>
      <c r="BB28" s="457"/>
      <c r="BC28" s="464" t="s">
        <v>48</v>
      </c>
      <c r="BD28" s="465"/>
      <c r="BE28" s="465"/>
      <c r="BF28" s="465"/>
      <c r="BG28" s="465"/>
      <c r="BH28" s="465"/>
      <c r="BI28" s="465"/>
      <c r="BJ28" s="465"/>
      <c r="BK28" s="465"/>
      <c r="BL28" s="465"/>
      <c r="BM28" s="466"/>
      <c r="BN28" s="467">
        <v>1403280</v>
      </c>
      <c r="BO28" s="468"/>
      <c r="BP28" s="468"/>
      <c r="BQ28" s="468"/>
      <c r="BR28" s="468"/>
      <c r="BS28" s="468"/>
      <c r="BT28" s="468"/>
      <c r="BU28" s="469"/>
      <c r="BV28" s="467">
        <v>1401833</v>
      </c>
      <c r="BW28" s="468"/>
      <c r="BX28" s="468"/>
      <c r="BY28" s="468"/>
      <c r="BZ28" s="468"/>
      <c r="CA28" s="468"/>
      <c r="CB28" s="468"/>
      <c r="CC28" s="469"/>
      <c r="CD28" s="201"/>
      <c r="CE28" s="470"/>
      <c r="CF28" s="470"/>
      <c r="CG28" s="470"/>
      <c r="CH28" s="470"/>
      <c r="CI28" s="470"/>
      <c r="CJ28" s="470"/>
      <c r="CK28" s="470"/>
      <c r="CL28" s="470"/>
      <c r="CM28" s="470"/>
      <c r="CN28" s="470"/>
      <c r="CO28" s="470"/>
      <c r="CP28" s="470"/>
      <c r="CQ28" s="470"/>
      <c r="CR28" s="470"/>
      <c r="CS28" s="471"/>
      <c r="CT28" s="442"/>
      <c r="CU28" s="443"/>
      <c r="CV28" s="443"/>
      <c r="CW28" s="443"/>
      <c r="CX28" s="443"/>
      <c r="CY28" s="443"/>
      <c r="CZ28" s="443"/>
      <c r="DA28" s="444"/>
      <c r="DB28" s="442"/>
      <c r="DC28" s="443"/>
      <c r="DD28" s="443"/>
      <c r="DE28" s="443"/>
      <c r="DF28" s="443"/>
      <c r="DG28" s="443"/>
      <c r="DH28" s="443"/>
      <c r="DI28" s="444"/>
      <c r="DJ28" s="186"/>
      <c r="DK28" s="186"/>
      <c r="DL28" s="186"/>
      <c r="DM28" s="186"/>
      <c r="DN28" s="186"/>
      <c r="DO28" s="186"/>
    </row>
    <row r="29" spans="1:119" ht="18.75" customHeight="1" x14ac:dyDescent="0.15">
      <c r="A29" s="187"/>
      <c r="B29" s="504"/>
      <c r="C29" s="505"/>
      <c r="D29" s="506"/>
      <c r="E29" s="445" t="s">
        <v>188</v>
      </c>
      <c r="F29" s="446"/>
      <c r="G29" s="446"/>
      <c r="H29" s="446"/>
      <c r="I29" s="446"/>
      <c r="J29" s="446"/>
      <c r="K29" s="447"/>
      <c r="L29" s="448">
        <v>6</v>
      </c>
      <c r="M29" s="449"/>
      <c r="N29" s="449"/>
      <c r="O29" s="449"/>
      <c r="P29" s="450"/>
      <c r="Q29" s="448">
        <v>1860</v>
      </c>
      <c r="R29" s="449"/>
      <c r="S29" s="449"/>
      <c r="T29" s="449"/>
      <c r="U29" s="449"/>
      <c r="V29" s="450"/>
      <c r="W29" s="515"/>
      <c r="X29" s="516"/>
      <c r="Y29" s="517"/>
      <c r="Z29" s="445" t="s">
        <v>189</v>
      </c>
      <c r="AA29" s="446"/>
      <c r="AB29" s="446"/>
      <c r="AC29" s="446"/>
      <c r="AD29" s="446"/>
      <c r="AE29" s="446"/>
      <c r="AF29" s="446"/>
      <c r="AG29" s="447"/>
      <c r="AH29" s="448">
        <v>52</v>
      </c>
      <c r="AI29" s="449"/>
      <c r="AJ29" s="449"/>
      <c r="AK29" s="449"/>
      <c r="AL29" s="450"/>
      <c r="AM29" s="448">
        <v>157924</v>
      </c>
      <c r="AN29" s="449"/>
      <c r="AO29" s="449"/>
      <c r="AP29" s="449"/>
      <c r="AQ29" s="449"/>
      <c r="AR29" s="450"/>
      <c r="AS29" s="448">
        <v>3037</v>
      </c>
      <c r="AT29" s="449"/>
      <c r="AU29" s="449"/>
      <c r="AV29" s="449"/>
      <c r="AW29" s="449"/>
      <c r="AX29" s="451"/>
      <c r="AY29" s="458"/>
      <c r="AZ29" s="459"/>
      <c r="BA29" s="459"/>
      <c r="BB29" s="460"/>
      <c r="BC29" s="452" t="s">
        <v>190</v>
      </c>
      <c r="BD29" s="453"/>
      <c r="BE29" s="453"/>
      <c r="BF29" s="453"/>
      <c r="BG29" s="453"/>
      <c r="BH29" s="453"/>
      <c r="BI29" s="453"/>
      <c r="BJ29" s="453"/>
      <c r="BK29" s="453"/>
      <c r="BL29" s="453"/>
      <c r="BM29" s="454"/>
      <c r="BN29" s="472">
        <v>895864</v>
      </c>
      <c r="BO29" s="473"/>
      <c r="BP29" s="473"/>
      <c r="BQ29" s="473"/>
      <c r="BR29" s="473"/>
      <c r="BS29" s="473"/>
      <c r="BT29" s="473"/>
      <c r="BU29" s="474"/>
      <c r="BV29" s="472">
        <v>832506</v>
      </c>
      <c r="BW29" s="473"/>
      <c r="BX29" s="473"/>
      <c r="BY29" s="473"/>
      <c r="BZ29" s="473"/>
      <c r="CA29" s="473"/>
      <c r="CB29" s="473"/>
      <c r="CC29" s="474"/>
      <c r="CD29" s="203"/>
      <c r="CE29" s="470"/>
      <c r="CF29" s="470"/>
      <c r="CG29" s="470"/>
      <c r="CH29" s="470"/>
      <c r="CI29" s="470"/>
      <c r="CJ29" s="470"/>
      <c r="CK29" s="470"/>
      <c r="CL29" s="470"/>
      <c r="CM29" s="470"/>
      <c r="CN29" s="470"/>
      <c r="CO29" s="470"/>
      <c r="CP29" s="470"/>
      <c r="CQ29" s="470"/>
      <c r="CR29" s="470"/>
      <c r="CS29" s="471"/>
      <c r="CT29" s="442"/>
      <c r="CU29" s="443"/>
      <c r="CV29" s="443"/>
      <c r="CW29" s="443"/>
      <c r="CX29" s="443"/>
      <c r="CY29" s="443"/>
      <c r="CZ29" s="443"/>
      <c r="DA29" s="444"/>
      <c r="DB29" s="442"/>
      <c r="DC29" s="443"/>
      <c r="DD29" s="443"/>
      <c r="DE29" s="443"/>
      <c r="DF29" s="443"/>
      <c r="DG29" s="443"/>
      <c r="DH29" s="443"/>
      <c r="DI29" s="444"/>
      <c r="DJ29" s="186"/>
      <c r="DK29" s="186"/>
      <c r="DL29" s="186"/>
      <c r="DM29" s="186"/>
      <c r="DN29" s="186"/>
      <c r="DO29" s="186"/>
    </row>
    <row r="30" spans="1:119" ht="18.75" customHeight="1" thickBot="1" x14ac:dyDescent="0.2">
      <c r="A30" s="187"/>
      <c r="B30" s="507"/>
      <c r="C30" s="508"/>
      <c r="D30" s="509"/>
      <c r="E30" s="518"/>
      <c r="F30" s="519"/>
      <c r="G30" s="519"/>
      <c r="H30" s="519"/>
      <c r="I30" s="519"/>
      <c r="J30" s="519"/>
      <c r="K30" s="520"/>
      <c r="L30" s="521"/>
      <c r="M30" s="522"/>
      <c r="N30" s="522"/>
      <c r="O30" s="522"/>
      <c r="P30" s="523"/>
      <c r="Q30" s="521"/>
      <c r="R30" s="522"/>
      <c r="S30" s="522"/>
      <c r="T30" s="522"/>
      <c r="U30" s="522"/>
      <c r="V30" s="523"/>
      <c r="W30" s="524" t="s">
        <v>191</v>
      </c>
      <c r="X30" s="525"/>
      <c r="Y30" s="525"/>
      <c r="Z30" s="525"/>
      <c r="AA30" s="525"/>
      <c r="AB30" s="525"/>
      <c r="AC30" s="525"/>
      <c r="AD30" s="525"/>
      <c r="AE30" s="525"/>
      <c r="AF30" s="525"/>
      <c r="AG30" s="526"/>
      <c r="AH30" s="436">
        <v>99.1</v>
      </c>
      <c r="AI30" s="437"/>
      <c r="AJ30" s="437"/>
      <c r="AK30" s="437"/>
      <c r="AL30" s="437"/>
      <c r="AM30" s="437"/>
      <c r="AN30" s="437"/>
      <c r="AO30" s="437"/>
      <c r="AP30" s="437"/>
      <c r="AQ30" s="437"/>
      <c r="AR30" s="437"/>
      <c r="AS30" s="437"/>
      <c r="AT30" s="437"/>
      <c r="AU30" s="437"/>
      <c r="AV30" s="437"/>
      <c r="AW30" s="437"/>
      <c r="AX30" s="438"/>
      <c r="AY30" s="461"/>
      <c r="AZ30" s="462"/>
      <c r="BA30" s="462"/>
      <c r="BB30" s="463"/>
      <c r="BC30" s="439" t="s">
        <v>50</v>
      </c>
      <c r="BD30" s="440"/>
      <c r="BE30" s="440"/>
      <c r="BF30" s="440"/>
      <c r="BG30" s="440"/>
      <c r="BH30" s="440"/>
      <c r="BI30" s="440"/>
      <c r="BJ30" s="440"/>
      <c r="BK30" s="440"/>
      <c r="BL30" s="440"/>
      <c r="BM30" s="441"/>
      <c r="BN30" s="475">
        <v>1543686</v>
      </c>
      <c r="BO30" s="476"/>
      <c r="BP30" s="476"/>
      <c r="BQ30" s="476"/>
      <c r="BR30" s="476"/>
      <c r="BS30" s="476"/>
      <c r="BT30" s="476"/>
      <c r="BU30" s="477"/>
      <c r="BV30" s="475">
        <v>1560375</v>
      </c>
      <c r="BW30" s="476"/>
      <c r="BX30" s="476"/>
      <c r="BY30" s="476"/>
      <c r="BZ30" s="476"/>
      <c r="CA30" s="476"/>
      <c r="CB30" s="476"/>
      <c r="CC30" s="47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5" t="s">
        <v>198</v>
      </c>
      <c r="D33" s="435"/>
      <c r="E33" s="434" t="s">
        <v>199</v>
      </c>
      <c r="F33" s="434"/>
      <c r="G33" s="434"/>
      <c r="H33" s="434"/>
      <c r="I33" s="434"/>
      <c r="J33" s="434"/>
      <c r="K33" s="434"/>
      <c r="L33" s="434"/>
      <c r="M33" s="434"/>
      <c r="N33" s="434"/>
      <c r="O33" s="434"/>
      <c r="P33" s="434"/>
      <c r="Q33" s="434"/>
      <c r="R33" s="434"/>
      <c r="S33" s="434"/>
      <c r="T33" s="216"/>
      <c r="U33" s="435" t="s">
        <v>200</v>
      </c>
      <c r="V33" s="435"/>
      <c r="W33" s="434" t="s">
        <v>201</v>
      </c>
      <c r="X33" s="434"/>
      <c r="Y33" s="434"/>
      <c r="Z33" s="434"/>
      <c r="AA33" s="434"/>
      <c r="AB33" s="434"/>
      <c r="AC33" s="434"/>
      <c r="AD33" s="434"/>
      <c r="AE33" s="434"/>
      <c r="AF33" s="434"/>
      <c r="AG33" s="434"/>
      <c r="AH33" s="434"/>
      <c r="AI33" s="434"/>
      <c r="AJ33" s="434"/>
      <c r="AK33" s="434"/>
      <c r="AL33" s="216"/>
      <c r="AM33" s="435" t="s">
        <v>202</v>
      </c>
      <c r="AN33" s="435"/>
      <c r="AO33" s="434" t="s">
        <v>199</v>
      </c>
      <c r="AP33" s="434"/>
      <c r="AQ33" s="434"/>
      <c r="AR33" s="434"/>
      <c r="AS33" s="434"/>
      <c r="AT33" s="434"/>
      <c r="AU33" s="434"/>
      <c r="AV33" s="434"/>
      <c r="AW33" s="434"/>
      <c r="AX33" s="434"/>
      <c r="AY33" s="434"/>
      <c r="AZ33" s="434"/>
      <c r="BA33" s="434"/>
      <c r="BB33" s="434"/>
      <c r="BC33" s="434"/>
      <c r="BD33" s="217"/>
      <c r="BE33" s="434" t="s">
        <v>203</v>
      </c>
      <c r="BF33" s="434"/>
      <c r="BG33" s="434" t="s">
        <v>204</v>
      </c>
      <c r="BH33" s="434"/>
      <c r="BI33" s="434"/>
      <c r="BJ33" s="434"/>
      <c r="BK33" s="434"/>
      <c r="BL33" s="434"/>
      <c r="BM33" s="434"/>
      <c r="BN33" s="434"/>
      <c r="BO33" s="434"/>
      <c r="BP33" s="434"/>
      <c r="BQ33" s="434"/>
      <c r="BR33" s="434"/>
      <c r="BS33" s="434"/>
      <c r="BT33" s="434"/>
      <c r="BU33" s="434"/>
      <c r="BV33" s="217"/>
      <c r="BW33" s="435" t="s">
        <v>203</v>
      </c>
      <c r="BX33" s="435"/>
      <c r="BY33" s="434" t="s">
        <v>205</v>
      </c>
      <c r="BZ33" s="434"/>
      <c r="CA33" s="434"/>
      <c r="CB33" s="434"/>
      <c r="CC33" s="434"/>
      <c r="CD33" s="434"/>
      <c r="CE33" s="434"/>
      <c r="CF33" s="434"/>
      <c r="CG33" s="434"/>
      <c r="CH33" s="434"/>
      <c r="CI33" s="434"/>
      <c r="CJ33" s="434"/>
      <c r="CK33" s="434"/>
      <c r="CL33" s="434"/>
      <c r="CM33" s="434"/>
      <c r="CN33" s="216"/>
      <c r="CO33" s="435" t="s">
        <v>200</v>
      </c>
      <c r="CP33" s="435"/>
      <c r="CQ33" s="434" t="s">
        <v>206</v>
      </c>
      <c r="CR33" s="434"/>
      <c r="CS33" s="434"/>
      <c r="CT33" s="434"/>
      <c r="CU33" s="434"/>
      <c r="CV33" s="434"/>
      <c r="CW33" s="434"/>
      <c r="CX33" s="434"/>
      <c r="CY33" s="434"/>
      <c r="CZ33" s="434"/>
      <c r="DA33" s="434"/>
      <c r="DB33" s="434"/>
      <c r="DC33" s="434"/>
      <c r="DD33" s="434"/>
      <c r="DE33" s="434"/>
      <c r="DF33" s="216"/>
      <c r="DG33" s="433" t="s">
        <v>207</v>
      </c>
      <c r="DH33" s="433"/>
      <c r="DI33" s="218"/>
      <c r="DJ33" s="186"/>
      <c r="DK33" s="186"/>
      <c r="DL33" s="186"/>
      <c r="DM33" s="186"/>
      <c r="DN33" s="186"/>
      <c r="DO33" s="186"/>
    </row>
    <row r="34" spans="1:119" ht="32.25" customHeight="1" x14ac:dyDescent="0.15">
      <c r="A34" s="187"/>
      <c r="B34" s="213"/>
      <c r="C34" s="431">
        <f>IF(E34="","",1)</f>
        <v>1</v>
      </c>
      <c r="D34" s="431"/>
      <c r="E34" s="430" t="str">
        <f>IF('各会計、関係団体の財政状況及び健全化判断比率'!B7="","",'各会計、関係団体の財政状況及び健全化判断比率'!B7)</f>
        <v>一般会計</v>
      </c>
      <c r="F34" s="430"/>
      <c r="G34" s="430"/>
      <c r="H34" s="430"/>
      <c r="I34" s="430"/>
      <c r="J34" s="430"/>
      <c r="K34" s="430"/>
      <c r="L34" s="430"/>
      <c r="M34" s="430"/>
      <c r="N34" s="430"/>
      <c r="O34" s="430"/>
      <c r="P34" s="430"/>
      <c r="Q34" s="430"/>
      <c r="R34" s="430"/>
      <c r="S34" s="430"/>
      <c r="T34" s="214"/>
      <c r="U34" s="431">
        <f>IF(W34="","",MAX(C34:D43)+1)</f>
        <v>3</v>
      </c>
      <c r="V34" s="431"/>
      <c r="W34" s="430" t="str">
        <f>IF('各会計、関係団体の財政状況及び健全化判断比率'!B28="","",'各会計、関係団体の財政状況及び健全化判断比率'!B28)</f>
        <v>佐那河内村国民健康保険事業特別会計</v>
      </c>
      <c r="X34" s="430"/>
      <c r="Y34" s="430"/>
      <c r="Z34" s="430"/>
      <c r="AA34" s="430"/>
      <c r="AB34" s="430"/>
      <c r="AC34" s="430"/>
      <c r="AD34" s="430"/>
      <c r="AE34" s="430"/>
      <c r="AF34" s="430"/>
      <c r="AG34" s="430"/>
      <c r="AH34" s="430"/>
      <c r="AI34" s="430"/>
      <c r="AJ34" s="430"/>
      <c r="AK34" s="430"/>
      <c r="AL34" s="214"/>
      <c r="AM34" s="431" t="str">
        <f>IF(AO34="","",MAX(C34:D43,U34:V43)+1)</f>
        <v/>
      </c>
      <c r="AN34" s="431"/>
      <c r="AO34" s="430"/>
      <c r="AP34" s="430"/>
      <c r="AQ34" s="430"/>
      <c r="AR34" s="430"/>
      <c r="AS34" s="430"/>
      <c r="AT34" s="430"/>
      <c r="AU34" s="430"/>
      <c r="AV34" s="430"/>
      <c r="AW34" s="430"/>
      <c r="AX34" s="430"/>
      <c r="AY34" s="430"/>
      <c r="AZ34" s="430"/>
      <c r="BA34" s="430"/>
      <c r="BB34" s="430"/>
      <c r="BC34" s="430"/>
      <c r="BD34" s="214"/>
      <c r="BE34" s="431">
        <f>IF(BG34="","",MAX(C34:D43,U34:V43,AM34:AN43)+1)</f>
        <v>6</v>
      </c>
      <c r="BF34" s="431"/>
      <c r="BG34" s="430" t="str">
        <f>IF('各会計、関係団体の財政状況及び健全化判断比率'!B31="","",'各会計、関係団体の財政状況及び健全化判断比率'!B31)</f>
        <v>佐那河内村簡易水道特別会計</v>
      </c>
      <c r="BH34" s="430"/>
      <c r="BI34" s="430"/>
      <c r="BJ34" s="430"/>
      <c r="BK34" s="430"/>
      <c r="BL34" s="430"/>
      <c r="BM34" s="430"/>
      <c r="BN34" s="430"/>
      <c r="BO34" s="430"/>
      <c r="BP34" s="430"/>
      <c r="BQ34" s="430"/>
      <c r="BR34" s="430"/>
      <c r="BS34" s="430"/>
      <c r="BT34" s="430"/>
      <c r="BU34" s="430"/>
      <c r="BV34" s="214"/>
      <c r="BW34" s="431" t="str">
        <f>IF(BY34="","",MAX(C34:D43,U34:V43,AM34:AN43,BE34:BF43)+1)</f>
        <v/>
      </c>
      <c r="BX34" s="431"/>
      <c r="BY34" s="430" t="str">
        <f>IF('各会計、関係団体の財政状況及び健全化判断比率'!B68="","",'各会計、関係団体の財政状況及び健全化判断比率'!B68)</f>
        <v/>
      </c>
      <c r="BZ34" s="430"/>
      <c r="CA34" s="430"/>
      <c r="CB34" s="430"/>
      <c r="CC34" s="430"/>
      <c r="CD34" s="430"/>
      <c r="CE34" s="430"/>
      <c r="CF34" s="430"/>
      <c r="CG34" s="430"/>
      <c r="CH34" s="430"/>
      <c r="CI34" s="430"/>
      <c r="CJ34" s="430"/>
      <c r="CK34" s="430"/>
      <c r="CL34" s="430"/>
      <c r="CM34" s="430"/>
      <c r="CN34" s="214"/>
      <c r="CO34" s="431">
        <f>IF(CQ34="","",MAX(C34:D43,U34:V43,AM34:AN43,BE34:BF43,BW34:BX43)+1)</f>
        <v>8</v>
      </c>
      <c r="CP34" s="431"/>
      <c r="CQ34" s="430" t="str">
        <f>IF('各会計、関係団体の財政状況及び健全化判断比率'!BS7="","",'各会計、関係団体の財政状況及び健全化判断比率'!BS7)</f>
        <v>一般財団法人さなごうち</v>
      </c>
      <c r="CR34" s="430"/>
      <c r="CS34" s="430"/>
      <c r="CT34" s="430"/>
      <c r="CU34" s="430"/>
      <c r="CV34" s="430"/>
      <c r="CW34" s="430"/>
      <c r="CX34" s="430"/>
      <c r="CY34" s="430"/>
      <c r="CZ34" s="430"/>
      <c r="DA34" s="430"/>
      <c r="DB34" s="430"/>
      <c r="DC34" s="430"/>
      <c r="DD34" s="430"/>
      <c r="DE34" s="430"/>
      <c r="DF34" s="211"/>
      <c r="DG34" s="432" t="str">
        <f>IF('各会計、関係団体の財政状況及び健全化判断比率'!BR7="","",'各会計、関係団体の財政状況及び健全化判断比率'!BR7)</f>
        <v/>
      </c>
      <c r="DH34" s="432"/>
      <c r="DI34" s="218"/>
      <c r="DJ34" s="186"/>
      <c r="DK34" s="186"/>
      <c r="DL34" s="186"/>
      <c r="DM34" s="186"/>
      <c r="DN34" s="186"/>
      <c r="DO34" s="186"/>
    </row>
    <row r="35" spans="1:119" ht="32.25" customHeight="1" x14ac:dyDescent="0.15">
      <c r="A35" s="187"/>
      <c r="B35" s="213"/>
      <c r="C35" s="431">
        <f>IF(E35="","",C34+1)</f>
        <v>2</v>
      </c>
      <c r="D35" s="431"/>
      <c r="E35" s="430" t="str">
        <f>IF('各会計、関係団体の財政状況及び健全化判断比率'!B8="","",'各会計、関係団体の財政状況及び健全化判断比率'!B8)</f>
        <v>佐那河内村宅地造成事業特別会計</v>
      </c>
      <c r="F35" s="430"/>
      <c r="G35" s="430"/>
      <c r="H35" s="430"/>
      <c r="I35" s="430"/>
      <c r="J35" s="430"/>
      <c r="K35" s="430"/>
      <c r="L35" s="430"/>
      <c r="M35" s="430"/>
      <c r="N35" s="430"/>
      <c r="O35" s="430"/>
      <c r="P35" s="430"/>
      <c r="Q35" s="430"/>
      <c r="R35" s="430"/>
      <c r="S35" s="430"/>
      <c r="T35" s="214"/>
      <c r="U35" s="431">
        <f>IF(W35="","",U34+1)</f>
        <v>4</v>
      </c>
      <c r="V35" s="431"/>
      <c r="W35" s="430" t="str">
        <f>IF('各会計、関係団体の財政状況及び健全化判断比率'!B29="","",'各会計、関係団体の財政状況及び健全化判断比率'!B29)</f>
        <v>佐那河内村介護保険事業特別会計</v>
      </c>
      <c r="X35" s="430"/>
      <c r="Y35" s="430"/>
      <c r="Z35" s="430"/>
      <c r="AA35" s="430"/>
      <c r="AB35" s="430"/>
      <c r="AC35" s="430"/>
      <c r="AD35" s="430"/>
      <c r="AE35" s="430"/>
      <c r="AF35" s="430"/>
      <c r="AG35" s="430"/>
      <c r="AH35" s="430"/>
      <c r="AI35" s="430"/>
      <c r="AJ35" s="430"/>
      <c r="AK35" s="430"/>
      <c r="AL35" s="214"/>
      <c r="AM35" s="431" t="str">
        <f t="shared" ref="AM35:AM43" si="0">IF(AO35="","",AM34+1)</f>
        <v/>
      </c>
      <c r="AN35" s="431"/>
      <c r="AO35" s="430"/>
      <c r="AP35" s="430"/>
      <c r="AQ35" s="430"/>
      <c r="AR35" s="430"/>
      <c r="AS35" s="430"/>
      <c r="AT35" s="430"/>
      <c r="AU35" s="430"/>
      <c r="AV35" s="430"/>
      <c r="AW35" s="430"/>
      <c r="AX35" s="430"/>
      <c r="AY35" s="430"/>
      <c r="AZ35" s="430"/>
      <c r="BA35" s="430"/>
      <c r="BB35" s="430"/>
      <c r="BC35" s="430"/>
      <c r="BD35" s="214"/>
      <c r="BE35" s="431">
        <f t="shared" ref="BE35:BE43" si="1">IF(BG35="","",BE34+1)</f>
        <v>7</v>
      </c>
      <c r="BF35" s="431"/>
      <c r="BG35" s="430" t="str">
        <f>IF('各会計、関係団体の財政状況及び健全化判断比率'!B32="","",'各会計、関係団体の財政状況及び健全化判断比率'!B32)</f>
        <v>佐那河内村農業集落排水事業特別会計</v>
      </c>
      <c r="BH35" s="430"/>
      <c r="BI35" s="430"/>
      <c r="BJ35" s="430"/>
      <c r="BK35" s="430"/>
      <c r="BL35" s="430"/>
      <c r="BM35" s="430"/>
      <c r="BN35" s="430"/>
      <c r="BO35" s="430"/>
      <c r="BP35" s="430"/>
      <c r="BQ35" s="430"/>
      <c r="BR35" s="430"/>
      <c r="BS35" s="430"/>
      <c r="BT35" s="430"/>
      <c r="BU35" s="430"/>
      <c r="BV35" s="214"/>
      <c r="BW35" s="431" t="str">
        <f t="shared" ref="BW35:BW43" si="2">IF(BY35="","",BW34+1)</f>
        <v/>
      </c>
      <c r="BX35" s="431"/>
      <c r="BY35" s="430" t="str">
        <f>IF('各会計、関係団体の財政状況及び健全化判断比率'!B69="","",'各会計、関係団体の財政状況及び健全化判断比率'!B69)</f>
        <v/>
      </c>
      <c r="BZ35" s="430"/>
      <c r="CA35" s="430"/>
      <c r="CB35" s="430"/>
      <c r="CC35" s="430"/>
      <c r="CD35" s="430"/>
      <c r="CE35" s="430"/>
      <c r="CF35" s="430"/>
      <c r="CG35" s="430"/>
      <c r="CH35" s="430"/>
      <c r="CI35" s="430"/>
      <c r="CJ35" s="430"/>
      <c r="CK35" s="430"/>
      <c r="CL35" s="430"/>
      <c r="CM35" s="430"/>
      <c r="CN35" s="214"/>
      <c r="CO35" s="431" t="str">
        <f t="shared" ref="CO35:CO43" si="3">IF(CQ35="","",CO34+1)</f>
        <v/>
      </c>
      <c r="CP35" s="431"/>
      <c r="CQ35" s="430" t="str">
        <f>IF('各会計、関係団体の財政状況及び健全化判断比率'!BS8="","",'各会計、関係団体の財政状況及び健全化判断比率'!BS8)</f>
        <v/>
      </c>
      <c r="CR35" s="430"/>
      <c r="CS35" s="430"/>
      <c r="CT35" s="430"/>
      <c r="CU35" s="430"/>
      <c r="CV35" s="430"/>
      <c r="CW35" s="430"/>
      <c r="CX35" s="430"/>
      <c r="CY35" s="430"/>
      <c r="CZ35" s="430"/>
      <c r="DA35" s="430"/>
      <c r="DB35" s="430"/>
      <c r="DC35" s="430"/>
      <c r="DD35" s="430"/>
      <c r="DE35" s="430"/>
      <c r="DF35" s="211"/>
      <c r="DG35" s="432" t="str">
        <f>IF('各会計、関係団体の財政状況及び健全化判断比率'!BR8="","",'各会計、関係団体の財政状況及び健全化判断比率'!BR8)</f>
        <v/>
      </c>
      <c r="DH35" s="432"/>
      <c r="DI35" s="218"/>
      <c r="DJ35" s="186"/>
      <c r="DK35" s="186"/>
      <c r="DL35" s="186"/>
      <c r="DM35" s="186"/>
      <c r="DN35" s="186"/>
      <c r="DO35" s="186"/>
    </row>
    <row r="36" spans="1:119" ht="32.25" customHeight="1" x14ac:dyDescent="0.15">
      <c r="A36" s="187"/>
      <c r="B36" s="213"/>
      <c r="C36" s="431" t="str">
        <f>IF(E36="","",C35+1)</f>
        <v/>
      </c>
      <c r="D36" s="431"/>
      <c r="E36" s="430" t="str">
        <f>IF('各会計、関係団体の財政状況及び健全化判断比率'!B9="","",'各会計、関係団体の財政状況及び健全化判断比率'!B9)</f>
        <v/>
      </c>
      <c r="F36" s="430"/>
      <c r="G36" s="430"/>
      <c r="H36" s="430"/>
      <c r="I36" s="430"/>
      <c r="J36" s="430"/>
      <c r="K36" s="430"/>
      <c r="L36" s="430"/>
      <c r="M36" s="430"/>
      <c r="N36" s="430"/>
      <c r="O36" s="430"/>
      <c r="P36" s="430"/>
      <c r="Q36" s="430"/>
      <c r="R36" s="430"/>
      <c r="S36" s="430"/>
      <c r="T36" s="214"/>
      <c r="U36" s="431">
        <f t="shared" ref="U36:U43" si="4">IF(W36="","",U35+1)</f>
        <v>5</v>
      </c>
      <c r="V36" s="431"/>
      <c r="W36" s="430" t="str">
        <f>IF('各会計、関係団体の財政状況及び健全化判断比率'!B30="","",'各会計、関係団体の財政状況及び健全化判断比率'!B30)</f>
        <v>佐那河内村後期高齢者医療特別会計</v>
      </c>
      <c r="X36" s="430"/>
      <c r="Y36" s="430"/>
      <c r="Z36" s="430"/>
      <c r="AA36" s="430"/>
      <c r="AB36" s="430"/>
      <c r="AC36" s="430"/>
      <c r="AD36" s="430"/>
      <c r="AE36" s="430"/>
      <c r="AF36" s="430"/>
      <c r="AG36" s="430"/>
      <c r="AH36" s="430"/>
      <c r="AI36" s="430"/>
      <c r="AJ36" s="430"/>
      <c r="AK36" s="430"/>
      <c r="AL36" s="214"/>
      <c r="AM36" s="431" t="str">
        <f t="shared" si="0"/>
        <v/>
      </c>
      <c r="AN36" s="431"/>
      <c r="AO36" s="430"/>
      <c r="AP36" s="430"/>
      <c r="AQ36" s="430"/>
      <c r="AR36" s="430"/>
      <c r="AS36" s="430"/>
      <c r="AT36" s="430"/>
      <c r="AU36" s="430"/>
      <c r="AV36" s="430"/>
      <c r="AW36" s="430"/>
      <c r="AX36" s="430"/>
      <c r="AY36" s="430"/>
      <c r="AZ36" s="430"/>
      <c r="BA36" s="430"/>
      <c r="BB36" s="430"/>
      <c r="BC36" s="430"/>
      <c r="BD36" s="214"/>
      <c r="BE36" s="431" t="str">
        <f t="shared" si="1"/>
        <v/>
      </c>
      <c r="BF36" s="431"/>
      <c r="BG36" s="430"/>
      <c r="BH36" s="430"/>
      <c r="BI36" s="430"/>
      <c r="BJ36" s="430"/>
      <c r="BK36" s="430"/>
      <c r="BL36" s="430"/>
      <c r="BM36" s="430"/>
      <c r="BN36" s="430"/>
      <c r="BO36" s="430"/>
      <c r="BP36" s="430"/>
      <c r="BQ36" s="430"/>
      <c r="BR36" s="430"/>
      <c r="BS36" s="430"/>
      <c r="BT36" s="430"/>
      <c r="BU36" s="430"/>
      <c r="BV36" s="214"/>
      <c r="BW36" s="431" t="str">
        <f t="shared" si="2"/>
        <v/>
      </c>
      <c r="BX36" s="431"/>
      <c r="BY36" s="430" t="str">
        <f>IF('各会計、関係団体の財政状況及び健全化判断比率'!B70="","",'各会計、関係団体の財政状況及び健全化判断比率'!B70)</f>
        <v/>
      </c>
      <c r="BZ36" s="430"/>
      <c r="CA36" s="430"/>
      <c r="CB36" s="430"/>
      <c r="CC36" s="430"/>
      <c r="CD36" s="430"/>
      <c r="CE36" s="430"/>
      <c r="CF36" s="430"/>
      <c r="CG36" s="430"/>
      <c r="CH36" s="430"/>
      <c r="CI36" s="430"/>
      <c r="CJ36" s="430"/>
      <c r="CK36" s="430"/>
      <c r="CL36" s="430"/>
      <c r="CM36" s="430"/>
      <c r="CN36" s="214"/>
      <c r="CO36" s="431" t="str">
        <f t="shared" si="3"/>
        <v/>
      </c>
      <c r="CP36" s="431"/>
      <c r="CQ36" s="430" t="str">
        <f>IF('各会計、関係団体の財政状況及び健全化判断比率'!BS9="","",'各会計、関係団体の財政状況及び健全化判断比率'!BS9)</f>
        <v/>
      </c>
      <c r="CR36" s="430"/>
      <c r="CS36" s="430"/>
      <c r="CT36" s="430"/>
      <c r="CU36" s="430"/>
      <c r="CV36" s="430"/>
      <c r="CW36" s="430"/>
      <c r="CX36" s="430"/>
      <c r="CY36" s="430"/>
      <c r="CZ36" s="430"/>
      <c r="DA36" s="430"/>
      <c r="DB36" s="430"/>
      <c r="DC36" s="430"/>
      <c r="DD36" s="430"/>
      <c r="DE36" s="430"/>
      <c r="DF36" s="211"/>
      <c r="DG36" s="432" t="str">
        <f>IF('各会計、関係団体の財政状況及び健全化判断比率'!BR9="","",'各会計、関係団体の財政状況及び健全化判断比率'!BR9)</f>
        <v/>
      </c>
      <c r="DH36" s="432"/>
      <c r="DI36" s="218"/>
      <c r="DJ36" s="186"/>
      <c r="DK36" s="186"/>
      <c r="DL36" s="186"/>
      <c r="DM36" s="186"/>
      <c r="DN36" s="186"/>
      <c r="DO36" s="186"/>
    </row>
    <row r="37" spans="1:119" ht="32.25" customHeight="1" x14ac:dyDescent="0.15">
      <c r="A37" s="187"/>
      <c r="B37" s="213"/>
      <c r="C37" s="431" t="str">
        <f>IF(E37="","",C36+1)</f>
        <v/>
      </c>
      <c r="D37" s="431"/>
      <c r="E37" s="430" t="str">
        <f>IF('各会計、関係団体の財政状況及び健全化判断比率'!B10="","",'各会計、関係団体の財政状況及び健全化判断比率'!B10)</f>
        <v/>
      </c>
      <c r="F37" s="430"/>
      <c r="G37" s="430"/>
      <c r="H37" s="430"/>
      <c r="I37" s="430"/>
      <c r="J37" s="430"/>
      <c r="K37" s="430"/>
      <c r="L37" s="430"/>
      <c r="M37" s="430"/>
      <c r="N37" s="430"/>
      <c r="O37" s="430"/>
      <c r="P37" s="430"/>
      <c r="Q37" s="430"/>
      <c r="R37" s="430"/>
      <c r="S37" s="430"/>
      <c r="T37" s="214"/>
      <c r="U37" s="431" t="str">
        <f t="shared" si="4"/>
        <v/>
      </c>
      <c r="V37" s="431"/>
      <c r="W37" s="430"/>
      <c r="X37" s="430"/>
      <c r="Y37" s="430"/>
      <c r="Z37" s="430"/>
      <c r="AA37" s="430"/>
      <c r="AB37" s="430"/>
      <c r="AC37" s="430"/>
      <c r="AD37" s="430"/>
      <c r="AE37" s="430"/>
      <c r="AF37" s="430"/>
      <c r="AG37" s="430"/>
      <c r="AH37" s="430"/>
      <c r="AI37" s="430"/>
      <c r="AJ37" s="430"/>
      <c r="AK37" s="430"/>
      <c r="AL37" s="214"/>
      <c r="AM37" s="431" t="str">
        <f t="shared" si="0"/>
        <v/>
      </c>
      <c r="AN37" s="431"/>
      <c r="AO37" s="430"/>
      <c r="AP37" s="430"/>
      <c r="AQ37" s="430"/>
      <c r="AR37" s="430"/>
      <c r="AS37" s="430"/>
      <c r="AT37" s="430"/>
      <c r="AU37" s="430"/>
      <c r="AV37" s="430"/>
      <c r="AW37" s="430"/>
      <c r="AX37" s="430"/>
      <c r="AY37" s="430"/>
      <c r="AZ37" s="430"/>
      <c r="BA37" s="430"/>
      <c r="BB37" s="430"/>
      <c r="BC37" s="430"/>
      <c r="BD37" s="214"/>
      <c r="BE37" s="431" t="str">
        <f t="shared" si="1"/>
        <v/>
      </c>
      <c r="BF37" s="431"/>
      <c r="BG37" s="430"/>
      <c r="BH37" s="430"/>
      <c r="BI37" s="430"/>
      <c r="BJ37" s="430"/>
      <c r="BK37" s="430"/>
      <c r="BL37" s="430"/>
      <c r="BM37" s="430"/>
      <c r="BN37" s="430"/>
      <c r="BO37" s="430"/>
      <c r="BP37" s="430"/>
      <c r="BQ37" s="430"/>
      <c r="BR37" s="430"/>
      <c r="BS37" s="430"/>
      <c r="BT37" s="430"/>
      <c r="BU37" s="430"/>
      <c r="BV37" s="214"/>
      <c r="BW37" s="431" t="str">
        <f t="shared" si="2"/>
        <v/>
      </c>
      <c r="BX37" s="431"/>
      <c r="BY37" s="430" t="str">
        <f>IF('各会計、関係団体の財政状況及び健全化判断比率'!B71="","",'各会計、関係団体の財政状況及び健全化判断比率'!B71)</f>
        <v/>
      </c>
      <c r="BZ37" s="430"/>
      <c r="CA37" s="430"/>
      <c r="CB37" s="430"/>
      <c r="CC37" s="430"/>
      <c r="CD37" s="430"/>
      <c r="CE37" s="430"/>
      <c r="CF37" s="430"/>
      <c r="CG37" s="430"/>
      <c r="CH37" s="430"/>
      <c r="CI37" s="430"/>
      <c r="CJ37" s="430"/>
      <c r="CK37" s="430"/>
      <c r="CL37" s="430"/>
      <c r="CM37" s="430"/>
      <c r="CN37" s="214"/>
      <c r="CO37" s="431" t="str">
        <f t="shared" si="3"/>
        <v/>
      </c>
      <c r="CP37" s="431"/>
      <c r="CQ37" s="430" t="str">
        <f>IF('各会計、関係団体の財政状況及び健全化判断比率'!BS10="","",'各会計、関係団体の財政状況及び健全化判断比率'!BS10)</f>
        <v/>
      </c>
      <c r="CR37" s="430"/>
      <c r="CS37" s="430"/>
      <c r="CT37" s="430"/>
      <c r="CU37" s="430"/>
      <c r="CV37" s="430"/>
      <c r="CW37" s="430"/>
      <c r="CX37" s="430"/>
      <c r="CY37" s="430"/>
      <c r="CZ37" s="430"/>
      <c r="DA37" s="430"/>
      <c r="DB37" s="430"/>
      <c r="DC37" s="430"/>
      <c r="DD37" s="430"/>
      <c r="DE37" s="430"/>
      <c r="DF37" s="211"/>
      <c r="DG37" s="432" t="str">
        <f>IF('各会計、関係団体の財政状況及び健全化判断比率'!BR10="","",'各会計、関係団体の財政状況及び健全化判断比率'!BR10)</f>
        <v/>
      </c>
      <c r="DH37" s="432"/>
      <c r="DI37" s="218"/>
      <c r="DJ37" s="186"/>
      <c r="DK37" s="186"/>
      <c r="DL37" s="186"/>
      <c r="DM37" s="186"/>
      <c r="DN37" s="186"/>
      <c r="DO37" s="186"/>
    </row>
    <row r="38" spans="1:119" ht="32.25" customHeight="1" x14ac:dyDescent="0.15">
      <c r="A38" s="187"/>
      <c r="B38" s="213"/>
      <c r="C38" s="431" t="str">
        <f t="shared" ref="C38:C43" si="5">IF(E38="","",C37+1)</f>
        <v/>
      </c>
      <c r="D38" s="431"/>
      <c r="E38" s="430" t="str">
        <f>IF('各会計、関係団体の財政状況及び健全化判断比率'!B11="","",'各会計、関係団体の財政状況及び健全化判断比率'!B11)</f>
        <v/>
      </c>
      <c r="F38" s="430"/>
      <c r="G38" s="430"/>
      <c r="H38" s="430"/>
      <c r="I38" s="430"/>
      <c r="J38" s="430"/>
      <c r="K38" s="430"/>
      <c r="L38" s="430"/>
      <c r="M38" s="430"/>
      <c r="N38" s="430"/>
      <c r="O38" s="430"/>
      <c r="P38" s="430"/>
      <c r="Q38" s="430"/>
      <c r="R38" s="430"/>
      <c r="S38" s="430"/>
      <c r="T38" s="214"/>
      <c r="U38" s="431" t="str">
        <f t="shared" si="4"/>
        <v/>
      </c>
      <c r="V38" s="431"/>
      <c r="W38" s="430"/>
      <c r="X38" s="430"/>
      <c r="Y38" s="430"/>
      <c r="Z38" s="430"/>
      <c r="AA38" s="430"/>
      <c r="AB38" s="430"/>
      <c r="AC38" s="430"/>
      <c r="AD38" s="430"/>
      <c r="AE38" s="430"/>
      <c r="AF38" s="430"/>
      <c r="AG38" s="430"/>
      <c r="AH38" s="430"/>
      <c r="AI38" s="430"/>
      <c r="AJ38" s="430"/>
      <c r="AK38" s="430"/>
      <c r="AL38" s="214"/>
      <c r="AM38" s="431" t="str">
        <f t="shared" si="0"/>
        <v/>
      </c>
      <c r="AN38" s="431"/>
      <c r="AO38" s="430"/>
      <c r="AP38" s="430"/>
      <c r="AQ38" s="430"/>
      <c r="AR38" s="430"/>
      <c r="AS38" s="430"/>
      <c r="AT38" s="430"/>
      <c r="AU38" s="430"/>
      <c r="AV38" s="430"/>
      <c r="AW38" s="430"/>
      <c r="AX38" s="430"/>
      <c r="AY38" s="430"/>
      <c r="AZ38" s="430"/>
      <c r="BA38" s="430"/>
      <c r="BB38" s="430"/>
      <c r="BC38" s="430"/>
      <c r="BD38" s="214"/>
      <c r="BE38" s="431" t="str">
        <f t="shared" si="1"/>
        <v/>
      </c>
      <c r="BF38" s="431"/>
      <c r="BG38" s="430"/>
      <c r="BH38" s="430"/>
      <c r="BI38" s="430"/>
      <c r="BJ38" s="430"/>
      <c r="BK38" s="430"/>
      <c r="BL38" s="430"/>
      <c r="BM38" s="430"/>
      <c r="BN38" s="430"/>
      <c r="BO38" s="430"/>
      <c r="BP38" s="430"/>
      <c r="BQ38" s="430"/>
      <c r="BR38" s="430"/>
      <c r="BS38" s="430"/>
      <c r="BT38" s="430"/>
      <c r="BU38" s="430"/>
      <c r="BV38" s="214"/>
      <c r="BW38" s="431" t="str">
        <f t="shared" si="2"/>
        <v/>
      </c>
      <c r="BX38" s="431"/>
      <c r="BY38" s="430" t="str">
        <f>IF('各会計、関係団体の財政状況及び健全化判断比率'!B72="","",'各会計、関係団体の財政状況及び健全化判断比率'!B72)</f>
        <v/>
      </c>
      <c r="BZ38" s="430"/>
      <c r="CA38" s="430"/>
      <c r="CB38" s="430"/>
      <c r="CC38" s="430"/>
      <c r="CD38" s="430"/>
      <c r="CE38" s="430"/>
      <c r="CF38" s="430"/>
      <c r="CG38" s="430"/>
      <c r="CH38" s="430"/>
      <c r="CI38" s="430"/>
      <c r="CJ38" s="430"/>
      <c r="CK38" s="430"/>
      <c r="CL38" s="430"/>
      <c r="CM38" s="430"/>
      <c r="CN38" s="214"/>
      <c r="CO38" s="431" t="str">
        <f t="shared" si="3"/>
        <v/>
      </c>
      <c r="CP38" s="431"/>
      <c r="CQ38" s="430" t="str">
        <f>IF('各会計、関係団体の財政状況及び健全化判断比率'!BS11="","",'各会計、関係団体の財政状況及び健全化判断比率'!BS11)</f>
        <v/>
      </c>
      <c r="CR38" s="430"/>
      <c r="CS38" s="430"/>
      <c r="CT38" s="430"/>
      <c r="CU38" s="430"/>
      <c r="CV38" s="430"/>
      <c r="CW38" s="430"/>
      <c r="CX38" s="430"/>
      <c r="CY38" s="430"/>
      <c r="CZ38" s="430"/>
      <c r="DA38" s="430"/>
      <c r="DB38" s="430"/>
      <c r="DC38" s="430"/>
      <c r="DD38" s="430"/>
      <c r="DE38" s="430"/>
      <c r="DF38" s="211"/>
      <c r="DG38" s="432" t="str">
        <f>IF('各会計、関係団体の財政状況及び健全化判断比率'!BR11="","",'各会計、関係団体の財政状況及び健全化判断比率'!BR11)</f>
        <v/>
      </c>
      <c r="DH38" s="432"/>
      <c r="DI38" s="218"/>
      <c r="DJ38" s="186"/>
      <c r="DK38" s="186"/>
      <c r="DL38" s="186"/>
      <c r="DM38" s="186"/>
      <c r="DN38" s="186"/>
      <c r="DO38" s="186"/>
    </row>
    <row r="39" spans="1:119" ht="32.25" customHeight="1" x14ac:dyDescent="0.15">
      <c r="A39" s="187"/>
      <c r="B39" s="213"/>
      <c r="C39" s="431" t="str">
        <f t="shared" si="5"/>
        <v/>
      </c>
      <c r="D39" s="431"/>
      <c r="E39" s="430" t="str">
        <f>IF('各会計、関係団体の財政状況及び健全化判断比率'!B12="","",'各会計、関係団体の財政状況及び健全化判断比率'!B12)</f>
        <v/>
      </c>
      <c r="F39" s="430"/>
      <c r="G39" s="430"/>
      <c r="H39" s="430"/>
      <c r="I39" s="430"/>
      <c r="J39" s="430"/>
      <c r="K39" s="430"/>
      <c r="L39" s="430"/>
      <c r="M39" s="430"/>
      <c r="N39" s="430"/>
      <c r="O39" s="430"/>
      <c r="P39" s="430"/>
      <c r="Q39" s="430"/>
      <c r="R39" s="430"/>
      <c r="S39" s="430"/>
      <c r="T39" s="214"/>
      <c r="U39" s="431" t="str">
        <f t="shared" si="4"/>
        <v/>
      </c>
      <c r="V39" s="431"/>
      <c r="W39" s="430"/>
      <c r="X39" s="430"/>
      <c r="Y39" s="430"/>
      <c r="Z39" s="430"/>
      <c r="AA39" s="430"/>
      <c r="AB39" s="430"/>
      <c r="AC39" s="430"/>
      <c r="AD39" s="430"/>
      <c r="AE39" s="430"/>
      <c r="AF39" s="430"/>
      <c r="AG39" s="430"/>
      <c r="AH39" s="430"/>
      <c r="AI39" s="430"/>
      <c r="AJ39" s="430"/>
      <c r="AK39" s="430"/>
      <c r="AL39" s="214"/>
      <c r="AM39" s="431" t="str">
        <f t="shared" si="0"/>
        <v/>
      </c>
      <c r="AN39" s="431"/>
      <c r="AO39" s="430"/>
      <c r="AP39" s="430"/>
      <c r="AQ39" s="430"/>
      <c r="AR39" s="430"/>
      <c r="AS39" s="430"/>
      <c r="AT39" s="430"/>
      <c r="AU39" s="430"/>
      <c r="AV39" s="430"/>
      <c r="AW39" s="430"/>
      <c r="AX39" s="430"/>
      <c r="AY39" s="430"/>
      <c r="AZ39" s="430"/>
      <c r="BA39" s="430"/>
      <c r="BB39" s="430"/>
      <c r="BC39" s="430"/>
      <c r="BD39" s="214"/>
      <c r="BE39" s="431" t="str">
        <f t="shared" si="1"/>
        <v/>
      </c>
      <c r="BF39" s="431"/>
      <c r="BG39" s="430"/>
      <c r="BH39" s="430"/>
      <c r="BI39" s="430"/>
      <c r="BJ39" s="430"/>
      <c r="BK39" s="430"/>
      <c r="BL39" s="430"/>
      <c r="BM39" s="430"/>
      <c r="BN39" s="430"/>
      <c r="BO39" s="430"/>
      <c r="BP39" s="430"/>
      <c r="BQ39" s="430"/>
      <c r="BR39" s="430"/>
      <c r="BS39" s="430"/>
      <c r="BT39" s="430"/>
      <c r="BU39" s="430"/>
      <c r="BV39" s="214"/>
      <c r="BW39" s="431" t="str">
        <f t="shared" si="2"/>
        <v/>
      </c>
      <c r="BX39" s="431"/>
      <c r="BY39" s="430" t="str">
        <f>IF('各会計、関係団体の財政状況及び健全化判断比率'!B73="","",'各会計、関係団体の財政状況及び健全化判断比率'!B73)</f>
        <v/>
      </c>
      <c r="BZ39" s="430"/>
      <c r="CA39" s="430"/>
      <c r="CB39" s="430"/>
      <c r="CC39" s="430"/>
      <c r="CD39" s="430"/>
      <c r="CE39" s="430"/>
      <c r="CF39" s="430"/>
      <c r="CG39" s="430"/>
      <c r="CH39" s="430"/>
      <c r="CI39" s="430"/>
      <c r="CJ39" s="430"/>
      <c r="CK39" s="430"/>
      <c r="CL39" s="430"/>
      <c r="CM39" s="430"/>
      <c r="CN39" s="214"/>
      <c r="CO39" s="431" t="str">
        <f t="shared" si="3"/>
        <v/>
      </c>
      <c r="CP39" s="431"/>
      <c r="CQ39" s="430" t="str">
        <f>IF('各会計、関係団体の財政状況及び健全化判断比率'!BS12="","",'各会計、関係団体の財政状況及び健全化判断比率'!BS12)</f>
        <v/>
      </c>
      <c r="CR39" s="430"/>
      <c r="CS39" s="430"/>
      <c r="CT39" s="430"/>
      <c r="CU39" s="430"/>
      <c r="CV39" s="430"/>
      <c r="CW39" s="430"/>
      <c r="CX39" s="430"/>
      <c r="CY39" s="430"/>
      <c r="CZ39" s="430"/>
      <c r="DA39" s="430"/>
      <c r="DB39" s="430"/>
      <c r="DC39" s="430"/>
      <c r="DD39" s="430"/>
      <c r="DE39" s="430"/>
      <c r="DF39" s="211"/>
      <c r="DG39" s="432" t="str">
        <f>IF('各会計、関係団体の財政状況及び健全化判断比率'!BR12="","",'各会計、関係団体の財政状況及び健全化判断比率'!BR12)</f>
        <v/>
      </c>
      <c r="DH39" s="432"/>
      <c r="DI39" s="218"/>
      <c r="DJ39" s="186"/>
      <c r="DK39" s="186"/>
      <c r="DL39" s="186"/>
      <c r="DM39" s="186"/>
      <c r="DN39" s="186"/>
      <c r="DO39" s="186"/>
    </row>
    <row r="40" spans="1:119" ht="32.25" customHeight="1" x14ac:dyDescent="0.15">
      <c r="A40" s="187"/>
      <c r="B40" s="213"/>
      <c r="C40" s="431" t="str">
        <f t="shared" si="5"/>
        <v/>
      </c>
      <c r="D40" s="431"/>
      <c r="E40" s="430" t="str">
        <f>IF('各会計、関係団体の財政状況及び健全化判断比率'!B13="","",'各会計、関係団体の財政状況及び健全化判断比率'!B13)</f>
        <v/>
      </c>
      <c r="F40" s="430"/>
      <c r="G40" s="430"/>
      <c r="H40" s="430"/>
      <c r="I40" s="430"/>
      <c r="J40" s="430"/>
      <c r="K40" s="430"/>
      <c r="L40" s="430"/>
      <c r="M40" s="430"/>
      <c r="N40" s="430"/>
      <c r="O40" s="430"/>
      <c r="P40" s="430"/>
      <c r="Q40" s="430"/>
      <c r="R40" s="430"/>
      <c r="S40" s="430"/>
      <c r="T40" s="214"/>
      <c r="U40" s="431" t="str">
        <f t="shared" si="4"/>
        <v/>
      </c>
      <c r="V40" s="431"/>
      <c r="W40" s="430"/>
      <c r="X40" s="430"/>
      <c r="Y40" s="430"/>
      <c r="Z40" s="430"/>
      <c r="AA40" s="430"/>
      <c r="AB40" s="430"/>
      <c r="AC40" s="430"/>
      <c r="AD40" s="430"/>
      <c r="AE40" s="430"/>
      <c r="AF40" s="430"/>
      <c r="AG40" s="430"/>
      <c r="AH40" s="430"/>
      <c r="AI40" s="430"/>
      <c r="AJ40" s="430"/>
      <c r="AK40" s="430"/>
      <c r="AL40" s="214"/>
      <c r="AM40" s="431" t="str">
        <f t="shared" si="0"/>
        <v/>
      </c>
      <c r="AN40" s="431"/>
      <c r="AO40" s="430"/>
      <c r="AP40" s="430"/>
      <c r="AQ40" s="430"/>
      <c r="AR40" s="430"/>
      <c r="AS40" s="430"/>
      <c r="AT40" s="430"/>
      <c r="AU40" s="430"/>
      <c r="AV40" s="430"/>
      <c r="AW40" s="430"/>
      <c r="AX40" s="430"/>
      <c r="AY40" s="430"/>
      <c r="AZ40" s="430"/>
      <c r="BA40" s="430"/>
      <c r="BB40" s="430"/>
      <c r="BC40" s="430"/>
      <c r="BD40" s="214"/>
      <c r="BE40" s="431" t="str">
        <f t="shared" si="1"/>
        <v/>
      </c>
      <c r="BF40" s="431"/>
      <c r="BG40" s="430"/>
      <c r="BH40" s="430"/>
      <c r="BI40" s="430"/>
      <c r="BJ40" s="430"/>
      <c r="BK40" s="430"/>
      <c r="BL40" s="430"/>
      <c r="BM40" s="430"/>
      <c r="BN40" s="430"/>
      <c r="BO40" s="430"/>
      <c r="BP40" s="430"/>
      <c r="BQ40" s="430"/>
      <c r="BR40" s="430"/>
      <c r="BS40" s="430"/>
      <c r="BT40" s="430"/>
      <c r="BU40" s="430"/>
      <c r="BV40" s="214"/>
      <c r="BW40" s="431" t="str">
        <f t="shared" si="2"/>
        <v/>
      </c>
      <c r="BX40" s="431"/>
      <c r="BY40" s="430" t="str">
        <f>IF('各会計、関係団体の財政状況及び健全化判断比率'!B74="","",'各会計、関係団体の財政状況及び健全化判断比率'!B74)</f>
        <v/>
      </c>
      <c r="BZ40" s="430"/>
      <c r="CA40" s="430"/>
      <c r="CB40" s="430"/>
      <c r="CC40" s="430"/>
      <c r="CD40" s="430"/>
      <c r="CE40" s="430"/>
      <c r="CF40" s="430"/>
      <c r="CG40" s="430"/>
      <c r="CH40" s="430"/>
      <c r="CI40" s="430"/>
      <c r="CJ40" s="430"/>
      <c r="CK40" s="430"/>
      <c r="CL40" s="430"/>
      <c r="CM40" s="430"/>
      <c r="CN40" s="214"/>
      <c r="CO40" s="431" t="str">
        <f t="shared" si="3"/>
        <v/>
      </c>
      <c r="CP40" s="431"/>
      <c r="CQ40" s="430" t="str">
        <f>IF('各会計、関係団体の財政状況及び健全化判断比率'!BS13="","",'各会計、関係団体の財政状況及び健全化判断比率'!BS13)</f>
        <v/>
      </c>
      <c r="CR40" s="430"/>
      <c r="CS40" s="430"/>
      <c r="CT40" s="430"/>
      <c r="CU40" s="430"/>
      <c r="CV40" s="430"/>
      <c r="CW40" s="430"/>
      <c r="CX40" s="430"/>
      <c r="CY40" s="430"/>
      <c r="CZ40" s="430"/>
      <c r="DA40" s="430"/>
      <c r="DB40" s="430"/>
      <c r="DC40" s="430"/>
      <c r="DD40" s="430"/>
      <c r="DE40" s="430"/>
      <c r="DF40" s="211"/>
      <c r="DG40" s="432" t="str">
        <f>IF('各会計、関係団体の財政状況及び健全化判断比率'!BR13="","",'各会計、関係団体の財政状況及び健全化判断比率'!BR13)</f>
        <v/>
      </c>
      <c r="DH40" s="432"/>
      <c r="DI40" s="218"/>
      <c r="DJ40" s="186"/>
      <c r="DK40" s="186"/>
      <c r="DL40" s="186"/>
      <c r="DM40" s="186"/>
      <c r="DN40" s="186"/>
      <c r="DO40" s="186"/>
    </row>
    <row r="41" spans="1:119" ht="32.25" customHeight="1" x14ac:dyDescent="0.15">
      <c r="A41" s="187"/>
      <c r="B41" s="213"/>
      <c r="C41" s="431" t="str">
        <f t="shared" si="5"/>
        <v/>
      </c>
      <c r="D41" s="431"/>
      <c r="E41" s="430" t="str">
        <f>IF('各会計、関係団体の財政状況及び健全化判断比率'!B14="","",'各会計、関係団体の財政状況及び健全化判断比率'!B14)</f>
        <v/>
      </c>
      <c r="F41" s="430"/>
      <c r="G41" s="430"/>
      <c r="H41" s="430"/>
      <c r="I41" s="430"/>
      <c r="J41" s="430"/>
      <c r="K41" s="430"/>
      <c r="L41" s="430"/>
      <c r="M41" s="430"/>
      <c r="N41" s="430"/>
      <c r="O41" s="430"/>
      <c r="P41" s="430"/>
      <c r="Q41" s="430"/>
      <c r="R41" s="430"/>
      <c r="S41" s="430"/>
      <c r="T41" s="214"/>
      <c r="U41" s="431" t="str">
        <f t="shared" si="4"/>
        <v/>
      </c>
      <c r="V41" s="431"/>
      <c r="W41" s="430"/>
      <c r="X41" s="430"/>
      <c r="Y41" s="430"/>
      <c r="Z41" s="430"/>
      <c r="AA41" s="430"/>
      <c r="AB41" s="430"/>
      <c r="AC41" s="430"/>
      <c r="AD41" s="430"/>
      <c r="AE41" s="430"/>
      <c r="AF41" s="430"/>
      <c r="AG41" s="430"/>
      <c r="AH41" s="430"/>
      <c r="AI41" s="430"/>
      <c r="AJ41" s="430"/>
      <c r="AK41" s="430"/>
      <c r="AL41" s="214"/>
      <c r="AM41" s="431" t="str">
        <f t="shared" si="0"/>
        <v/>
      </c>
      <c r="AN41" s="431"/>
      <c r="AO41" s="430"/>
      <c r="AP41" s="430"/>
      <c r="AQ41" s="430"/>
      <c r="AR41" s="430"/>
      <c r="AS41" s="430"/>
      <c r="AT41" s="430"/>
      <c r="AU41" s="430"/>
      <c r="AV41" s="430"/>
      <c r="AW41" s="430"/>
      <c r="AX41" s="430"/>
      <c r="AY41" s="430"/>
      <c r="AZ41" s="430"/>
      <c r="BA41" s="430"/>
      <c r="BB41" s="430"/>
      <c r="BC41" s="430"/>
      <c r="BD41" s="214"/>
      <c r="BE41" s="431" t="str">
        <f t="shared" si="1"/>
        <v/>
      </c>
      <c r="BF41" s="431"/>
      <c r="BG41" s="430"/>
      <c r="BH41" s="430"/>
      <c r="BI41" s="430"/>
      <c r="BJ41" s="430"/>
      <c r="BK41" s="430"/>
      <c r="BL41" s="430"/>
      <c r="BM41" s="430"/>
      <c r="BN41" s="430"/>
      <c r="BO41" s="430"/>
      <c r="BP41" s="430"/>
      <c r="BQ41" s="430"/>
      <c r="BR41" s="430"/>
      <c r="BS41" s="430"/>
      <c r="BT41" s="430"/>
      <c r="BU41" s="430"/>
      <c r="BV41" s="214"/>
      <c r="BW41" s="431" t="str">
        <f t="shared" si="2"/>
        <v/>
      </c>
      <c r="BX41" s="431"/>
      <c r="BY41" s="430" t="str">
        <f>IF('各会計、関係団体の財政状況及び健全化判断比率'!B75="","",'各会計、関係団体の財政状況及び健全化判断比率'!B75)</f>
        <v/>
      </c>
      <c r="BZ41" s="430"/>
      <c r="CA41" s="430"/>
      <c r="CB41" s="430"/>
      <c r="CC41" s="430"/>
      <c r="CD41" s="430"/>
      <c r="CE41" s="430"/>
      <c r="CF41" s="430"/>
      <c r="CG41" s="430"/>
      <c r="CH41" s="430"/>
      <c r="CI41" s="430"/>
      <c r="CJ41" s="430"/>
      <c r="CK41" s="430"/>
      <c r="CL41" s="430"/>
      <c r="CM41" s="430"/>
      <c r="CN41" s="214"/>
      <c r="CO41" s="431" t="str">
        <f t="shared" si="3"/>
        <v/>
      </c>
      <c r="CP41" s="431"/>
      <c r="CQ41" s="430" t="str">
        <f>IF('各会計、関係団体の財政状況及び健全化判断比率'!BS14="","",'各会計、関係団体の財政状況及び健全化判断比率'!BS14)</f>
        <v/>
      </c>
      <c r="CR41" s="430"/>
      <c r="CS41" s="430"/>
      <c r="CT41" s="430"/>
      <c r="CU41" s="430"/>
      <c r="CV41" s="430"/>
      <c r="CW41" s="430"/>
      <c r="CX41" s="430"/>
      <c r="CY41" s="430"/>
      <c r="CZ41" s="430"/>
      <c r="DA41" s="430"/>
      <c r="DB41" s="430"/>
      <c r="DC41" s="430"/>
      <c r="DD41" s="430"/>
      <c r="DE41" s="430"/>
      <c r="DF41" s="211"/>
      <c r="DG41" s="432" t="str">
        <f>IF('各会計、関係団体の財政状況及び健全化判断比率'!BR14="","",'各会計、関係団体の財政状況及び健全化判断比率'!BR14)</f>
        <v/>
      </c>
      <c r="DH41" s="432"/>
      <c r="DI41" s="218"/>
      <c r="DJ41" s="186"/>
      <c r="DK41" s="186"/>
      <c r="DL41" s="186"/>
      <c r="DM41" s="186"/>
      <c r="DN41" s="186"/>
      <c r="DO41" s="186"/>
    </row>
    <row r="42" spans="1:119" ht="32.25" customHeight="1" x14ac:dyDescent="0.15">
      <c r="A42" s="186"/>
      <c r="B42" s="213"/>
      <c r="C42" s="431" t="str">
        <f t="shared" si="5"/>
        <v/>
      </c>
      <c r="D42" s="431"/>
      <c r="E42" s="430" t="str">
        <f>IF('各会計、関係団体の財政状況及び健全化判断比率'!B15="","",'各会計、関係団体の財政状況及び健全化判断比率'!B15)</f>
        <v/>
      </c>
      <c r="F42" s="430"/>
      <c r="G42" s="430"/>
      <c r="H42" s="430"/>
      <c r="I42" s="430"/>
      <c r="J42" s="430"/>
      <c r="K42" s="430"/>
      <c r="L42" s="430"/>
      <c r="M42" s="430"/>
      <c r="N42" s="430"/>
      <c r="O42" s="430"/>
      <c r="P42" s="430"/>
      <c r="Q42" s="430"/>
      <c r="R42" s="430"/>
      <c r="S42" s="430"/>
      <c r="T42" s="214"/>
      <c r="U42" s="431" t="str">
        <f t="shared" si="4"/>
        <v/>
      </c>
      <c r="V42" s="431"/>
      <c r="W42" s="430"/>
      <c r="X42" s="430"/>
      <c r="Y42" s="430"/>
      <c r="Z42" s="430"/>
      <c r="AA42" s="430"/>
      <c r="AB42" s="430"/>
      <c r="AC42" s="430"/>
      <c r="AD42" s="430"/>
      <c r="AE42" s="430"/>
      <c r="AF42" s="430"/>
      <c r="AG42" s="430"/>
      <c r="AH42" s="430"/>
      <c r="AI42" s="430"/>
      <c r="AJ42" s="430"/>
      <c r="AK42" s="430"/>
      <c r="AL42" s="214"/>
      <c r="AM42" s="431" t="str">
        <f t="shared" si="0"/>
        <v/>
      </c>
      <c r="AN42" s="431"/>
      <c r="AO42" s="430"/>
      <c r="AP42" s="430"/>
      <c r="AQ42" s="430"/>
      <c r="AR42" s="430"/>
      <c r="AS42" s="430"/>
      <c r="AT42" s="430"/>
      <c r="AU42" s="430"/>
      <c r="AV42" s="430"/>
      <c r="AW42" s="430"/>
      <c r="AX42" s="430"/>
      <c r="AY42" s="430"/>
      <c r="AZ42" s="430"/>
      <c r="BA42" s="430"/>
      <c r="BB42" s="430"/>
      <c r="BC42" s="430"/>
      <c r="BD42" s="214"/>
      <c r="BE42" s="431" t="str">
        <f t="shared" si="1"/>
        <v/>
      </c>
      <c r="BF42" s="431"/>
      <c r="BG42" s="430"/>
      <c r="BH42" s="430"/>
      <c r="BI42" s="430"/>
      <c r="BJ42" s="430"/>
      <c r="BK42" s="430"/>
      <c r="BL42" s="430"/>
      <c r="BM42" s="430"/>
      <c r="BN42" s="430"/>
      <c r="BO42" s="430"/>
      <c r="BP42" s="430"/>
      <c r="BQ42" s="430"/>
      <c r="BR42" s="430"/>
      <c r="BS42" s="430"/>
      <c r="BT42" s="430"/>
      <c r="BU42" s="430"/>
      <c r="BV42" s="214"/>
      <c r="BW42" s="431" t="str">
        <f t="shared" si="2"/>
        <v/>
      </c>
      <c r="BX42" s="431"/>
      <c r="BY42" s="430" t="str">
        <f>IF('各会計、関係団体の財政状況及び健全化判断比率'!B76="","",'各会計、関係団体の財政状況及び健全化判断比率'!B76)</f>
        <v/>
      </c>
      <c r="BZ42" s="430"/>
      <c r="CA42" s="430"/>
      <c r="CB42" s="430"/>
      <c r="CC42" s="430"/>
      <c r="CD42" s="430"/>
      <c r="CE42" s="430"/>
      <c r="CF42" s="430"/>
      <c r="CG42" s="430"/>
      <c r="CH42" s="430"/>
      <c r="CI42" s="430"/>
      <c r="CJ42" s="430"/>
      <c r="CK42" s="430"/>
      <c r="CL42" s="430"/>
      <c r="CM42" s="430"/>
      <c r="CN42" s="214"/>
      <c r="CO42" s="431" t="str">
        <f t="shared" si="3"/>
        <v/>
      </c>
      <c r="CP42" s="431"/>
      <c r="CQ42" s="430" t="str">
        <f>IF('各会計、関係団体の財政状況及び健全化判断比率'!BS15="","",'各会計、関係団体の財政状況及び健全化判断比率'!BS15)</f>
        <v/>
      </c>
      <c r="CR42" s="430"/>
      <c r="CS42" s="430"/>
      <c r="CT42" s="430"/>
      <c r="CU42" s="430"/>
      <c r="CV42" s="430"/>
      <c r="CW42" s="430"/>
      <c r="CX42" s="430"/>
      <c r="CY42" s="430"/>
      <c r="CZ42" s="430"/>
      <c r="DA42" s="430"/>
      <c r="DB42" s="430"/>
      <c r="DC42" s="430"/>
      <c r="DD42" s="430"/>
      <c r="DE42" s="430"/>
      <c r="DF42" s="211"/>
      <c r="DG42" s="432" t="str">
        <f>IF('各会計、関係団体の財政状況及び健全化判断比率'!BR15="","",'各会計、関係団体の財政状況及び健全化判断比率'!BR15)</f>
        <v/>
      </c>
      <c r="DH42" s="432"/>
      <c r="DI42" s="218"/>
      <c r="DJ42" s="186"/>
      <c r="DK42" s="186"/>
      <c r="DL42" s="186"/>
      <c r="DM42" s="186"/>
      <c r="DN42" s="186"/>
      <c r="DO42" s="186"/>
    </row>
    <row r="43" spans="1:119" ht="32.25" customHeight="1" x14ac:dyDescent="0.15">
      <c r="A43" s="186"/>
      <c r="B43" s="213"/>
      <c r="C43" s="431" t="str">
        <f t="shared" si="5"/>
        <v/>
      </c>
      <c r="D43" s="431"/>
      <c r="E43" s="430" t="str">
        <f>IF('各会計、関係団体の財政状況及び健全化判断比率'!B16="","",'各会計、関係団体の財政状況及び健全化判断比率'!B16)</f>
        <v/>
      </c>
      <c r="F43" s="430"/>
      <c r="G43" s="430"/>
      <c r="H43" s="430"/>
      <c r="I43" s="430"/>
      <c r="J43" s="430"/>
      <c r="K43" s="430"/>
      <c r="L43" s="430"/>
      <c r="M43" s="430"/>
      <c r="N43" s="430"/>
      <c r="O43" s="430"/>
      <c r="P43" s="430"/>
      <c r="Q43" s="430"/>
      <c r="R43" s="430"/>
      <c r="S43" s="430"/>
      <c r="T43" s="214"/>
      <c r="U43" s="431" t="str">
        <f t="shared" si="4"/>
        <v/>
      </c>
      <c r="V43" s="431"/>
      <c r="W43" s="430"/>
      <c r="X43" s="430"/>
      <c r="Y43" s="430"/>
      <c r="Z43" s="430"/>
      <c r="AA43" s="430"/>
      <c r="AB43" s="430"/>
      <c r="AC43" s="430"/>
      <c r="AD43" s="430"/>
      <c r="AE43" s="430"/>
      <c r="AF43" s="430"/>
      <c r="AG43" s="430"/>
      <c r="AH43" s="430"/>
      <c r="AI43" s="430"/>
      <c r="AJ43" s="430"/>
      <c r="AK43" s="430"/>
      <c r="AL43" s="214"/>
      <c r="AM43" s="431" t="str">
        <f t="shared" si="0"/>
        <v/>
      </c>
      <c r="AN43" s="431"/>
      <c r="AO43" s="430"/>
      <c r="AP43" s="430"/>
      <c r="AQ43" s="430"/>
      <c r="AR43" s="430"/>
      <c r="AS43" s="430"/>
      <c r="AT43" s="430"/>
      <c r="AU43" s="430"/>
      <c r="AV43" s="430"/>
      <c r="AW43" s="430"/>
      <c r="AX43" s="430"/>
      <c r="AY43" s="430"/>
      <c r="AZ43" s="430"/>
      <c r="BA43" s="430"/>
      <c r="BB43" s="430"/>
      <c r="BC43" s="430"/>
      <c r="BD43" s="214"/>
      <c r="BE43" s="431" t="str">
        <f t="shared" si="1"/>
        <v/>
      </c>
      <c r="BF43" s="431"/>
      <c r="BG43" s="430"/>
      <c r="BH43" s="430"/>
      <c r="BI43" s="430"/>
      <c r="BJ43" s="430"/>
      <c r="BK43" s="430"/>
      <c r="BL43" s="430"/>
      <c r="BM43" s="430"/>
      <c r="BN43" s="430"/>
      <c r="BO43" s="430"/>
      <c r="BP43" s="430"/>
      <c r="BQ43" s="430"/>
      <c r="BR43" s="430"/>
      <c r="BS43" s="430"/>
      <c r="BT43" s="430"/>
      <c r="BU43" s="430"/>
      <c r="BV43" s="214"/>
      <c r="BW43" s="431" t="str">
        <f t="shared" si="2"/>
        <v/>
      </c>
      <c r="BX43" s="431"/>
      <c r="BY43" s="430" t="str">
        <f>IF('各会計、関係団体の財政状況及び健全化判断比率'!B77="","",'各会計、関係団体の財政状況及び健全化判断比率'!B77)</f>
        <v/>
      </c>
      <c r="BZ43" s="430"/>
      <c r="CA43" s="430"/>
      <c r="CB43" s="430"/>
      <c r="CC43" s="430"/>
      <c r="CD43" s="430"/>
      <c r="CE43" s="430"/>
      <c r="CF43" s="430"/>
      <c r="CG43" s="430"/>
      <c r="CH43" s="430"/>
      <c r="CI43" s="430"/>
      <c r="CJ43" s="430"/>
      <c r="CK43" s="430"/>
      <c r="CL43" s="430"/>
      <c r="CM43" s="430"/>
      <c r="CN43" s="214"/>
      <c r="CO43" s="431" t="str">
        <f t="shared" si="3"/>
        <v/>
      </c>
      <c r="CP43" s="431"/>
      <c r="CQ43" s="430" t="str">
        <f>IF('各会計、関係団体の財政状況及び健全化判断比率'!BS16="","",'各会計、関係団体の財政状況及び健全化判断比率'!BS16)</f>
        <v/>
      </c>
      <c r="CR43" s="430"/>
      <c r="CS43" s="430"/>
      <c r="CT43" s="430"/>
      <c r="CU43" s="430"/>
      <c r="CV43" s="430"/>
      <c r="CW43" s="430"/>
      <c r="CX43" s="430"/>
      <c r="CY43" s="430"/>
      <c r="CZ43" s="430"/>
      <c r="DA43" s="430"/>
      <c r="DB43" s="430"/>
      <c r="DC43" s="430"/>
      <c r="DD43" s="430"/>
      <c r="DE43" s="430"/>
      <c r="DF43" s="211"/>
      <c r="DG43" s="432" t="str">
        <f>IF('各会計、関係団体の財政状況及び健全化判断比率'!BR16="","",'各会計、関係団体の財政状況及び健全化判断比率'!BR16)</f>
        <v/>
      </c>
      <c r="DH43" s="43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JdBE0KDEaMz5MtEEEB5CiSwaqAhf0uTjqB72aSXGNmloHTVKhR5q0C/fmB6VtD/kTHB6ScAFzLOAQE2ZcBBgRA==" saltValue="ISz/rK/j8MaNpVQy/G5x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3" t="s">
        <v>216</v>
      </c>
      <c r="DI1" s="804"/>
      <c r="DJ1" s="804"/>
      <c r="DK1" s="804"/>
      <c r="DL1" s="804"/>
      <c r="DM1" s="804"/>
      <c r="DN1" s="805"/>
      <c r="DO1" s="226"/>
      <c r="DP1" s="803" t="s">
        <v>217</v>
      </c>
      <c r="DQ1" s="804"/>
      <c r="DR1" s="804"/>
      <c r="DS1" s="804"/>
      <c r="DT1" s="804"/>
      <c r="DU1" s="804"/>
      <c r="DV1" s="804"/>
      <c r="DW1" s="804"/>
      <c r="DX1" s="804"/>
      <c r="DY1" s="804"/>
      <c r="DZ1" s="804"/>
      <c r="EA1" s="804"/>
      <c r="EB1" s="804"/>
      <c r="EC1" s="80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5" t="s">
        <v>219</v>
      </c>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5" t="s">
        <v>220</v>
      </c>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746"/>
      <c r="BQ3" s="746"/>
      <c r="BR3" s="746"/>
      <c r="BS3" s="746"/>
      <c r="BT3" s="746"/>
      <c r="BU3" s="746"/>
      <c r="BV3" s="746"/>
      <c r="BW3" s="746"/>
      <c r="BX3" s="746"/>
      <c r="BY3" s="746"/>
      <c r="BZ3" s="746"/>
      <c r="CA3" s="746"/>
      <c r="CB3" s="747"/>
      <c r="CD3" s="788" t="s">
        <v>221</v>
      </c>
      <c r="CE3" s="789"/>
      <c r="CF3" s="789"/>
      <c r="CG3" s="789"/>
      <c r="CH3" s="789"/>
      <c r="CI3" s="789"/>
      <c r="CJ3" s="789"/>
      <c r="CK3" s="789"/>
      <c r="CL3" s="789"/>
      <c r="CM3" s="789"/>
      <c r="CN3" s="789"/>
      <c r="CO3" s="789"/>
      <c r="CP3" s="789"/>
      <c r="CQ3" s="789"/>
      <c r="CR3" s="789"/>
      <c r="CS3" s="789"/>
      <c r="CT3" s="789"/>
      <c r="CU3" s="789"/>
      <c r="CV3" s="789"/>
      <c r="CW3" s="789"/>
      <c r="CX3" s="789"/>
      <c r="CY3" s="789"/>
      <c r="CZ3" s="789"/>
      <c r="DA3" s="789"/>
      <c r="DB3" s="789"/>
      <c r="DC3" s="789"/>
      <c r="DD3" s="789"/>
      <c r="DE3" s="789"/>
      <c r="DF3" s="789"/>
      <c r="DG3" s="789"/>
      <c r="DH3" s="789"/>
      <c r="DI3" s="789"/>
      <c r="DJ3" s="789"/>
      <c r="DK3" s="789"/>
      <c r="DL3" s="789"/>
      <c r="DM3" s="789"/>
      <c r="DN3" s="789"/>
      <c r="DO3" s="789"/>
      <c r="DP3" s="789"/>
      <c r="DQ3" s="789"/>
      <c r="DR3" s="789"/>
      <c r="DS3" s="789"/>
      <c r="DT3" s="789"/>
      <c r="DU3" s="789"/>
      <c r="DV3" s="789"/>
      <c r="DW3" s="789"/>
      <c r="DX3" s="789"/>
      <c r="DY3" s="789"/>
      <c r="DZ3" s="789"/>
      <c r="EA3" s="789"/>
      <c r="EB3" s="789"/>
      <c r="EC3" s="790"/>
    </row>
    <row r="4" spans="2:143" ht="11.25" customHeight="1" x14ac:dyDescent="0.15">
      <c r="B4" s="745" t="s">
        <v>1</v>
      </c>
      <c r="C4" s="746"/>
      <c r="D4" s="746"/>
      <c r="E4" s="746"/>
      <c r="F4" s="746"/>
      <c r="G4" s="746"/>
      <c r="H4" s="746"/>
      <c r="I4" s="746"/>
      <c r="J4" s="746"/>
      <c r="K4" s="746"/>
      <c r="L4" s="746"/>
      <c r="M4" s="746"/>
      <c r="N4" s="746"/>
      <c r="O4" s="746"/>
      <c r="P4" s="746"/>
      <c r="Q4" s="747"/>
      <c r="R4" s="745" t="s">
        <v>222</v>
      </c>
      <c r="S4" s="746"/>
      <c r="T4" s="746"/>
      <c r="U4" s="746"/>
      <c r="V4" s="746"/>
      <c r="W4" s="746"/>
      <c r="X4" s="746"/>
      <c r="Y4" s="747"/>
      <c r="Z4" s="745" t="s">
        <v>223</v>
      </c>
      <c r="AA4" s="746"/>
      <c r="AB4" s="746"/>
      <c r="AC4" s="747"/>
      <c r="AD4" s="745" t="s">
        <v>224</v>
      </c>
      <c r="AE4" s="746"/>
      <c r="AF4" s="746"/>
      <c r="AG4" s="746"/>
      <c r="AH4" s="746"/>
      <c r="AI4" s="746"/>
      <c r="AJ4" s="746"/>
      <c r="AK4" s="747"/>
      <c r="AL4" s="745" t="s">
        <v>223</v>
      </c>
      <c r="AM4" s="746"/>
      <c r="AN4" s="746"/>
      <c r="AO4" s="747"/>
      <c r="AP4" s="806" t="s">
        <v>225</v>
      </c>
      <c r="AQ4" s="806"/>
      <c r="AR4" s="806"/>
      <c r="AS4" s="806"/>
      <c r="AT4" s="806"/>
      <c r="AU4" s="806"/>
      <c r="AV4" s="806"/>
      <c r="AW4" s="806"/>
      <c r="AX4" s="806"/>
      <c r="AY4" s="806"/>
      <c r="AZ4" s="806"/>
      <c r="BA4" s="806"/>
      <c r="BB4" s="806"/>
      <c r="BC4" s="806"/>
      <c r="BD4" s="806"/>
      <c r="BE4" s="806"/>
      <c r="BF4" s="806"/>
      <c r="BG4" s="806" t="s">
        <v>226</v>
      </c>
      <c r="BH4" s="806"/>
      <c r="BI4" s="806"/>
      <c r="BJ4" s="806"/>
      <c r="BK4" s="806"/>
      <c r="BL4" s="806"/>
      <c r="BM4" s="806"/>
      <c r="BN4" s="806"/>
      <c r="BO4" s="806" t="s">
        <v>223</v>
      </c>
      <c r="BP4" s="806"/>
      <c r="BQ4" s="806"/>
      <c r="BR4" s="806"/>
      <c r="BS4" s="806" t="s">
        <v>227</v>
      </c>
      <c r="BT4" s="806"/>
      <c r="BU4" s="806"/>
      <c r="BV4" s="806"/>
      <c r="BW4" s="806"/>
      <c r="BX4" s="806"/>
      <c r="BY4" s="806"/>
      <c r="BZ4" s="806"/>
      <c r="CA4" s="806"/>
      <c r="CB4" s="806"/>
      <c r="CD4" s="788" t="s">
        <v>228</v>
      </c>
      <c r="CE4" s="789"/>
      <c r="CF4" s="789"/>
      <c r="CG4" s="789"/>
      <c r="CH4" s="789"/>
      <c r="CI4" s="789"/>
      <c r="CJ4" s="789"/>
      <c r="CK4" s="789"/>
      <c r="CL4" s="789"/>
      <c r="CM4" s="789"/>
      <c r="CN4" s="789"/>
      <c r="CO4" s="789"/>
      <c r="CP4" s="789"/>
      <c r="CQ4" s="789"/>
      <c r="CR4" s="789"/>
      <c r="CS4" s="789"/>
      <c r="CT4" s="789"/>
      <c r="CU4" s="789"/>
      <c r="CV4" s="789"/>
      <c r="CW4" s="789"/>
      <c r="CX4" s="789"/>
      <c r="CY4" s="789"/>
      <c r="CZ4" s="789"/>
      <c r="DA4" s="789"/>
      <c r="DB4" s="789"/>
      <c r="DC4" s="789"/>
      <c r="DD4" s="789"/>
      <c r="DE4" s="789"/>
      <c r="DF4" s="789"/>
      <c r="DG4" s="789"/>
      <c r="DH4" s="789"/>
      <c r="DI4" s="789"/>
      <c r="DJ4" s="789"/>
      <c r="DK4" s="789"/>
      <c r="DL4" s="789"/>
      <c r="DM4" s="789"/>
      <c r="DN4" s="789"/>
      <c r="DO4" s="789"/>
      <c r="DP4" s="789"/>
      <c r="DQ4" s="789"/>
      <c r="DR4" s="789"/>
      <c r="DS4" s="789"/>
      <c r="DT4" s="789"/>
      <c r="DU4" s="789"/>
      <c r="DV4" s="789"/>
      <c r="DW4" s="789"/>
      <c r="DX4" s="789"/>
      <c r="DY4" s="789"/>
      <c r="DZ4" s="789"/>
      <c r="EA4" s="789"/>
      <c r="EB4" s="789"/>
      <c r="EC4" s="790"/>
    </row>
    <row r="5" spans="2:143" s="230" customFormat="1" ht="11.25" customHeight="1" x14ac:dyDescent="0.15">
      <c r="B5" s="752" t="s">
        <v>229</v>
      </c>
      <c r="C5" s="753"/>
      <c r="D5" s="753"/>
      <c r="E5" s="753"/>
      <c r="F5" s="753"/>
      <c r="G5" s="753"/>
      <c r="H5" s="753"/>
      <c r="I5" s="753"/>
      <c r="J5" s="753"/>
      <c r="K5" s="753"/>
      <c r="L5" s="753"/>
      <c r="M5" s="753"/>
      <c r="N5" s="753"/>
      <c r="O5" s="753"/>
      <c r="P5" s="753"/>
      <c r="Q5" s="754"/>
      <c r="R5" s="739">
        <v>198094</v>
      </c>
      <c r="S5" s="740"/>
      <c r="T5" s="740"/>
      <c r="U5" s="740"/>
      <c r="V5" s="740"/>
      <c r="W5" s="740"/>
      <c r="X5" s="740"/>
      <c r="Y5" s="783"/>
      <c r="Z5" s="801">
        <v>7</v>
      </c>
      <c r="AA5" s="801"/>
      <c r="AB5" s="801"/>
      <c r="AC5" s="801"/>
      <c r="AD5" s="802">
        <v>198094</v>
      </c>
      <c r="AE5" s="802"/>
      <c r="AF5" s="802"/>
      <c r="AG5" s="802"/>
      <c r="AH5" s="802"/>
      <c r="AI5" s="802"/>
      <c r="AJ5" s="802"/>
      <c r="AK5" s="802"/>
      <c r="AL5" s="784">
        <v>13.7</v>
      </c>
      <c r="AM5" s="757"/>
      <c r="AN5" s="757"/>
      <c r="AO5" s="785"/>
      <c r="AP5" s="752" t="s">
        <v>230</v>
      </c>
      <c r="AQ5" s="753"/>
      <c r="AR5" s="753"/>
      <c r="AS5" s="753"/>
      <c r="AT5" s="753"/>
      <c r="AU5" s="753"/>
      <c r="AV5" s="753"/>
      <c r="AW5" s="753"/>
      <c r="AX5" s="753"/>
      <c r="AY5" s="753"/>
      <c r="AZ5" s="753"/>
      <c r="BA5" s="753"/>
      <c r="BB5" s="753"/>
      <c r="BC5" s="753"/>
      <c r="BD5" s="753"/>
      <c r="BE5" s="753"/>
      <c r="BF5" s="754"/>
      <c r="BG5" s="684">
        <v>198094</v>
      </c>
      <c r="BH5" s="685"/>
      <c r="BI5" s="685"/>
      <c r="BJ5" s="685"/>
      <c r="BK5" s="685"/>
      <c r="BL5" s="685"/>
      <c r="BM5" s="685"/>
      <c r="BN5" s="686"/>
      <c r="BO5" s="721">
        <v>100</v>
      </c>
      <c r="BP5" s="721"/>
      <c r="BQ5" s="721"/>
      <c r="BR5" s="721"/>
      <c r="BS5" s="722" t="s">
        <v>138</v>
      </c>
      <c r="BT5" s="722"/>
      <c r="BU5" s="722"/>
      <c r="BV5" s="722"/>
      <c r="BW5" s="722"/>
      <c r="BX5" s="722"/>
      <c r="BY5" s="722"/>
      <c r="BZ5" s="722"/>
      <c r="CA5" s="722"/>
      <c r="CB5" s="772"/>
      <c r="CD5" s="788" t="s">
        <v>225</v>
      </c>
      <c r="CE5" s="789"/>
      <c r="CF5" s="789"/>
      <c r="CG5" s="789"/>
      <c r="CH5" s="789"/>
      <c r="CI5" s="789"/>
      <c r="CJ5" s="789"/>
      <c r="CK5" s="789"/>
      <c r="CL5" s="789"/>
      <c r="CM5" s="789"/>
      <c r="CN5" s="789"/>
      <c r="CO5" s="789"/>
      <c r="CP5" s="789"/>
      <c r="CQ5" s="790"/>
      <c r="CR5" s="788" t="s">
        <v>231</v>
      </c>
      <c r="CS5" s="789"/>
      <c r="CT5" s="789"/>
      <c r="CU5" s="789"/>
      <c r="CV5" s="789"/>
      <c r="CW5" s="789"/>
      <c r="CX5" s="789"/>
      <c r="CY5" s="790"/>
      <c r="CZ5" s="788" t="s">
        <v>223</v>
      </c>
      <c r="DA5" s="789"/>
      <c r="DB5" s="789"/>
      <c r="DC5" s="790"/>
      <c r="DD5" s="788" t="s">
        <v>232</v>
      </c>
      <c r="DE5" s="789"/>
      <c r="DF5" s="789"/>
      <c r="DG5" s="789"/>
      <c r="DH5" s="789"/>
      <c r="DI5" s="789"/>
      <c r="DJ5" s="789"/>
      <c r="DK5" s="789"/>
      <c r="DL5" s="789"/>
      <c r="DM5" s="789"/>
      <c r="DN5" s="789"/>
      <c r="DO5" s="789"/>
      <c r="DP5" s="790"/>
      <c r="DQ5" s="788" t="s">
        <v>233</v>
      </c>
      <c r="DR5" s="789"/>
      <c r="DS5" s="789"/>
      <c r="DT5" s="789"/>
      <c r="DU5" s="789"/>
      <c r="DV5" s="789"/>
      <c r="DW5" s="789"/>
      <c r="DX5" s="789"/>
      <c r="DY5" s="789"/>
      <c r="DZ5" s="789"/>
      <c r="EA5" s="789"/>
      <c r="EB5" s="789"/>
      <c r="EC5" s="790"/>
    </row>
    <row r="6" spans="2:143" ht="11.25" customHeight="1" x14ac:dyDescent="0.15">
      <c r="B6" s="681" t="s">
        <v>234</v>
      </c>
      <c r="C6" s="682"/>
      <c r="D6" s="682"/>
      <c r="E6" s="682"/>
      <c r="F6" s="682"/>
      <c r="G6" s="682"/>
      <c r="H6" s="682"/>
      <c r="I6" s="682"/>
      <c r="J6" s="682"/>
      <c r="K6" s="682"/>
      <c r="L6" s="682"/>
      <c r="M6" s="682"/>
      <c r="N6" s="682"/>
      <c r="O6" s="682"/>
      <c r="P6" s="682"/>
      <c r="Q6" s="683"/>
      <c r="R6" s="684">
        <v>48476</v>
      </c>
      <c r="S6" s="685"/>
      <c r="T6" s="685"/>
      <c r="U6" s="685"/>
      <c r="V6" s="685"/>
      <c r="W6" s="685"/>
      <c r="X6" s="685"/>
      <c r="Y6" s="686"/>
      <c r="Z6" s="721">
        <v>1.7</v>
      </c>
      <c r="AA6" s="721"/>
      <c r="AB6" s="721"/>
      <c r="AC6" s="721"/>
      <c r="AD6" s="722">
        <v>48476</v>
      </c>
      <c r="AE6" s="722"/>
      <c r="AF6" s="722"/>
      <c r="AG6" s="722"/>
      <c r="AH6" s="722"/>
      <c r="AI6" s="722"/>
      <c r="AJ6" s="722"/>
      <c r="AK6" s="722"/>
      <c r="AL6" s="687">
        <v>3.4</v>
      </c>
      <c r="AM6" s="688"/>
      <c r="AN6" s="688"/>
      <c r="AO6" s="723"/>
      <c r="AP6" s="681" t="s">
        <v>235</v>
      </c>
      <c r="AQ6" s="682"/>
      <c r="AR6" s="682"/>
      <c r="AS6" s="682"/>
      <c r="AT6" s="682"/>
      <c r="AU6" s="682"/>
      <c r="AV6" s="682"/>
      <c r="AW6" s="682"/>
      <c r="AX6" s="682"/>
      <c r="AY6" s="682"/>
      <c r="AZ6" s="682"/>
      <c r="BA6" s="682"/>
      <c r="BB6" s="682"/>
      <c r="BC6" s="682"/>
      <c r="BD6" s="682"/>
      <c r="BE6" s="682"/>
      <c r="BF6" s="683"/>
      <c r="BG6" s="684">
        <v>198094</v>
      </c>
      <c r="BH6" s="685"/>
      <c r="BI6" s="685"/>
      <c r="BJ6" s="685"/>
      <c r="BK6" s="685"/>
      <c r="BL6" s="685"/>
      <c r="BM6" s="685"/>
      <c r="BN6" s="686"/>
      <c r="BO6" s="721">
        <v>100</v>
      </c>
      <c r="BP6" s="721"/>
      <c r="BQ6" s="721"/>
      <c r="BR6" s="721"/>
      <c r="BS6" s="722" t="s">
        <v>137</v>
      </c>
      <c r="BT6" s="722"/>
      <c r="BU6" s="722"/>
      <c r="BV6" s="722"/>
      <c r="BW6" s="722"/>
      <c r="BX6" s="722"/>
      <c r="BY6" s="722"/>
      <c r="BZ6" s="722"/>
      <c r="CA6" s="722"/>
      <c r="CB6" s="772"/>
      <c r="CD6" s="742" t="s">
        <v>236</v>
      </c>
      <c r="CE6" s="743"/>
      <c r="CF6" s="743"/>
      <c r="CG6" s="743"/>
      <c r="CH6" s="743"/>
      <c r="CI6" s="743"/>
      <c r="CJ6" s="743"/>
      <c r="CK6" s="743"/>
      <c r="CL6" s="743"/>
      <c r="CM6" s="743"/>
      <c r="CN6" s="743"/>
      <c r="CO6" s="743"/>
      <c r="CP6" s="743"/>
      <c r="CQ6" s="744"/>
      <c r="CR6" s="684">
        <v>43971</v>
      </c>
      <c r="CS6" s="685"/>
      <c r="CT6" s="685"/>
      <c r="CU6" s="685"/>
      <c r="CV6" s="685"/>
      <c r="CW6" s="685"/>
      <c r="CX6" s="685"/>
      <c r="CY6" s="686"/>
      <c r="CZ6" s="784">
        <v>1.7</v>
      </c>
      <c r="DA6" s="757"/>
      <c r="DB6" s="757"/>
      <c r="DC6" s="787"/>
      <c r="DD6" s="690" t="s">
        <v>137</v>
      </c>
      <c r="DE6" s="685"/>
      <c r="DF6" s="685"/>
      <c r="DG6" s="685"/>
      <c r="DH6" s="685"/>
      <c r="DI6" s="685"/>
      <c r="DJ6" s="685"/>
      <c r="DK6" s="685"/>
      <c r="DL6" s="685"/>
      <c r="DM6" s="685"/>
      <c r="DN6" s="685"/>
      <c r="DO6" s="685"/>
      <c r="DP6" s="686"/>
      <c r="DQ6" s="690">
        <v>43971</v>
      </c>
      <c r="DR6" s="685"/>
      <c r="DS6" s="685"/>
      <c r="DT6" s="685"/>
      <c r="DU6" s="685"/>
      <c r="DV6" s="685"/>
      <c r="DW6" s="685"/>
      <c r="DX6" s="685"/>
      <c r="DY6" s="685"/>
      <c r="DZ6" s="685"/>
      <c r="EA6" s="685"/>
      <c r="EB6" s="685"/>
      <c r="EC6" s="728"/>
    </row>
    <row r="7" spans="2:143" ht="11.25" customHeight="1" x14ac:dyDescent="0.15">
      <c r="B7" s="681" t="s">
        <v>237</v>
      </c>
      <c r="C7" s="682"/>
      <c r="D7" s="682"/>
      <c r="E7" s="682"/>
      <c r="F7" s="682"/>
      <c r="G7" s="682"/>
      <c r="H7" s="682"/>
      <c r="I7" s="682"/>
      <c r="J7" s="682"/>
      <c r="K7" s="682"/>
      <c r="L7" s="682"/>
      <c r="M7" s="682"/>
      <c r="N7" s="682"/>
      <c r="O7" s="682"/>
      <c r="P7" s="682"/>
      <c r="Q7" s="683"/>
      <c r="R7" s="684">
        <v>221</v>
      </c>
      <c r="S7" s="685"/>
      <c r="T7" s="685"/>
      <c r="U7" s="685"/>
      <c r="V7" s="685"/>
      <c r="W7" s="685"/>
      <c r="X7" s="685"/>
      <c r="Y7" s="686"/>
      <c r="Z7" s="721">
        <v>0</v>
      </c>
      <c r="AA7" s="721"/>
      <c r="AB7" s="721"/>
      <c r="AC7" s="721"/>
      <c r="AD7" s="722">
        <v>221</v>
      </c>
      <c r="AE7" s="722"/>
      <c r="AF7" s="722"/>
      <c r="AG7" s="722"/>
      <c r="AH7" s="722"/>
      <c r="AI7" s="722"/>
      <c r="AJ7" s="722"/>
      <c r="AK7" s="722"/>
      <c r="AL7" s="687">
        <v>0</v>
      </c>
      <c r="AM7" s="688"/>
      <c r="AN7" s="688"/>
      <c r="AO7" s="723"/>
      <c r="AP7" s="681" t="s">
        <v>238</v>
      </c>
      <c r="AQ7" s="682"/>
      <c r="AR7" s="682"/>
      <c r="AS7" s="682"/>
      <c r="AT7" s="682"/>
      <c r="AU7" s="682"/>
      <c r="AV7" s="682"/>
      <c r="AW7" s="682"/>
      <c r="AX7" s="682"/>
      <c r="AY7" s="682"/>
      <c r="AZ7" s="682"/>
      <c r="BA7" s="682"/>
      <c r="BB7" s="682"/>
      <c r="BC7" s="682"/>
      <c r="BD7" s="682"/>
      <c r="BE7" s="682"/>
      <c r="BF7" s="683"/>
      <c r="BG7" s="684">
        <v>89071</v>
      </c>
      <c r="BH7" s="685"/>
      <c r="BI7" s="685"/>
      <c r="BJ7" s="685"/>
      <c r="BK7" s="685"/>
      <c r="BL7" s="685"/>
      <c r="BM7" s="685"/>
      <c r="BN7" s="686"/>
      <c r="BO7" s="721">
        <v>45</v>
      </c>
      <c r="BP7" s="721"/>
      <c r="BQ7" s="721"/>
      <c r="BR7" s="721"/>
      <c r="BS7" s="722" t="s">
        <v>137</v>
      </c>
      <c r="BT7" s="722"/>
      <c r="BU7" s="722"/>
      <c r="BV7" s="722"/>
      <c r="BW7" s="722"/>
      <c r="BX7" s="722"/>
      <c r="BY7" s="722"/>
      <c r="BZ7" s="722"/>
      <c r="CA7" s="722"/>
      <c r="CB7" s="772"/>
      <c r="CD7" s="717" t="s">
        <v>239</v>
      </c>
      <c r="CE7" s="718"/>
      <c r="CF7" s="718"/>
      <c r="CG7" s="718"/>
      <c r="CH7" s="718"/>
      <c r="CI7" s="718"/>
      <c r="CJ7" s="718"/>
      <c r="CK7" s="718"/>
      <c r="CL7" s="718"/>
      <c r="CM7" s="718"/>
      <c r="CN7" s="718"/>
      <c r="CO7" s="718"/>
      <c r="CP7" s="718"/>
      <c r="CQ7" s="719"/>
      <c r="CR7" s="684">
        <v>866208</v>
      </c>
      <c r="CS7" s="685"/>
      <c r="CT7" s="685"/>
      <c r="CU7" s="685"/>
      <c r="CV7" s="685"/>
      <c r="CW7" s="685"/>
      <c r="CX7" s="685"/>
      <c r="CY7" s="686"/>
      <c r="CZ7" s="721">
        <v>32.6</v>
      </c>
      <c r="DA7" s="721"/>
      <c r="DB7" s="721"/>
      <c r="DC7" s="721"/>
      <c r="DD7" s="690">
        <v>126785</v>
      </c>
      <c r="DE7" s="685"/>
      <c r="DF7" s="685"/>
      <c r="DG7" s="685"/>
      <c r="DH7" s="685"/>
      <c r="DI7" s="685"/>
      <c r="DJ7" s="685"/>
      <c r="DK7" s="685"/>
      <c r="DL7" s="685"/>
      <c r="DM7" s="685"/>
      <c r="DN7" s="685"/>
      <c r="DO7" s="685"/>
      <c r="DP7" s="686"/>
      <c r="DQ7" s="690">
        <v>469831</v>
      </c>
      <c r="DR7" s="685"/>
      <c r="DS7" s="685"/>
      <c r="DT7" s="685"/>
      <c r="DU7" s="685"/>
      <c r="DV7" s="685"/>
      <c r="DW7" s="685"/>
      <c r="DX7" s="685"/>
      <c r="DY7" s="685"/>
      <c r="DZ7" s="685"/>
      <c r="EA7" s="685"/>
      <c r="EB7" s="685"/>
      <c r="EC7" s="728"/>
    </row>
    <row r="8" spans="2:143" ht="11.25" customHeight="1" x14ac:dyDescent="0.15">
      <c r="B8" s="681" t="s">
        <v>240</v>
      </c>
      <c r="C8" s="682"/>
      <c r="D8" s="682"/>
      <c r="E8" s="682"/>
      <c r="F8" s="682"/>
      <c r="G8" s="682"/>
      <c r="H8" s="682"/>
      <c r="I8" s="682"/>
      <c r="J8" s="682"/>
      <c r="K8" s="682"/>
      <c r="L8" s="682"/>
      <c r="M8" s="682"/>
      <c r="N8" s="682"/>
      <c r="O8" s="682"/>
      <c r="P8" s="682"/>
      <c r="Q8" s="683"/>
      <c r="R8" s="684">
        <v>1517</v>
      </c>
      <c r="S8" s="685"/>
      <c r="T8" s="685"/>
      <c r="U8" s="685"/>
      <c r="V8" s="685"/>
      <c r="W8" s="685"/>
      <c r="X8" s="685"/>
      <c r="Y8" s="686"/>
      <c r="Z8" s="721">
        <v>0.1</v>
      </c>
      <c r="AA8" s="721"/>
      <c r="AB8" s="721"/>
      <c r="AC8" s="721"/>
      <c r="AD8" s="722">
        <v>1517</v>
      </c>
      <c r="AE8" s="722"/>
      <c r="AF8" s="722"/>
      <c r="AG8" s="722"/>
      <c r="AH8" s="722"/>
      <c r="AI8" s="722"/>
      <c r="AJ8" s="722"/>
      <c r="AK8" s="722"/>
      <c r="AL8" s="687">
        <v>0.1</v>
      </c>
      <c r="AM8" s="688"/>
      <c r="AN8" s="688"/>
      <c r="AO8" s="723"/>
      <c r="AP8" s="681" t="s">
        <v>241</v>
      </c>
      <c r="AQ8" s="682"/>
      <c r="AR8" s="682"/>
      <c r="AS8" s="682"/>
      <c r="AT8" s="682"/>
      <c r="AU8" s="682"/>
      <c r="AV8" s="682"/>
      <c r="AW8" s="682"/>
      <c r="AX8" s="682"/>
      <c r="AY8" s="682"/>
      <c r="AZ8" s="682"/>
      <c r="BA8" s="682"/>
      <c r="BB8" s="682"/>
      <c r="BC8" s="682"/>
      <c r="BD8" s="682"/>
      <c r="BE8" s="682"/>
      <c r="BF8" s="683"/>
      <c r="BG8" s="684">
        <v>3759</v>
      </c>
      <c r="BH8" s="685"/>
      <c r="BI8" s="685"/>
      <c r="BJ8" s="685"/>
      <c r="BK8" s="685"/>
      <c r="BL8" s="685"/>
      <c r="BM8" s="685"/>
      <c r="BN8" s="686"/>
      <c r="BO8" s="721">
        <v>1.9</v>
      </c>
      <c r="BP8" s="721"/>
      <c r="BQ8" s="721"/>
      <c r="BR8" s="721"/>
      <c r="BS8" s="690" t="s">
        <v>137</v>
      </c>
      <c r="BT8" s="685"/>
      <c r="BU8" s="685"/>
      <c r="BV8" s="685"/>
      <c r="BW8" s="685"/>
      <c r="BX8" s="685"/>
      <c r="BY8" s="685"/>
      <c r="BZ8" s="685"/>
      <c r="CA8" s="685"/>
      <c r="CB8" s="728"/>
      <c r="CD8" s="717" t="s">
        <v>242</v>
      </c>
      <c r="CE8" s="718"/>
      <c r="CF8" s="718"/>
      <c r="CG8" s="718"/>
      <c r="CH8" s="718"/>
      <c r="CI8" s="718"/>
      <c r="CJ8" s="718"/>
      <c r="CK8" s="718"/>
      <c r="CL8" s="718"/>
      <c r="CM8" s="718"/>
      <c r="CN8" s="718"/>
      <c r="CO8" s="718"/>
      <c r="CP8" s="718"/>
      <c r="CQ8" s="719"/>
      <c r="CR8" s="684">
        <v>427005</v>
      </c>
      <c r="CS8" s="685"/>
      <c r="CT8" s="685"/>
      <c r="CU8" s="685"/>
      <c r="CV8" s="685"/>
      <c r="CW8" s="685"/>
      <c r="CX8" s="685"/>
      <c r="CY8" s="686"/>
      <c r="CZ8" s="721">
        <v>16.100000000000001</v>
      </c>
      <c r="DA8" s="721"/>
      <c r="DB8" s="721"/>
      <c r="DC8" s="721"/>
      <c r="DD8" s="690">
        <v>12454</v>
      </c>
      <c r="DE8" s="685"/>
      <c r="DF8" s="685"/>
      <c r="DG8" s="685"/>
      <c r="DH8" s="685"/>
      <c r="DI8" s="685"/>
      <c r="DJ8" s="685"/>
      <c r="DK8" s="685"/>
      <c r="DL8" s="685"/>
      <c r="DM8" s="685"/>
      <c r="DN8" s="685"/>
      <c r="DO8" s="685"/>
      <c r="DP8" s="686"/>
      <c r="DQ8" s="690">
        <v>281788</v>
      </c>
      <c r="DR8" s="685"/>
      <c r="DS8" s="685"/>
      <c r="DT8" s="685"/>
      <c r="DU8" s="685"/>
      <c r="DV8" s="685"/>
      <c r="DW8" s="685"/>
      <c r="DX8" s="685"/>
      <c r="DY8" s="685"/>
      <c r="DZ8" s="685"/>
      <c r="EA8" s="685"/>
      <c r="EB8" s="685"/>
      <c r="EC8" s="728"/>
    </row>
    <row r="9" spans="2:143" ht="11.25" customHeight="1" x14ac:dyDescent="0.15">
      <c r="B9" s="681" t="s">
        <v>243</v>
      </c>
      <c r="C9" s="682"/>
      <c r="D9" s="682"/>
      <c r="E9" s="682"/>
      <c r="F9" s="682"/>
      <c r="G9" s="682"/>
      <c r="H9" s="682"/>
      <c r="I9" s="682"/>
      <c r="J9" s="682"/>
      <c r="K9" s="682"/>
      <c r="L9" s="682"/>
      <c r="M9" s="682"/>
      <c r="N9" s="682"/>
      <c r="O9" s="682"/>
      <c r="P9" s="682"/>
      <c r="Q9" s="683"/>
      <c r="R9" s="684">
        <v>785</v>
      </c>
      <c r="S9" s="685"/>
      <c r="T9" s="685"/>
      <c r="U9" s="685"/>
      <c r="V9" s="685"/>
      <c r="W9" s="685"/>
      <c r="X9" s="685"/>
      <c r="Y9" s="686"/>
      <c r="Z9" s="721">
        <v>0</v>
      </c>
      <c r="AA9" s="721"/>
      <c r="AB9" s="721"/>
      <c r="AC9" s="721"/>
      <c r="AD9" s="722">
        <v>785</v>
      </c>
      <c r="AE9" s="722"/>
      <c r="AF9" s="722"/>
      <c r="AG9" s="722"/>
      <c r="AH9" s="722"/>
      <c r="AI9" s="722"/>
      <c r="AJ9" s="722"/>
      <c r="AK9" s="722"/>
      <c r="AL9" s="687">
        <v>0.1</v>
      </c>
      <c r="AM9" s="688"/>
      <c r="AN9" s="688"/>
      <c r="AO9" s="723"/>
      <c r="AP9" s="681" t="s">
        <v>244</v>
      </c>
      <c r="AQ9" s="682"/>
      <c r="AR9" s="682"/>
      <c r="AS9" s="682"/>
      <c r="AT9" s="682"/>
      <c r="AU9" s="682"/>
      <c r="AV9" s="682"/>
      <c r="AW9" s="682"/>
      <c r="AX9" s="682"/>
      <c r="AY9" s="682"/>
      <c r="AZ9" s="682"/>
      <c r="BA9" s="682"/>
      <c r="BB9" s="682"/>
      <c r="BC9" s="682"/>
      <c r="BD9" s="682"/>
      <c r="BE9" s="682"/>
      <c r="BF9" s="683"/>
      <c r="BG9" s="684">
        <v>68030</v>
      </c>
      <c r="BH9" s="685"/>
      <c r="BI9" s="685"/>
      <c r="BJ9" s="685"/>
      <c r="BK9" s="685"/>
      <c r="BL9" s="685"/>
      <c r="BM9" s="685"/>
      <c r="BN9" s="686"/>
      <c r="BO9" s="721">
        <v>34.299999999999997</v>
      </c>
      <c r="BP9" s="721"/>
      <c r="BQ9" s="721"/>
      <c r="BR9" s="721"/>
      <c r="BS9" s="690" t="s">
        <v>245</v>
      </c>
      <c r="BT9" s="685"/>
      <c r="BU9" s="685"/>
      <c r="BV9" s="685"/>
      <c r="BW9" s="685"/>
      <c r="BX9" s="685"/>
      <c r="BY9" s="685"/>
      <c r="BZ9" s="685"/>
      <c r="CA9" s="685"/>
      <c r="CB9" s="728"/>
      <c r="CD9" s="717" t="s">
        <v>246</v>
      </c>
      <c r="CE9" s="718"/>
      <c r="CF9" s="718"/>
      <c r="CG9" s="718"/>
      <c r="CH9" s="718"/>
      <c r="CI9" s="718"/>
      <c r="CJ9" s="718"/>
      <c r="CK9" s="718"/>
      <c r="CL9" s="718"/>
      <c r="CM9" s="718"/>
      <c r="CN9" s="718"/>
      <c r="CO9" s="718"/>
      <c r="CP9" s="718"/>
      <c r="CQ9" s="719"/>
      <c r="CR9" s="684">
        <v>187057</v>
      </c>
      <c r="CS9" s="685"/>
      <c r="CT9" s="685"/>
      <c r="CU9" s="685"/>
      <c r="CV9" s="685"/>
      <c r="CW9" s="685"/>
      <c r="CX9" s="685"/>
      <c r="CY9" s="686"/>
      <c r="CZ9" s="721">
        <v>7</v>
      </c>
      <c r="DA9" s="721"/>
      <c r="DB9" s="721"/>
      <c r="DC9" s="721"/>
      <c r="DD9" s="690">
        <v>2649</v>
      </c>
      <c r="DE9" s="685"/>
      <c r="DF9" s="685"/>
      <c r="DG9" s="685"/>
      <c r="DH9" s="685"/>
      <c r="DI9" s="685"/>
      <c r="DJ9" s="685"/>
      <c r="DK9" s="685"/>
      <c r="DL9" s="685"/>
      <c r="DM9" s="685"/>
      <c r="DN9" s="685"/>
      <c r="DO9" s="685"/>
      <c r="DP9" s="686"/>
      <c r="DQ9" s="690">
        <v>179522</v>
      </c>
      <c r="DR9" s="685"/>
      <c r="DS9" s="685"/>
      <c r="DT9" s="685"/>
      <c r="DU9" s="685"/>
      <c r="DV9" s="685"/>
      <c r="DW9" s="685"/>
      <c r="DX9" s="685"/>
      <c r="DY9" s="685"/>
      <c r="DZ9" s="685"/>
      <c r="EA9" s="685"/>
      <c r="EB9" s="685"/>
      <c r="EC9" s="728"/>
    </row>
    <row r="10" spans="2:143" ht="11.25" customHeight="1" x14ac:dyDescent="0.15">
      <c r="B10" s="681" t="s">
        <v>247</v>
      </c>
      <c r="C10" s="682"/>
      <c r="D10" s="682"/>
      <c r="E10" s="682"/>
      <c r="F10" s="682"/>
      <c r="G10" s="682"/>
      <c r="H10" s="682"/>
      <c r="I10" s="682"/>
      <c r="J10" s="682"/>
      <c r="K10" s="682"/>
      <c r="L10" s="682"/>
      <c r="M10" s="682"/>
      <c r="N10" s="682"/>
      <c r="O10" s="682"/>
      <c r="P10" s="682"/>
      <c r="Q10" s="683"/>
      <c r="R10" s="684" t="s">
        <v>137</v>
      </c>
      <c r="S10" s="685"/>
      <c r="T10" s="685"/>
      <c r="U10" s="685"/>
      <c r="V10" s="685"/>
      <c r="W10" s="685"/>
      <c r="X10" s="685"/>
      <c r="Y10" s="686"/>
      <c r="Z10" s="721" t="s">
        <v>137</v>
      </c>
      <c r="AA10" s="721"/>
      <c r="AB10" s="721"/>
      <c r="AC10" s="721"/>
      <c r="AD10" s="722" t="s">
        <v>137</v>
      </c>
      <c r="AE10" s="722"/>
      <c r="AF10" s="722"/>
      <c r="AG10" s="722"/>
      <c r="AH10" s="722"/>
      <c r="AI10" s="722"/>
      <c r="AJ10" s="722"/>
      <c r="AK10" s="722"/>
      <c r="AL10" s="687" t="s">
        <v>245</v>
      </c>
      <c r="AM10" s="688"/>
      <c r="AN10" s="688"/>
      <c r="AO10" s="723"/>
      <c r="AP10" s="681" t="s">
        <v>248</v>
      </c>
      <c r="AQ10" s="682"/>
      <c r="AR10" s="682"/>
      <c r="AS10" s="682"/>
      <c r="AT10" s="682"/>
      <c r="AU10" s="682"/>
      <c r="AV10" s="682"/>
      <c r="AW10" s="682"/>
      <c r="AX10" s="682"/>
      <c r="AY10" s="682"/>
      <c r="AZ10" s="682"/>
      <c r="BA10" s="682"/>
      <c r="BB10" s="682"/>
      <c r="BC10" s="682"/>
      <c r="BD10" s="682"/>
      <c r="BE10" s="682"/>
      <c r="BF10" s="683"/>
      <c r="BG10" s="684">
        <v>3554</v>
      </c>
      <c r="BH10" s="685"/>
      <c r="BI10" s="685"/>
      <c r="BJ10" s="685"/>
      <c r="BK10" s="685"/>
      <c r="BL10" s="685"/>
      <c r="BM10" s="685"/>
      <c r="BN10" s="686"/>
      <c r="BO10" s="721">
        <v>1.8</v>
      </c>
      <c r="BP10" s="721"/>
      <c r="BQ10" s="721"/>
      <c r="BR10" s="721"/>
      <c r="BS10" s="690" t="s">
        <v>245</v>
      </c>
      <c r="BT10" s="685"/>
      <c r="BU10" s="685"/>
      <c r="BV10" s="685"/>
      <c r="BW10" s="685"/>
      <c r="BX10" s="685"/>
      <c r="BY10" s="685"/>
      <c r="BZ10" s="685"/>
      <c r="CA10" s="685"/>
      <c r="CB10" s="728"/>
      <c r="CD10" s="717" t="s">
        <v>249</v>
      </c>
      <c r="CE10" s="718"/>
      <c r="CF10" s="718"/>
      <c r="CG10" s="718"/>
      <c r="CH10" s="718"/>
      <c r="CI10" s="718"/>
      <c r="CJ10" s="718"/>
      <c r="CK10" s="718"/>
      <c r="CL10" s="718"/>
      <c r="CM10" s="718"/>
      <c r="CN10" s="718"/>
      <c r="CO10" s="718"/>
      <c r="CP10" s="718"/>
      <c r="CQ10" s="719"/>
      <c r="CR10" s="684" t="s">
        <v>137</v>
      </c>
      <c r="CS10" s="685"/>
      <c r="CT10" s="685"/>
      <c r="CU10" s="685"/>
      <c r="CV10" s="685"/>
      <c r="CW10" s="685"/>
      <c r="CX10" s="685"/>
      <c r="CY10" s="686"/>
      <c r="CZ10" s="721" t="s">
        <v>137</v>
      </c>
      <c r="DA10" s="721"/>
      <c r="DB10" s="721"/>
      <c r="DC10" s="721"/>
      <c r="DD10" s="690" t="s">
        <v>137</v>
      </c>
      <c r="DE10" s="685"/>
      <c r="DF10" s="685"/>
      <c r="DG10" s="685"/>
      <c r="DH10" s="685"/>
      <c r="DI10" s="685"/>
      <c r="DJ10" s="685"/>
      <c r="DK10" s="685"/>
      <c r="DL10" s="685"/>
      <c r="DM10" s="685"/>
      <c r="DN10" s="685"/>
      <c r="DO10" s="685"/>
      <c r="DP10" s="686"/>
      <c r="DQ10" s="690" t="s">
        <v>137</v>
      </c>
      <c r="DR10" s="685"/>
      <c r="DS10" s="685"/>
      <c r="DT10" s="685"/>
      <c r="DU10" s="685"/>
      <c r="DV10" s="685"/>
      <c r="DW10" s="685"/>
      <c r="DX10" s="685"/>
      <c r="DY10" s="685"/>
      <c r="DZ10" s="685"/>
      <c r="EA10" s="685"/>
      <c r="EB10" s="685"/>
      <c r="EC10" s="728"/>
    </row>
    <row r="11" spans="2:143" ht="11.25" customHeight="1" x14ac:dyDescent="0.15">
      <c r="B11" s="681" t="s">
        <v>250</v>
      </c>
      <c r="C11" s="682"/>
      <c r="D11" s="682"/>
      <c r="E11" s="682"/>
      <c r="F11" s="682"/>
      <c r="G11" s="682"/>
      <c r="H11" s="682"/>
      <c r="I11" s="682"/>
      <c r="J11" s="682"/>
      <c r="K11" s="682"/>
      <c r="L11" s="682"/>
      <c r="M11" s="682"/>
      <c r="N11" s="682"/>
      <c r="O11" s="682"/>
      <c r="P11" s="682"/>
      <c r="Q11" s="683"/>
      <c r="R11" s="684">
        <v>32865</v>
      </c>
      <c r="S11" s="685"/>
      <c r="T11" s="685"/>
      <c r="U11" s="685"/>
      <c r="V11" s="685"/>
      <c r="W11" s="685"/>
      <c r="X11" s="685"/>
      <c r="Y11" s="686"/>
      <c r="Z11" s="687">
        <v>1.2</v>
      </c>
      <c r="AA11" s="688"/>
      <c r="AB11" s="688"/>
      <c r="AC11" s="689"/>
      <c r="AD11" s="690">
        <v>32865</v>
      </c>
      <c r="AE11" s="685"/>
      <c r="AF11" s="685"/>
      <c r="AG11" s="685"/>
      <c r="AH11" s="685"/>
      <c r="AI11" s="685"/>
      <c r="AJ11" s="685"/>
      <c r="AK11" s="686"/>
      <c r="AL11" s="687">
        <v>2.2999999999999998</v>
      </c>
      <c r="AM11" s="688"/>
      <c r="AN11" s="688"/>
      <c r="AO11" s="723"/>
      <c r="AP11" s="681" t="s">
        <v>251</v>
      </c>
      <c r="AQ11" s="682"/>
      <c r="AR11" s="682"/>
      <c r="AS11" s="682"/>
      <c r="AT11" s="682"/>
      <c r="AU11" s="682"/>
      <c r="AV11" s="682"/>
      <c r="AW11" s="682"/>
      <c r="AX11" s="682"/>
      <c r="AY11" s="682"/>
      <c r="AZ11" s="682"/>
      <c r="BA11" s="682"/>
      <c r="BB11" s="682"/>
      <c r="BC11" s="682"/>
      <c r="BD11" s="682"/>
      <c r="BE11" s="682"/>
      <c r="BF11" s="683"/>
      <c r="BG11" s="684">
        <v>13728</v>
      </c>
      <c r="BH11" s="685"/>
      <c r="BI11" s="685"/>
      <c r="BJ11" s="685"/>
      <c r="BK11" s="685"/>
      <c r="BL11" s="685"/>
      <c r="BM11" s="685"/>
      <c r="BN11" s="686"/>
      <c r="BO11" s="721">
        <v>6.9</v>
      </c>
      <c r="BP11" s="721"/>
      <c r="BQ11" s="721"/>
      <c r="BR11" s="721"/>
      <c r="BS11" s="690" t="s">
        <v>137</v>
      </c>
      <c r="BT11" s="685"/>
      <c r="BU11" s="685"/>
      <c r="BV11" s="685"/>
      <c r="BW11" s="685"/>
      <c r="BX11" s="685"/>
      <c r="BY11" s="685"/>
      <c r="BZ11" s="685"/>
      <c r="CA11" s="685"/>
      <c r="CB11" s="728"/>
      <c r="CD11" s="717" t="s">
        <v>252</v>
      </c>
      <c r="CE11" s="718"/>
      <c r="CF11" s="718"/>
      <c r="CG11" s="718"/>
      <c r="CH11" s="718"/>
      <c r="CI11" s="718"/>
      <c r="CJ11" s="718"/>
      <c r="CK11" s="718"/>
      <c r="CL11" s="718"/>
      <c r="CM11" s="718"/>
      <c r="CN11" s="718"/>
      <c r="CO11" s="718"/>
      <c r="CP11" s="718"/>
      <c r="CQ11" s="719"/>
      <c r="CR11" s="684">
        <v>255060</v>
      </c>
      <c r="CS11" s="685"/>
      <c r="CT11" s="685"/>
      <c r="CU11" s="685"/>
      <c r="CV11" s="685"/>
      <c r="CW11" s="685"/>
      <c r="CX11" s="685"/>
      <c r="CY11" s="686"/>
      <c r="CZ11" s="721">
        <v>9.6</v>
      </c>
      <c r="DA11" s="721"/>
      <c r="DB11" s="721"/>
      <c r="DC11" s="721"/>
      <c r="DD11" s="690">
        <v>19528</v>
      </c>
      <c r="DE11" s="685"/>
      <c r="DF11" s="685"/>
      <c r="DG11" s="685"/>
      <c r="DH11" s="685"/>
      <c r="DI11" s="685"/>
      <c r="DJ11" s="685"/>
      <c r="DK11" s="685"/>
      <c r="DL11" s="685"/>
      <c r="DM11" s="685"/>
      <c r="DN11" s="685"/>
      <c r="DO11" s="685"/>
      <c r="DP11" s="686"/>
      <c r="DQ11" s="690">
        <v>197646</v>
      </c>
      <c r="DR11" s="685"/>
      <c r="DS11" s="685"/>
      <c r="DT11" s="685"/>
      <c r="DU11" s="685"/>
      <c r="DV11" s="685"/>
      <c r="DW11" s="685"/>
      <c r="DX11" s="685"/>
      <c r="DY11" s="685"/>
      <c r="DZ11" s="685"/>
      <c r="EA11" s="685"/>
      <c r="EB11" s="685"/>
      <c r="EC11" s="728"/>
    </row>
    <row r="12" spans="2:143" ht="11.25" customHeight="1" x14ac:dyDescent="0.15">
      <c r="B12" s="681" t="s">
        <v>253</v>
      </c>
      <c r="C12" s="682"/>
      <c r="D12" s="682"/>
      <c r="E12" s="682"/>
      <c r="F12" s="682"/>
      <c r="G12" s="682"/>
      <c r="H12" s="682"/>
      <c r="I12" s="682"/>
      <c r="J12" s="682"/>
      <c r="K12" s="682"/>
      <c r="L12" s="682"/>
      <c r="M12" s="682"/>
      <c r="N12" s="682"/>
      <c r="O12" s="682"/>
      <c r="P12" s="682"/>
      <c r="Q12" s="683"/>
      <c r="R12" s="684" t="s">
        <v>245</v>
      </c>
      <c r="S12" s="685"/>
      <c r="T12" s="685"/>
      <c r="U12" s="685"/>
      <c r="V12" s="685"/>
      <c r="W12" s="685"/>
      <c r="X12" s="685"/>
      <c r="Y12" s="686"/>
      <c r="Z12" s="721" t="s">
        <v>137</v>
      </c>
      <c r="AA12" s="721"/>
      <c r="AB12" s="721"/>
      <c r="AC12" s="721"/>
      <c r="AD12" s="722" t="s">
        <v>137</v>
      </c>
      <c r="AE12" s="722"/>
      <c r="AF12" s="722"/>
      <c r="AG12" s="722"/>
      <c r="AH12" s="722"/>
      <c r="AI12" s="722"/>
      <c r="AJ12" s="722"/>
      <c r="AK12" s="722"/>
      <c r="AL12" s="687" t="s">
        <v>245</v>
      </c>
      <c r="AM12" s="688"/>
      <c r="AN12" s="688"/>
      <c r="AO12" s="723"/>
      <c r="AP12" s="681" t="s">
        <v>254</v>
      </c>
      <c r="AQ12" s="682"/>
      <c r="AR12" s="682"/>
      <c r="AS12" s="682"/>
      <c r="AT12" s="682"/>
      <c r="AU12" s="682"/>
      <c r="AV12" s="682"/>
      <c r="AW12" s="682"/>
      <c r="AX12" s="682"/>
      <c r="AY12" s="682"/>
      <c r="AZ12" s="682"/>
      <c r="BA12" s="682"/>
      <c r="BB12" s="682"/>
      <c r="BC12" s="682"/>
      <c r="BD12" s="682"/>
      <c r="BE12" s="682"/>
      <c r="BF12" s="683"/>
      <c r="BG12" s="684">
        <v>87249</v>
      </c>
      <c r="BH12" s="685"/>
      <c r="BI12" s="685"/>
      <c r="BJ12" s="685"/>
      <c r="BK12" s="685"/>
      <c r="BL12" s="685"/>
      <c r="BM12" s="685"/>
      <c r="BN12" s="686"/>
      <c r="BO12" s="721">
        <v>44</v>
      </c>
      <c r="BP12" s="721"/>
      <c r="BQ12" s="721"/>
      <c r="BR12" s="721"/>
      <c r="BS12" s="690" t="s">
        <v>137</v>
      </c>
      <c r="BT12" s="685"/>
      <c r="BU12" s="685"/>
      <c r="BV12" s="685"/>
      <c r="BW12" s="685"/>
      <c r="BX12" s="685"/>
      <c r="BY12" s="685"/>
      <c r="BZ12" s="685"/>
      <c r="CA12" s="685"/>
      <c r="CB12" s="728"/>
      <c r="CD12" s="717" t="s">
        <v>255</v>
      </c>
      <c r="CE12" s="718"/>
      <c r="CF12" s="718"/>
      <c r="CG12" s="718"/>
      <c r="CH12" s="718"/>
      <c r="CI12" s="718"/>
      <c r="CJ12" s="718"/>
      <c r="CK12" s="718"/>
      <c r="CL12" s="718"/>
      <c r="CM12" s="718"/>
      <c r="CN12" s="718"/>
      <c r="CO12" s="718"/>
      <c r="CP12" s="718"/>
      <c r="CQ12" s="719"/>
      <c r="CR12" s="684">
        <v>11817</v>
      </c>
      <c r="CS12" s="685"/>
      <c r="CT12" s="685"/>
      <c r="CU12" s="685"/>
      <c r="CV12" s="685"/>
      <c r="CW12" s="685"/>
      <c r="CX12" s="685"/>
      <c r="CY12" s="686"/>
      <c r="CZ12" s="721">
        <v>0.4</v>
      </c>
      <c r="DA12" s="721"/>
      <c r="DB12" s="721"/>
      <c r="DC12" s="721"/>
      <c r="DD12" s="690">
        <v>221</v>
      </c>
      <c r="DE12" s="685"/>
      <c r="DF12" s="685"/>
      <c r="DG12" s="685"/>
      <c r="DH12" s="685"/>
      <c r="DI12" s="685"/>
      <c r="DJ12" s="685"/>
      <c r="DK12" s="685"/>
      <c r="DL12" s="685"/>
      <c r="DM12" s="685"/>
      <c r="DN12" s="685"/>
      <c r="DO12" s="685"/>
      <c r="DP12" s="686"/>
      <c r="DQ12" s="690">
        <v>10113</v>
      </c>
      <c r="DR12" s="685"/>
      <c r="DS12" s="685"/>
      <c r="DT12" s="685"/>
      <c r="DU12" s="685"/>
      <c r="DV12" s="685"/>
      <c r="DW12" s="685"/>
      <c r="DX12" s="685"/>
      <c r="DY12" s="685"/>
      <c r="DZ12" s="685"/>
      <c r="EA12" s="685"/>
      <c r="EB12" s="685"/>
      <c r="EC12" s="728"/>
    </row>
    <row r="13" spans="2:143" ht="11.25" customHeight="1" x14ac:dyDescent="0.15">
      <c r="B13" s="681" t="s">
        <v>256</v>
      </c>
      <c r="C13" s="682"/>
      <c r="D13" s="682"/>
      <c r="E13" s="682"/>
      <c r="F13" s="682"/>
      <c r="G13" s="682"/>
      <c r="H13" s="682"/>
      <c r="I13" s="682"/>
      <c r="J13" s="682"/>
      <c r="K13" s="682"/>
      <c r="L13" s="682"/>
      <c r="M13" s="682"/>
      <c r="N13" s="682"/>
      <c r="O13" s="682"/>
      <c r="P13" s="682"/>
      <c r="Q13" s="683"/>
      <c r="R13" s="684" t="s">
        <v>245</v>
      </c>
      <c r="S13" s="685"/>
      <c r="T13" s="685"/>
      <c r="U13" s="685"/>
      <c r="V13" s="685"/>
      <c r="W13" s="685"/>
      <c r="X13" s="685"/>
      <c r="Y13" s="686"/>
      <c r="Z13" s="721" t="s">
        <v>137</v>
      </c>
      <c r="AA13" s="721"/>
      <c r="AB13" s="721"/>
      <c r="AC13" s="721"/>
      <c r="AD13" s="722" t="s">
        <v>137</v>
      </c>
      <c r="AE13" s="722"/>
      <c r="AF13" s="722"/>
      <c r="AG13" s="722"/>
      <c r="AH13" s="722"/>
      <c r="AI13" s="722"/>
      <c r="AJ13" s="722"/>
      <c r="AK13" s="722"/>
      <c r="AL13" s="687" t="s">
        <v>137</v>
      </c>
      <c r="AM13" s="688"/>
      <c r="AN13" s="688"/>
      <c r="AO13" s="723"/>
      <c r="AP13" s="681" t="s">
        <v>257</v>
      </c>
      <c r="AQ13" s="682"/>
      <c r="AR13" s="682"/>
      <c r="AS13" s="682"/>
      <c r="AT13" s="682"/>
      <c r="AU13" s="682"/>
      <c r="AV13" s="682"/>
      <c r="AW13" s="682"/>
      <c r="AX13" s="682"/>
      <c r="AY13" s="682"/>
      <c r="AZ13" s="682"/>
      <c r="BA13" s="682"/>
      <c r="BB13" s="682"/>
      <c r="BC13" s="682"/>
      <c r="BD13" s="682"/>
      <c r="BE13" s="682"/>
      <c r="BF13" s="683"/>
      <c r="BG13" s="684">
        <v>87249</v>
      </c>
      <c r="BH13" s="685"/>
      <c r="BI13" s="685"/>
      <c r="BJ13" s="685"/>
      <c r="BK13" s="685"/>
      <c r="BL13" s="685"/>
      <c r="BM13" s="685"/>
      <c r="BN13" s="686"/>
      <c r="BO13" s="721">
        <v>44</v>
      </c>
      <c r="BP13" s="721"/>
      <c r="BQ13" s="721"/>
      <c r="BR13" s="721"/>
      <c r="BS13" s="690" t="s">
        <v>137</v>
      </c>
      <c r="BT13" s="685"/>
      <c r="BU13" s="685"/>
      <c r="BV13" s="685"/>
      <c r="BW13" s="685"/>
      <c r="BX13" s="685"/>
      <c r="BY13" s="685"/>
      <c r="BZ13" s="685"/>
      <c r="CA13" s="685"/>
      <c r="CB13" s="728"/>
      <c r="CD13" s="717" t="s">
        <v>258</v>
      </c>
      <c r="CE13" s="718"/>
      <c r="CF13" s="718"/>
      <c r="CG13" s="718"/>
      <c r="CH13" s="718"/>
      <c r="CI13" s="718"/>
      <c r="CJ13" s="718"/>
      <c r="CK13" s="718"/>
      <c r="CL13" s="718"/>
      <c r="CM13" s="718"/>
      <c r="CN13" s="718"/>
      <c r="CO13" s="718"/>
      <c r="CP13" s="718"/>
      <c r="CQ13" s="719"/>
      <c r="CR13" s="684">
        <v>298403</v>
      </c>
      <c r="CS13" s="685"/>
      <c r="CT13" s="685"/>
      <c r="CU13" s="685"/>
      <c r="CV13" s="685"/>
      <c r="CW13" s="685"/>
      <c r="CX13" s="685"/>
      <c r="CY13" s="686"/>
      <c r="CZ13" s="721">
        <v>11.2</v>
      </c>
      <c r="DA13" s="721"/>
      <c r="DB13" s="721"/>
      <c r="DC13" s="721"/>
      <c r="DD13" s="690">
        <v>238455</v>
      </c>
      <c r="DE13" s="685"/>
      <c r="DF13" s="685"/>
      <c r="DG13" s="685"/>
      <c r="DH13" s="685"/>
      <c r="DI13" s="685"/>
      <c r="DJ13" s="685"/>
      <c r="DK13" s="685"/>
      <c r="DL13" s="685"/>
      <c r="DM13" s="685"/>
      <c r="DN13" s="685"/>
      <c r="DO13" s="685"/>
      <c r="DP13" s="686"/>
      <c r="DQ13" s="690">
        <v>105602</v>
      </c>
      <c r="DR13" s="685"/>
      <c r="DS13" s="685"/>
      <c r="DT13" s="685"/>
      <c r="DU13" s="685"/>
      <c r="DV13" s="685"/>
      <c r="DW13" s="685"/>
      <c r="DX13" s="685"/>
      <c r="DY13" s="685"/>
      <c r="DZ13" s="685"/>
      <c r="EA13" s="685"/>
      <c r="EB13" s="685"/>
      <c r="EC13" s="728"/>
    </row>
    <row r="14" spans="2:143" ht="11.25" customHeight="1" x14ac:dyDescent="0.15">
      <c r="B14" s="681" t="s">
        <v>259</v>
      </c>
      <c r="C14" s="682"/>
      <c r="D14" s="682"/>
      <c r="E14" s="682"/>
      <c r="F14" s="682"/>
      <c r="G14" s="682"/>
      <c r="H14" s="682"/>
      <c r="I14" s="682"/>
      <c r="J14" s="682"/>
      <c r="K14" s="682"/>
      <c r="L14" s="682"/>
      <c r="M14" s="682"/>
      <c r="N14" s="682"/>
      <c r="O14" s="682"/>
      <c r="P14" s="682"/>
      <c r="Q14" s="683"/>
      <c r="R14" s="684">
        <v>5479</v>
      </c>
      <c r="S14" s="685"/>
      <c r="T14" s="685"/>
      <c r="U14" s="685"/>
      <c r="V14" s="685"/>
      <c r="W14" s="685"/>
      <c r="X14" s="685"/>
      <c r="Y14" s="686"/>
      <c r="Z14" s="721">
        <v>0.2</v>
      </c>
      <c r="AA14" s="721"/>
      <c r="AB14" s="721"/>
      <c r="AC14" s="721"/>
      <c r="AD14" s="722">
        <v>5479</v>
      </c>
      <c r="AE14" s="722"/>
      <c r="AF14" s="722"/>
      <c r="AG14" s="722"/>
      <c r="AH14" s="722"/>
      <c r="AI14" s="722"/>
      <c r="AJ14" s="722"/>
      <c r="AK14" s="722"/>
      <c r="AL14" s="687">
        <v>0.4</v>
      </c>
      <c r="AM14" s="688"/>
      <c r="AN14" s="688"/>
      <c r="AO14" s="723"/>
      <c r="AP14" s="681" t="s">
        <v>260</v>
      </c>
      <c r="AQ14" s="682"/>
      <c r="AR14" s="682"/>
      <c r="AS14" s="682"/>
      <c r="AT14" s="682"/>
      <c r="AU14" s="682"/>
      <c r="AV14" s="682"/>
      <c r="AW14" s="682"/>
      <c r="AX14" s="682"/>
      <c r="AY14" s="682"/>
      <c r="AZ14" s="682"/>
      <c r="BA14" s="682"/>
      <c r="BB14" s="682"/>
      <c r="BC14" s="682"/>
      <c r="BD14" s="682"/>
      <c r="BE14" s="682"/>
      <c r="BF14" s="683"/>
      <c r="BG14" s="684">
        <v>12357</v>
      </c>
      <c r="BH14" s="685"/>
      <c r="BI14" s="685"/>
      <c r="BJ14" s="685"/>
      <c r="BK14" s="685"/>
      <c r="BL14" s="685"/>
      <c r="BM14" s="685"/>
      <c r="BN14" s="686"/>
      <c r="BO14" s="721">
        <v>6.2</v>
      </c>
      <c r="BP14" s="721"/>
      <c r="BQ14" s="721"/>
      <c r="BR14" s="721"/>
      <c r="BS14" s="690" t="s">
        <v>137</v>
      </c>
      <c r="BT14" s="685"/>
      <c r="BU14" s="685"/>
      <c r="BV14" s="685"/>
      <c r="BW14" s="685"/>
      <c r="BX14" s="685"/>
      <c r="BY14" s="685"/>
      <c r="BZ14" s="685"/>
      <c r="CA14" s="685"/>
      <c r="CB14" s="728"/>
      <c r="CD14" s="717" t="s">
        <v>261</v>
      </c>
      <c r="CE14" s="718"/>
      <c r="CF14" s="718"/>
      <c r="CG14" s="718"/>
      <c r="CH14" s="718"/>
      <c r="CI14" s="718"/>
      <c r="CJ14" s="718"/>
      <c r="CK14" s="718"/>
      <c r="CL14" s="718"/>
      <c r="CM14" s="718"/>
      <c r="CN14" s="718"/>
      <c r="CO14" s="718"/>
      <c r="CP14" s="718"/>
      <c r="CQ14" s="719"/>
      <c r="CR14" s="684">
        <v>53977</v>
      </c>
      <c r="CS14" s="685"/>
      <c r="CT14" s="685"/>
      <c r="CU14" s="685"/>
      <c r="CV14" s="685"/>
      <c r="CW14" s="685"/>
      <c r="CX14" s="685"/>
      <c r="CY14" s="686"/>
      <c r="CZ14" s="721">
        <v>2</v>
      </c>
      <c r="DA14" s="721"/>
      <c r="DB14" s="721"/>
      <c r="DC14" s="721"/>
      <c r="DD14" s="690">
        <v>27293</v>
      </c>
      <c r="DE14" s="685"/>
      <c r="DF14" s="685"/>
      <c r="DG14" s="685"/>
      <c r="DH14" s="685"/>
      <c r="DI14" s="685"/>
      <c r="DJ14" s="685"/>
      <c r="DK14" s="685"/>
      <c r="DL14" s="685"/>
      <c r="DM14" s="685"/>
      <c r="DN14" s="685"/>
      <c r="DO14" s="685"/>
      <c r="DP14" s="686"/>
      <c r="DQ14" s="690">
        <v>28051</v>
      </c>
      <c r="DR14" s="685"/>
      <c r="DS14" s="685"/>
      <c r="DT14" s="685"/>
      <c r="DU14" s="685"/>
      <c r="DV14" s="685"/>
      <c r="DW14" s="685"/>
      <c r="DX14" s="685"/>
      <c r="DY14" s="685"/>
      <c r="DZ14" s="685"/>
      <c r="EA14" s="685"/>
      <c r="EB14" s="685"/>
      <c r="EC14" s="728"/>
    </row>
    <row r="15" spans="2:143" ht="11.25" customHeight="1" x14ac:dyDescent="0.15">
      <c r="B15" s="681" t="s">
        <v>262</v>
      </c>
      <c r="C15" s="682"/>
      <c r="D15" s="682"/>
      <c r="E15" s="682"/>
      <c r="F15" s="682"/>
      <c r="G15" s="682"/>
      <c r="H15" s="682"/>
      <c r="I15" s="682"/>
      <c r="J15" s="682"/>
      <c r="K15" s="682"/>
      <c r="L15" s="682"/>
      <c r="M15" s="682"/>
      <c r="N15" s="682"/>
      <c r="O15" s="682"/>
      <c r="P15" s="682"/>
      <c r="Q15" s="683"/>
      <c r="R15" s="684" t="s">
        <v>137</v>
      </c>
      <c r="S15" s="685"/>
      <c r="T15" s="685"/>
      <c r="U15" s="685"/>
      <c r="V15" s="685"/>
      <c r="W15" s="685"/>
      <c r="X15" s="685"/>
      <c r="Y15" s="686"/>
      <c r="Z15" s="721" t="s">
        <v>137</v>
      </c>
      <c r="AA15" s="721"/>
      <c r="AB15" s="721"/>
      <c r="AC15" s="721"/>
      <c r="AD15" s="722" t="s">
        <v>137</v>
      </c>
      <c r="AE15" s="722"/>
      <c r="AF15" s="722"/>
      <c r="AG15" s="722"/>
      <c r="AH15" s="722"/>
      <c r="AI15" s="722"/>
      <c r="AJ15" s="722"/>
      <c r="AK15" s="722"/>
      <c r="AL15" s="687" t="s">
        <v>137</v>
      </c>
      <c r="AM15" s="688"/>
      <c r="AN15" s="688"/>
      <c r="AO15" s="723"/>
      <c r="AP15" s="681" t="s">
        <v>263</v>
      </c>
      <c r="AQ15" s="682"/>
      <c r="AR15" s="682"/>
      <c r="AS15" s="682"/>
      <c r="AT15" s="682"/>
      <c r="AU15" s="682"/>
      <c r="AV15" s="682"/>
      <c r="AW15" s="682"/>
      <c r="AX15" s="682"/>
      <c r="AY15" s="682"/>
      <c r="AZ15" s="682"/>
      <c r="BA15" s="682"/>
      <c r="BB15" s="682"/>
      <c r="BC15" s="682"/>
      <c r="BD15" s="682"/>
      <c r="BE15" s="682"/>
      <c r="BF15" s="683"/>
      <c r="BG15" s="684">
        <v>9417</v>
      </c>
      <c r="BH15" s="685"/>
      <c r="BI15" s="685"/>
      <c r="BJ15" s="685"/>
      <c r="BK15" s="685"/>
      <c r="BL15" s="685"/>
      <c r="BM15" s="685"/>
      <c r="BN15" s="686"/>
      <c r="BO15" s="721">
        <v>4.8</v>
      </c>
      <c r="BP15" s="721"/>
      <c r="BQ15" s="721"/>
      <c r="BR15" s="721"/>
      <c r="BS15" s="690" t="s">
        <v>245</v>
      </c>
      <c r="BT15" s="685"/>
      <c r="BU15" s="685"/>
      <c r="BV15" s="685"/>
      <c r="BW15" s="685"/>
      <c r="BX15" s="685"/>
      <c r="BY15" s="685"/>
      <c r="BZ15" s="685"/>
      <c r="CA15" s="685"/>
      <c r="CB15" s="728"/>
      <c r="CD15" s="717" t="s">
        <v>264</v>
      </c>
      <c r="CE15" s="718"/>
      <c r="CF15" s="718"/>
      <c r="CG15" s="718"/>
      <c r="CH15" s="718"/>
      <c r="CI15" s="718"/>
      <c r="CJ15" s="718"/>
      <c r="CK15" s="718"/>
      <c r="CL15" s="718"/>
      <c r="CM15" s="718"/>
      <c r="CN15" s="718"/>
      <c r="CO15" s="718"/>
      <c r="CP15" s="718"/>
      <c r="CQ15" s="719"/>
      <c r="CR15" s="684">
        <v>177383</v>
      </c>
      <c r="CS15" s="685"/>
      <c r="CT15" s="685"/>
      <c r="CU15" s="685"/>
      <c r="CV15" s="685"/>
      <c r="CW15" s="685"/>
      <c r="CX15" s="685"/>
      <c r="CY15" s="686"/>
      <c r="CZ15" s="721">
        <v>6.7</v>
      </c>
      <c r="DA15" s="721"/>
      <c r="DB15" s="721"/>
      <c r="DC15" s="721"/>
      <c r="DD15" s="690">
        <v>28273</v>
      </c>
      <c r="DE15" s="685"/>
      <c r="DF15" s="685"/>
      <c r="DG15" s="685"/>
      <c r="DH15" s="685"/>
      <c r="DI15" s="685"/>
      <c r="DJ15" s="685"/>
      <c r="DK15" s="685"/>
      <c r="DL15" s="685"/>
      <c r="DM15" s="685"/>
      <c r="DN15" s="685"/>
      <c r="DO15" s="685"/>
      <c r="DP15" s="686"/>
      <c r="DQ15" s="690">
        <v>163991</v>
      </c>
      <c r="DR15" s="685"/>
      <c r="DS15" s="685"/>
      <c r="DT15" s="685"/>
      <c r="DU15" s="685"/>
      <c r="DV15" s="685"/>
      <c r="DW15" s="685"/>
      <c r="DX15" s="685"/>
      <c r="DY15" s="685"/>
      <c r="DZ15" s="685"/>
      <c r="EA15" s="685"/>
      <c r="EB15" s="685"/>
      <c r="EC15" s="728"/>
    </row>
    <row r="16" spans="2:143" ht="11.25" customHeight="1" x14ac:dyDescent="0.15">
      <c r="B16" s="681" t="s">
        <v>265</v>
      </c>
      <c r="C16" s="682"/>
      <c r="D16" s="682"/>
      <c r="E16" s="682"/>
      <c r="F16" s="682"/>
      <c r="G16" s="682"/>
      <c r="H16" s="682"/>
      <c r="I16" s="682"/>
      <c r="J16" s="682"/>
      <c r="K16" s="682"/>
      <c r="L16" s="682"/>
      <c r="M16" s="682"/>
      <c r="N16" s="682"/>
      <c r="O16" s="682"/>
      <c r="P16" s="682"/>
      <c r="Q16" s="683"/>
      <c r="R16" s="684">
        <v>1422</v>
      </c>
      <c r="S16" s="685"/>
      <c r="T16" s="685"/>
      <c r="U16" s="685"/>
      <c r="V16" s="685"/>
      <c r="W16" s="685"/>
      <c r="X16" s="685"/>
      <c r="Y16" s="686"/>
      <c r="Z16" s="721">
        <v>0</v>
      </c>
      <c r="AA16" s="721"/>
      <c r="AB16" s="721"/>
      <c r="AC16" s="721"/>
      <c r="AD16" s="722">
        <v>1422</v>
      </c>
      <c r="AE16" s="722"/>
      <c r="AF16" s="722"/>
      <c r="AG16" s="722"/>
      <c r="AH16" s="722"/>
      <c r="AI16" s="722"/>
      <c r="AJ16" s="722"/>
      <c r="AK16" s="722"/>
      <c r="AL16" s="687">
        <v>0.1</v>
      </c>
      <c r="AM16" s="688"/>
      <c r="AN16" s="688"/>
      <c r="AO16" s="723"/>
      <c r="AP16" s="681" t="s">
        <v>266</v>
      </c>
      <c r="AQ16" s="682"/>
      <c r="AR16" s="682"/>
      <c r="AS16" s="682"/>
      <c r="AT16" s="682"/>
      <c r="AU16" s="682"/>
      <c r="AV16" s="682"/>
      <c r="AW16" s="682"/>
      <c r="AX16" s="682"/>
      <c r="AY16" s="682"/>
      <c r="AZ16" s="682"/>
      <c r="BA16" s="682"/>
      <c r="BB16" s="682"/>
      <c r="BC16" s="682"/>
      <c r="BD16" s="682"/>
      <c r="BE16" s="682"/>
      <c r="BF16" s="683"/>
      <c r="BG16" s="684" t="s">
        <v>137</v>
      </c>
      <c r="BH16" s="685"/>
      <c r="BI16" s="685"/>
      <c r="BJ16" s="685"/>
      <c r="BK16" s="685"/>
      <c r="BL16" s="685"/>
      <c r="BM16" s="685"/>
      <c r="BN16" s="686"/>
      <c r="BO16" s="721" t="s">
        <v>137</v>
      </c>
      <c r="BP16" s="721"/>
      <c r="BQ16" s="721"/>
      <c r="BR16" s="721"/>
      <c r="BS16" s="690" t="s">
        <v>137</v>
      </c>
      <c r="BT16" s="685"/>
      <c r="BU16" s="685"/>
      <c r="BV16" s="685"/>
      <c r="BW16" s="685"/>
      <c r="BX16" s="685"/>
      <c r="BY16" s="685"/>
      <c r="BZ16" s="685"/>
      <c r="CA16" s="685"/>
      <c r="CB16" s="728"/>
      <c r="CD16" s="717" t="s">
        <v>267</v>
      </c>
      <c r="CE16" s="718"/>
      <c r="CF16" s="718"/>
      <c r="CG16" s="718"/>
      <c r="CH16" s="718"/>
      <c r="CI16" s="718"/>
      <c r="CJ16" s="718"/>
      <c r="CK16" s="718"/>
      <c r="CL16" s="718"/>
      <c r="CM16" s="718"/>
      <c r="CN16" s="718"/>
      <c r="CO16" s="718"/>
      <c r="CP16" s="718"/>
      <c r="CQ16" s="719"/>
      <c r="CR16" s="684">
        <v>99208</v>
      </c>
      <c r="CS16" s="685"/>
      <c r="CT16" s="685"/>
      <c r="CU16" s="685"/>
      <c r="CV16" s="685"/>
      <c r="CW16" s="685"/>
      <c r="CX16" s="685"/>
      <c r="CY16" s="686"/>
      <c r="CZ16" s="721">
        <v>3.7</v>
      </c>
      <c r="DA16" s="721"/>
      <c r="DB16" s="721"/>
      <c r="DC16" s="721"/>
      <c r="DD16" s="690" t="s">
        <v>245</v>
      </c>
      <c r="DE16" s="685"/>
      <c r="DF16" s="685"/>
      <c r="DG16" s="685"/>
      <c r="DH16" s="685"/>
      <c r="DI16" s="685"/>
      <c r="DJ16" s="685"/>
      <c r="DK16" s="685"/>
      <c r="DL16" s="685"/>
      <c r="DM16" s="685"/>
      <c r="DN16" s="685"/>
      <c r="DO16" s="685"/>
      <c r="DP16" s="686"/>
      <c r="DQ16" s="690">
        <v>16256</v>
      </c>
      <c r="DR16" s="685"/>
      <c r="DS16" s="685"/>
      <c r="DT16" s="685"/>
      <c r="DU16" s="685"/>
      <c r="DV16" s="685"/>
      <c r="DW16" s="685"/>
      <c r="DX16" s="685"/>
      <c r="DY16" s="685"/>
      <c r="DZ16" s="685"/>
      <c r="EA16" s="685"/>
      <c r="EB16" s="685"/>
      <c r="EC16" s="728"/>
    </row>
    <row r="17" spans="2:133" ht="11.25" customHeight="1" x14ac:dyDescent="0.15">
      <c r="B17" s="681" t="s">
        <v>268</v>
      </c>
      <c r="C17" s="682"/>
      <c r="D17" s="682"/>
      <c r="E17" s="682"/>
      <c r="F17" s="682"/>
      <c r="G17" s="682"/>
      <c r="H17" s="682"/>
      <c r="I17" s="682"/>
      <c r="J17" s="682"/>
      <c r="K17" s="682"/>
      <c r="L17" s="682"/>
      <c r="M17" s="682"/>
      <c r="N17" s="682"/>
      <c r="O17" s="682"/>
      <c r="P17" s="682"/>
      <c r="Q17" s="683"/>
      <c r="R17" s="684">
        <v>3846</v>
      </c>
      <c r="S17" s="685"/>
      <c r="T17" s="685"/>
      <c r="U17" s="685"/>
      <c r="V17" s="685"/>
      <c r="W17" s="685"/>
      <c r="X17" s="685"/>
      <c r="Y17" s="686"/>
      <c r="Z17" s="721">
        <v>0.1</v>
      </c>
      <c r="AA17" s="721"/>
      <c r="AB17" s="721"/>
      <c r="AC17" s="721"/>
      <c r="AD17" s="722">
        <v>3846</v>
      </c>
      <c r="AE17" s="722"/>
      <c r="AF17" s="722"/>
      <c r="AG17" s="722"/>
      <c r="AH17" s="722"/>
      <c r="AI17" s="722"/>
      <c r="AJ17" s="722"/>
      <c r="AK17" s="722"/>
      <c r="AL17" s="687">
        <v>0.3</v>
      </c>
      <c r="AM17" s="688"/>
      <c r="AN17" s="688"/>
      <c r="AO17" s="723"/>
      <c r="AP17" s="681" t="s">
        <v>269</v>
      </c>
      <c r="AQ17" s="682"/>
      <c r="AR17" s="682"/>
      <c r="AS17" s="682"/>
      <c r="AT17" s="682"/>
      <c r="AU17" s="682"/>
      <c r="AV17" s="682"/>
      <c r="AW17" s="682"/>
      <c r="AX17" s="682"/>
      <c r="AY17" s="682"/>
      <c r="AZ17" s="682"/>
      <c r="BA17" s="682"/>
      <c r="BB17" s="682"/>
      <c r="BC17" s="682"/>
      <c r="BD17" s="682"/>
      <c r="BE17" s="682"/>
      <c r="BF17" s="683"/>
      <c r="BG17" s="684" t="s">
        <v>245</v>
      </c>
      <c r="BH17" s="685"/>
      <c r="BI17" s="685"/>
      <c r="BJ17" s="685"/>
      <c r="BK17" s="685"/>
      <c r="BL17" s="685"/>
      <c r="BM17" s="685"/>
      <c r="BN17" s="686"/>
      <c r="BO17" s="721" t="s">
        <v>245</v>
      </c>
      <c r="BP17" s="721"/>
      <c r="BQ17" s="721"/>
      <c r="BR17" s="721"/>
      <c r="BS17" s="690" t="s">
        <v>137</v>
      </c>
      <c r="BT17" s="685"/>
      <c r="BU17" s="685"/>
      <c r="BV17" s="685"/>
      <c r="BW17" s="685"/>
      <c r="BX17" s="685"/>
      <c r="BY17" s="685"/>
      <c r="BZ17" s="685"/>
      <c r="CA17" s="685"/>
      <c r="CB17" s="728"/>
      <c r="CD17" s="717" t="s">
        <v>270</v>
      </c>
      <c r="CE17" s="718"/>
      <c r="CF17" s="718"/>
      <c r="CG17" s="718"/>
      <c r="CH17" s="718"/>
      <c r="CI17" s="718"/>
      <c r="CJ17" s="718"/>
      <c r="CK17" s="718"/>
      <c r="CL17" s="718"/>
      <c r="CM17" s="718"/>
      <c r="CN17" s="718"/>
      <c r="CO17" s="718"/>
      <c r="CP17" s="718"/>
      <c r="CQ17" s="719"/>
      <c r="CR17" s="684">
        <v>236989</v>
      </c>
      <c r="CS17" s="685"/>
      <c r="CT17" s="685"/>
      <c r="CU17" s="685"/>
      <c r="CV17" s="685"/>
      <c r="CW17" s="685"/>
      <c r="CX17" s="685"/>
      <c r="CY17" s="686"/>
      <c r="CZ17" s="721">
        <v>8.9</v>
      </c>
      <c r="DA17" s="721"/>
      <c r="DB17" s="721"/>
      <c r="DC17" s="721"/>
      <c r="DD17" s="690" t="s">
        <v>137</v>
      </c>
      <c r="DE17" s="685"/>
      <c r="DF17" s="685"/>
      <c r="DG17" s="685"/>
      <c r="DH17" s="685"/>
      <c r="DI17" s="685"/>
      <c r="DJ17" s="685"/>
      <c r="DK17" s="685"/>
      <c r="DL17" s="685"/>
      <c r="DM17" s="685"/>
      <c r="DN17" s="685"/>
      <c r="DO17" s="685"/>
      <c r="DP17" s="686"/>
      <c r="DQ17" s="690">
        <v>236989</v>
      </c>
      <c r="DR17" s="685"/>
      <c r="DS17" s="685"/>
      <c r="DT17" s="685"/>
      <c r="DU17" s="685"/>
      <c r="DV17" s="685"/>
      <c r="DW17" s="685"/>
      <c r="DX17" s="685"/>
      <c r="DY17" s="685"/>
      <c r="DZ17" s="685"/>
      <c r="EA17" s="685"/>
      <c r="EB17" s="685"/>
      <c r="EC17" s="728"/>
    </row>
    <row r="18" spans="2:133" ht="11.25" customHeight="1" x14ac:dyDescent="0.15">
      <c r="B18" s="681" t="s">
        <v>271</v>
      </c>
      <c r="C18" s="682"/>
      <c r="D18" s="682"/>
      <c r="E18" s="682"/>
      <c r="F18" s="682"/>
      <c r="G18" s="682"/>
      <c r="H18" s="682"/>
      <c r="I18" s="682"/>
      <c r="J18" s="682"/>
      <c r="K18" s="682"/>
      <c r="L18" s="682"/>
      <c r="M18" s="682"/>
      <c r="N18" s="682"/>
      <c r="O18" s="682"/>
      <c r="P18" s="682"/>
      <c r="Q18" s="683"/>
      <c r="R18" s="684">
        <v>368</v>
      </c>
      <c r="S18" s="685"/>
      <c r="T18" s="685"/>
      <c r="U18" s="685"/>
      <c r="V18" s="685"/>
      <c r="W18" s="685"/>
      <c r="X18" s="685"/>
      <c r="Y18" s="686"/>
      <c r="Z18" s="721">
        <v>0</v>
      </c>
      <c r="AA18" s="721"/>
      <c r="AB18" s="721"/>
      <c r="AC18" s="721"/>
      <c r="AD18" s="722">
        <v>368</v>
      </c>
      <c r="AE18" s="722"/>
      <c r="AF18" s="722"/>
      <c r="AG18" s="722"/>
      <c r="AH18" s="722"/>
      <c r="AI18" s="722"/>
      <c r="AJ18" s="722"/>
      <c r="AK18" s="722"/>
      <c r="AL18" s="687">
        <v>0</v>
      </c>
      <c r="AM18" s="688"/>
      <c r="AN18" s="688"/>
      <c r="AO18" s="723"/>
      <c r="AP18" s="681" t="s">
        <v>272</v>
      </c>
      <c r="AQ18" s="682"/>
      <c r="AR18" s="682"/>
      <c r="AS18" s="682"/>
      <c r="AT18" s="682"/>
      <c r="AU18" s="682"/>
      <c r="AV18" s="682"/>
      <c r="AW18" s="682"/>
      <c r="AX18" s="682"/>
      <c r="AY18" s="682"/>
      <c r="AZ18" s="682"/>
      <c r="BA18" s="682"/>
      <c r="BB18" s="682"/>
      <c r="BC18" s="682"/>
      <c r="BD18" s="682"/>
      <c r="BE18" s="682"/>
      <c r="BF18" s="683"/>
      <c r="BG18" s="684" t="s">
        <v>137</v>
      </c>
      <c r="BH18" s="685"/>
      <c r="BI18" s="685"/>
      <c r="BJ18" s="685"/>
      <c r="BK18" s="685"/>
      <c r="BL18" s="685"/>
      <c r="BM18" s="685"/>
      <c r="BN18" s="686"/>
      <c r="BO18" s="721" t="s">
        <v>137</v>
      </c>
      <c r="BP18" s="721"/>
      <c r="BQ18" s="721"/>
      <c r="BR18" s="721"/>
      <c r="BS18" s="690" t="s">
        <v>137</v>
      </c>
      <c r="BT18" s="685"/>
      <c r="BU18" s="685"/>
      <c r="BV18" s="685"/>
      <c r="BW18" s="685"/>
      <c r="BX18" s="685"/>
      <c r="BY18" s="685"/>
      <c r="BZ18" s="685"/>
      <c r="CA18" s="685"/>
      <c r="CB18" s="728"/>
      <c r="CD18" s="717" t="s">
        <v>273</v>
      </c>
      <c r="CE18" s="718"/>
      <c r="CF18" s="718"/>
      <c r="CG18" s="718"/>
      <c r="CH18" s="718"/>
      <c r="CI18" s="718"/>
      <c r="CJ18" s="718"/>
      <c r="CK18" s="718"/>
      <c r="CL18" s="718"/>
      <c r="CM18" s="718"/>
      <c r="CN18" s="718"/>
      <c r="CO18" s="718"/>
      <c r="CP18" s="718"/>
      <c r="CQ18" s="719"/>
      <c r="CR18" s="684" t="s">
        <v>137</v>
      </c>
      <c r="CS18" s="685"/>
      <c r="CT18" s="685"/>
      <c r="CU18" s="685"/>
      <c r="CV18" s="685"/>
      <c r="CW18" s="685"/>
      <c r="CX18" s="685"/>
      <c r="CY18" s="686"/>
      <c r="CZ18" s="721" t="s">
        <v>137</v>
      </c>
      <c r="DA18" s="721"/>
      <c r="DB18" s="721"/>
      <c r="DC18" s="721"/>
      <c r="DD18" s="690" t="s">
        <v>137</v>
      </c>
      <c r="DE18" s="685"/>
      <c r="DF18" s="685"/>
      <c r="DG18" s="685"/>
      <c r="DH18" s="685"/>
      <c r="DI18" s="685"/>
      <c r="DJ18" s="685"/>
      <c r="DK18" s="685"/>
      <c r="DL18" s="685"/>
      <c r="DM18" s="685"/>
      <c r="DN18" s="685"/>
      <c r="DO18" s="685"/>
      <c r="DP18" s="686"/>
      <c r="DQ18" s="690" t="s">
        <v>137</v>
      </c>
      <c r="DR18" s="685"/>
      <c r="DS18" s="685"/>
      <c r="DT18" s="685"/>
      <c r="DU18" s="685"/>
      <c r="DV18" s="685"/>
      <c r="DW18" s="685"/>
      <c r="DX18" s="685"/>
      <c r="DY18" s="685"/>
      <c r="DZ18" s="685"/>
      <c r="EA18" s="685"/>
      <c r="EB18" s="685"/>
      <c r="EC18" s="728"/>
    </row>
    <row r="19" spans="2:133" ht="11.25" customHeight="1" x14ac:dyDescent="0.15">
      <c r="B19" s="681" t="s">
        <v>274</v>
      </c>
      <c r="C19" s="682"/>
      <c r="D19" s="682"/>
      <c r="E19" s="682"/>
      <c r="F19" s="682"/>
      <c r="G19" s="682"/>
      <c r="H19" s="682"/>
      <c r="I19" s="682"/>
      <c r="J19" s="682"/>
      <c r="K19" s="682"/>
      <c r="L19" s="682"/>
      <c r="M19" s="682"/>
      <c r="N19" s="682"/>
      <c r="O19" s="682"/>
      <c r="P19" s="682"/>
      <c r="Q19" s="683"/>
      <c r="R19" s="684">
        <v>737</v>
      </c>
      <c r="S19" s="685"/>
      <c r="T19" s="685"/>
      <c r="U19" s="685"/>
      <c r="V19" s="685"/>
      <c r="W19" s="685"/>
      <c r="X19" s="685"/>
      <c r="Y19" s="686"/>
      <c r="Z19" s="721">
        <v>0</v>
      </c>
      <c r="AA19" s="721"/>
      <c r="AB19" s="721"/>
      <c r="AC19" s="721"/>
      <c r="AD19" s="722">
        <v>737</v>
      </c>
      <c r="AE19" s="722"/>
      <c r="AF19" s="722"/>
      <c r="AG19" s="722"/>
      <c r="AH19" s="722"/>
      <c r="AI19" s="722"/>
      <c r="AJ19" s="722"/>
      <c r="AK19" s="722"/>
      <c r="AL19" s="687">
        <v>0.1</v>
      </c>
      <c r="AM19" s="688"/>
      <c r="AN19" s="688"/>
      <c r="AO19" s="723"/>
      <c r="AP19" s="681" t="s">
        <v>275</v>
      </c>
      <c r="AQ19" s="682"/>
      <c r="AR19" s="682"/>
      <c r="AS19" s="682"/>
      <c r="AT19" s="682"/>
      <c r="AU19" s="682"/>
      <c r="AV19" s="682"/>
      <c r="AW19" s="682"/>
      <c r="AX19" s="682"/>
      <c r="AY19" s="682"/>
      <c r="AZ19" s="682"/>
      <c r="BA19" s="682"/>
      <c r="BB19" s="682"/>
      <c r="BC19" s="682"/>
      <c r="BD19" s="682"/>
      <c r="BE19" s="682"/>
      <c r="BF19" s="683"/>
      <c r="BG19" s="684" t="s">
        <v>276</v>
      </c>
      <c r="BH19" s="685"/>
      <c r="BI19" s="685"/>
      <c r="BJ19" s="685"/>
      <c r="BK19" s="685"/>
      <c r="BL19" s="685"/>
      <c r="BM19" s="685"/>
      <c r="BN19" s="686"/>
      <c r="BO19" s="721" t="s">
        <v>137</v>
      </c>
      <c r="BP19" s="721"/>
      <c r="BQ19" s="721"/>
      <c r="BR19" s="721"/>
      <c r="BS19" s="690" t="s">
        <v>137</v>
      </c>
      <c r="BT19" s="685"/>
      <c r="BU19" s="685"/>
      <c r="BV19" s="685"/>
      <c r="BW19" s="685"/>
      <c r="BX19" s="685"/>
      <c r="BY19" s="685"/>
      <c r="BZ19" s="685"/>
      <c r="CA19" s="685"/>
      <c r="CB19" s="728"/>
      <c r="CD19" s="717" t="s">
        <v>277</v>
      </c>
      <c r="CE19" s="718"/>
      <c r="CF19" s="718"/>
      <c r="CG19" s="718"/>
      <c r="CH19" s="718"/>
      <c r="CI19" s="718"/>
      <c r="CJ19" s="718"/>
      <c r="CK19" s="718"/>
      <c r="CL19" s="718"/>
      <c r="CM19" s="718"/>
      <c r="CN19" s="718"/>
      <c r="CO19" s="718"/>
      <c r="CP19" s="718"/>
      <c r="CQ19" s="719"/>
      <c r="CR19" s="684" t="s">
        <v>137</v>
      </c>
      <c r="CS19" s="685"/>
      <c r="CT19" s="685"/>
      <c r="CU19" s="685"/>
      <c r="CV19" s="685"/>
      <c r="CW19" s="685"/>
      <c r="CX19" s="685"/>
      <c r="CY19" s="686"/>
      <c r="CZ19" s="721" t="s">
        <v>137</v>
      </c>
      <c r="DA19" s="721"/>
      <c r="DB19" s="721"/>
      <c r="DC19" s="721"/>
      <c r="DD19" s="690" t="s">
        <v>137</v>
      </c>
      <c r="DE19" s="685"/>
      <c r="DF19" s="685"/>
      <c r="DG19" s="685"/>
      <c r="DH19" s="685"/>
      <c r="DI19" s="685"/>
      <c r="DJ19" s="685"/>
      <c r="DK19" s="685"/>
      <c r="DL19" s="685"/>
      <c r="DM19" s="685"/>
      <c r="DN19" s="685"/>
      <c r="DO19" s="685"/>
      <c r="DP19" s="686"/>
      <c r="DQ19" s="690" t="s">
        <v>137</v>
      </c>
      <c r="DR19" s="685"/>
      <c r="DS19" s="685"/>
      <c r="DT19" s="685"/>
      <c r="DU19" s="685"/>
      <c r="DV19" s="685"/>
      <c r="DW19" s="685"/>
      <c r="DX19" s="685"/>
      <c r="DY19" s="685"/>
      <c r="DZ19" s="685"/>
      <c r="EA19" s="685"/>
      <c r="EB19" s="685"/>
      <c r="EC19" s="728"/>
    </row>
    <row r="20" spans="2:133" ht="11.25" customHeight="1" x14ac:dyDescent="0.15">
      <c r="B20" s="681" t="s">
        <v>278</v>
      </c>
      <c r="C20" s="682"/>
      <c r="D20" s="682"/>
      <c r="E20" s="682"/>
      <c r="F20" s="682"/>
      <c r="G20" s="682"/>
      <c r="H20" s="682"/>
      <c r="I20" s="682"/>
      <c r="J20" s="682"/>
      <c r="K20" s="682"/>
      <c r="L20" s="682"/>
      <c r="M20" s="682"/>
      <c r="N20" s="682"/>
      <c r="O20" s="682"/>
      <c r="P20" s="682"/>
      <c r="Q20" s="683"/>
      <c r="R20" s="684">
        <v>44</v>
      </c>
      <c r="S20" s="685"/>
      <c r="T20" s="685"/>
      <c r="U20" s="685"/>
      <c r="V20" s="685"/>
      <c r="W20" s="685"/>
      <c r="X20" s="685"/>
      <c r="Y20" s="686"/>
      <c r="Z20" s="721">
        <v>0</v>
      </c>
      <c r="AA20" s="721"/>
      <c r="AB20" s="721"/>
      <c r="AC20" s="721"/>
      <c r="AD20" s="722">
        <v>44</v>
      </c>
      <c r="AE20" s="722"/>
      <c r="AF20" s="722"/>
      <c r="AG20" s="722"/>
      <c r="AH20" s="722"/>
      <c r="AI20" s="722"/>
      <c r="AJ20" s="722"/>
      <c r="AK20" s="722"/>
      <c r="AL20" s="687">
        <v>0</v>
      </c>
      <c r="AM20" s="688"/>
      <c r="AN20" s="688"/>
      <c r="AO20" s="723"/>
      <c r="AP20" s="681" t="s">
        <v>279</v>
      </c>
      <c r="AQ20" s="682"/>
      <c r="AR20" s="682"/>
      <c r="AS20" s="682"/>
      <c r="AT20" s="682"/>
      <c r="AU20" s="682"/>
      <c r="AV20" s="682"/>
      <c r="AW20" s="682"/>
      <c r="AX20" s="682"/>
      <c r="AY20" s="682"/>
      <c r="AZ20" s="682"/>
      <c r="BA20" s="682"/>
      <c r="BB20" s="682"/>
      <c r="BC20" s="682"/>
      <c r="BD20" s="682"/>
      <c r="BE20" s="682"/>
      <c r="BF20" s="683"/>
      <c r="BG20" s="684" t="s">
        <v>137</v>
      </c>
      <c r="BH20" s="685"/>
      <c r="BI20" s="685"/>
      <c r="BJ20" s="685"/>
      <c r="BK20" s="685"/>
      <c r="BL20" s="685"/>
      <c r="BM20" s="685"/>
      <c r="BN20" s="686"/>
      <c r="BO20" s="721" t="s">
        <v>137</v>
      </c>
      <c r="BP20" s="721"/>
      <c r="BQ20" s="721"/>
      <c r="BR20" s="721"/>
      <c r="BS20" s="690" t="s">
        <v>137</v>
      </c>
      <c r="BT20" s="685"/>
      <c r="BU20" s="685"/>
      <c r="BV20" s="685"/>
      <c r="BW20" s="685"/>
      <c r="BX20" s="685"/>
      <c r="BY20" s="685"/>
      <c r="BZ20" s="685"/>
      <c r="CA20" s="685"/>
      <c r="CB20" s="728"/>
      <c r="CD20" s="717" t="s">
        <v>280</v>
      </c>
      <c r="CE20" s="718"/>
      <c r="CF20" s="718"/>
      <c r="CG20" s="718"/>
      <c r="CH20" s="718"/>
      <c r="CI20" s="718"/>
      <c r="CJ20" s="718"/>
      <c r="CK20" s="718"/>
      <c r="CL20" s="718"/>
      <c r="CM20" s="718"/>
      <c r="CN20" s="718"/>
      <c r="CO20" s="718"/>
      <c r="CP20" s="718"/>
      <c r="CQ20" s="719"/>
      <c r="CR20" s="684">
        <v>2657078</v>
      </c>
      <c r="CS20" s="685"/>
      <c r="CT20" s="685"/>
      <c r="CU20" s="685"/>
      <c r="CV20" s="685"/>
      <c r="CW20" s="685"/>
      <c r="CX20" s="685"/>
      <c r="CY20" s="686"/>
      <c r="CZ20" s="721">
        <v>100</v>
      </c>
      <c r="DA20" s="721"/>
      <c r="DB20" s="721"/>
      <c r="DC20" s="721"/>
      <c r="DD20" s="690">
        <v>455658</v>
      </c>
      <c r="DE20" s="685"/>
      <c r="DF20" s="685"/>
      <c r="DG20" s="685"/>
      <c r="DH20" s="685"/>
      <c r="DI20" s="685"/>
      <c r="DJ20" s="685"/>
      <c r="DK20" s="685"/>
      <c r="DL20" s="685"/>
      <c r="DM20" s="685"/>
      <c r="DN20" s="685"/>
      <c r="DO20" s="685"/>
      <c r="DP20" s="686"/>
      <c r="DQ20" s="690">
        <v>1733760</v>
      </c>
      <c r="DR20" s="685"/>
      <c r="DS20" s="685"/>
      <c r="DT20" s="685"/>
      <c r="DU20" s="685"/>
      <c r="DV20" s="685"/>
      <c r="DW20" s="685"/>
      <c r="DX20" s="685"/>
      <c r="DY20" s="685"/>
      <c r="DZ20" s="685"/>
      <c r="EA20" s="685"/>
      <c r="EB20" s="685"/>
      <c r="EC20" s="728"/>
    </row>
    <row r="21" spans="2:133" ht="11.25" customHeight="1" x14ac:dyDescent="0.15">
      <c r="B21" s="681" t="s">
        <v>281</v>
      </c>
      <c r="C21" s="682"/>
      <c r="D21" s="682"/>
      <c r="E21" s="682"/>
      <c r="F21" s="682"/>
      <c r="G21" s="682"/>
      <c r="H21" s="682"/>
      <c r="I21" s="682"/>
      <c r="J21" s="682"/>
      <c r="K21" s="682"/>
      <c r="L21" s="682"/>
      <c r="M21" s="682"/>
      <c r="N21" s="682"/>
      <c r="O21" s="682"/>
      <c r="P21" s="682"/>
      <c r="Q21" s="683"/>
      <c r="R21" s="684">
        <v>2697</v>
      </c>
      <c r="S21" s="685"/>
      <c r="T21" s="685"/>
      <c r="U21" s="685"/>
      <c r="V21" s="685"/>
      <c r="W21" s="685"/>
      <c r="X21" s="685"/>
      <c r="Y21" s="686"/>
      <c r="Z21" s="721">
        <v>0.1</v>
      </c>
      <c r="AA21" s="721"/>
      <c r="AB21" s="721"/>
      <c r="AC21" s="721"/>
      <c r="AD21" s="722">
        <v>2697</v>
      </c>
      <c r="AE21" s="722"/>
      <c r="AF21" s="722"/>
      <c r="AG21" s="722"/>
      <c r="AH21" s="722"/>
      <c r="AI21" s="722"/>
      <c r="AJ21" s="722"/>
      <c r="AK21" s="722"/>
      <c r="AL21" s="687">
        <v>0.2</v>
      </c>
      <c r="AM21" s="688"/>
      <c r="AN21" s="688"/>
      <c r="AO21" s="723"/>
      <c r="AP21" s="779" t="s">
        <v>282</v>
      </c>
      <c r="AQ21" s="786"/>
      <c r="AR21" s="786"/>
      <c r="AS21" s="786"/>
      <c r="AT21" s="786"/>
      <c r="AU21" s="786"/>
      <c r="AV21" s="786"/>
      <c r="AW21" s="786"/>
      <c r="AX21" s="786"/>
      <c r="AY21" s="786"/>
      <c r="AZ21" s="786"/>
      <c r="BA21" s="786"/>
      <c r="BB21" s="786"/>
      <c r="BC21" s="786"/>
      <c r="BD21" s="786"/>
      <c r="BE21" s="786"/>
      <c r="BF21" s="781"/>
      <c r="BG21" s="684" t="s">
        <v>245</v>
      </c>
      <c r="BH21" s="685"/>
      <c r="BI21" s="685"/>
      <c r="BJ21" s="685"/>
      <c r="BK21" s="685"/>
      <c r="BL21" s="685"/>
      <c r="BM21" s="685"/>
      <c r="BN21" s="686"/>
      <c r="BO21" s="721" t="s">
        <v>137</v>
      </c>
      <c r="BP21" s="721"/>
      <c r="BQ21" s="721"/>
      <c r="BR21" s="721"/>
      <c r="BS21" s="690" t="s">
        <v>245</v>
      </c>
      <c r="BT21" s="685"/>
      <c r="BU21" s="685"/>
      <c r="BV21" s="685"/>
      <c r="BW21" s="685"/>
      <c r="BX21" s="685"/>
      <c r="BY21" s="685"/>
      <c r="BZ21" s="685"/>
      <c r="CA21" s="685"/>
      <c r="CB21" s="728"/>
      <c r="CD21" s="791"/>
      <c r="CE21" s="734"/>
      <c r="CF21" s="734"/>
      <c r="CG21" s="734"/>
      <c r="CH21" s="734"/>
      <c r="CI21" s="734"/>
      <c r="CJ21" s="734"/>
      <c r="CK21" s="734"/>
      <c r="CL21" s="734"/>
      <c r="CM21" s="734"/>
      <c r="CN21" s="734"/>
      <c r="CO21" s="734"/>
      <c r="CP21" s="734"/>
      <c r="CQ21" s="735"/>
      <c r="CR21" s="792"/>
      <c r="CS21" s="793"/>
      <c r="CT21" s="793"/>
      <c r="CU21" s="793"/>
      <c r="CV21" s="793"/>
      <c r="CW21" s="793"/>
      <c r="CX21" s="793"/>
      <c r="CY21" s="794"/>
      <c r="CZ21" s="795"/>
      <c r="DA21" s="795"/>
      <c r="DB21" s="795"/>
      <c r="DC21" s="795"/>
      <c r="DD21" s="796"/>
      <c r="DE21" s="793"/>
      <c r="DF21" s="793"/>
      <c r="DG21" s="793"/>
      <c r="DH21" s="793"/>
      <c r="DI21" s="793"/>
      <c r="DJ21" s="793"/>
      <c r="DK21" s="793"/>
      <c r="DL21" s="793"/>
      <c r="DM21" s="793"/>
      <c r="DN21" s="793"/>
      <c r="DO21" s="793"/>
      <c r="DP21" s="794"/>
      <c r="DQ21" s="796"/>
      <c r="DR21" s="793"/>
      <c r="DS21" s="793"/>
      <c r="DT21" s="793"/>
      <c r="DU21" s="793"/>
      <c r="DV21" s="793"/>
      <c r="DW21" s="793"/>
      <c r="DX21" s="793"/>
      <c r="DY21" s="793"/>
      <c r="DZ21" s="793"/>
      <c r="EA21" s="793"/>
      <c r="EB21" s="793"/>
      <c r="EC21" s="800"/>
    </row>
    <row r="22" spans="2:133" ht="11.25" customHeight="1" x14ac:dyDescent="0.15">
      <c r="B22" s="681" t="s">
        <v>283</v>
      </c>
      <c r="C22" s="682"/>
      <c r="D22" s="682"/>
      <c r="E22" s="682"/>
      <c r="F22" s="682"/>
      <c r="G22" s="682"/>
      <c r="H22" s="682"/>
      <c r="I22" s="682"/>
      <c r="J22" s="682"/>
      <c r="K22" s="682"/>
      <c r="L22" s="682"/>
      <c r="M22" s="682"/>
      <c r="N22" s="682"/>
      <c r="O22" s="682"/>
      <c r="P22" s="682"/>
      <c r="Q22" s="683"/>
      <c r="R22" s="684">
        <v>1272838</v>
      </c>
      <c r="S22" s="685"/>
      <c r="T22" s="685"/>
      <c r="U22" s="685"/>
      <c r="V22" s="685"/>
      <c r="W22" s="685"/>
      <c r="X22" s="685"/>
      <c r="Y22" s="686"/>
      <c r="Z22" s="721">
        <v>44.7</v>
      </c>
      <c r="AA22" s="721"/>
      <c r="AB22" s="721"/>
      <c r="AC22" s="721"/>
      <c r="AD22" s="722">
        <v>1152393</v>
      </c>
      <c r="AE22" s="722"/>
      <c r="AF22" s="722"/>
      <c r="AG22" s="722"/>
      <c r="AH22" s="722"/>
      <c r="AI22" s="722"/>
      <c r="AJ22" s="722"/>
      <c r="AK22" s="722"/>
      <c r="AL22" s="687">
        <v>79.7</v>
      </c>
      <c r="AM22" s="688"/>
      <c r="AN22" s="688"/>
      <c r="AO22" s="723"/>
      <c r="AP22" s="779" t="s">
        <v>284</v>
      </c>
      <c r="AQ22" s="786"/>
      <c r="AR22" s="786"/>
      <c r="AS22" s="786"/>
      <c r="AT22" s="786"/>
      <c r="AU22" s="786"/>
      <c r="AV22" s="786"/>
      <c r="AW22" s="786"/>
      <c r="AX22" s="786"/>
      <c r="AY22" s="786"/>
      <c r="AZ22" s="786"/>
      <c r="BA22" s="786"/>
      <c r="BB22" s="786"/>
      <c r="BC22" s="786"/>
      <c r="BD22" s="786"/>
      <c r="BE22" s="786"/>
      <c r="BF22" s="781"/>
      <c r="BG22" s="684" t="s">
        <v>137</v>
      </c>
      <c r="BH22" s="685"/>
      <c r="BI22" s="685"/>
      <c r="BJ22" s="685"/>
      <c r="BK22" s="685"/>
      <c r="BL22" s="685"/>
      <c r="BM22" s="685"/>
      <c r="BN22" s="686"/>
      <c r="BO22" s="721" t="s">
        <v>245</v>
      </c>
      <c r="BP22" s="721"/>
      <c r="BQ22" s="721"/>
      <c r="BR22" s="721"/>
      <c r="BS22" s="690" t="s">
        <v>137</v>
      </c>
      <c r="BT22" s="685"/>
      <c r="BU22" s="685"/>
      <c r="BV22" s="685"/>
      <c r="BW22" s="685"/>
      <c r="BX22" s="685"/>
      <c r="BY22" s="685"/>
      <c r="BZ22" s="685"/>
      <c r="CA22" s="685"/>
      <c r="CB22" s="728"/>
      <c r="CD22" s="788" t="s">
        <v>285</v>
      </c>
      <c r="CE22" s="789"/>
      <c r="CF22" s="789"/>
      <c r="CG22" s="789"/>
      <c r="CH22" s="789"/>
      <c r="CI22" s="789"/>
      <c r="CJ22" s="789"/>
      <c r="CK22" s="789"/>
      <c r="CL22" s="789"/>
      <c r="CM22" s="789"/>
      <c r="CN22" s="789"/>
      <c r="CO22" s="789"/>
      <c r="CP22" s="789"/>
      <c r="CQ22" s="789"/>
      <c r="CR22" s="789"/>
      <c r="CS22" s="789"/>
      <c r="CT22" s="789"/>
      <c r="CU22" s="789"/>
      <c r="CV22" s="789"/>
      <c r="CW22" s="789"/>
      <c r="CX22" s="789"/>
      <c r="CY22" s="789"/>
      <c r="CZ22" s="789"/>
      <c r="DA22" s="789"/>
      <c r="DB22" s="789"/>
      <c r="DC22" s="789"/>
      <c r="DD22" s="789"/>
      <c r="DE22" s="789"/>
      <c r="DF22" s="789"/>
      <c r="DG22" s="789"/>
      <c r="DH22" s="789"/>
      <c r="DI22" s="789"/>
      <c r="DJ22" s="789"/>
      <c r="DK22" s="789"/>
      <c r="DL22" s="789"/>
      <c r="DM22" s="789"/>
      <c r="DN22" s="789"/>
      <c r="DO22" s="789"/>
      <c r="DP22" s="789"/>
      <c r="DQ22" s="789"/>
      <c r="DR22" s="789"/>
      <c r="DS22" s="789"/>
      <c r="DT22" s="789"/>
      <c r="DU22" s="789"/>
      <c r="DV22" s="789"/>
      <c r="DW22" s="789"/>
      <c r="DX22" s="789"/>
      <c r="DY22" s="789"/>
      <c r="DZ22" s="789"/>
      <c r="EA22" s="789"/>
      <c r="EB22" s="789"/>
      <c r="EC22" s="790"/>
    </row>
    <row r="23" spans="2:133" ht="11.25" customHeight="1" x14ac:dyDescent="0.15">
      <c r="B23" s="681" t="s">
        <v>286</v>
      </c>
      <c r="C23" s="682"/>
      <c r="D23" s="682"/>
      <c r="E23" s="682"/>
      <c r="F23" s="682"/>
      <c r="G23" s="682"/>
      <c r="H23" s="682"/>
      <c r="I23" s="682"/>
      <c r="J23" s="682"/>
      <c r="K23" s="682"/>
      <c r="L23" s="682"/>
      <c r="M23" s="682"/>
      <c r="N23" s="682"/>
      <c r="O23" s="682"/>
      <c r="P23" s="682"/>
      <c r="Q23" s="683"/>
      <c r="R23" s="684">
        <v>1152393</v>
      </c>
      <c r="S23" s="685"/>
      <c r="T23" s="685"/>
      <c r="U23" s="685"/>
      <c r="V23" s="685"/>
      <c r="W23" s="685"/>
      <c r="X23" s="685"/>
      <c r="Y23" s="686"/>
      <c r="Z23" s="721">
        <v>40.5</v>
      </c>
      <c r="AA23" s="721"/>
      <c r="AB23" s="721"/>
      <c r="AC23" s="721"/>
      <c r="AD23" s="722">
        <v>1152393</v>
      </c>
      <c r="AE23" s="722"/>
      <c r="AF23" s="722"/>
      <c r="AG23" s="722"/>
      <c r="AH23" s="722"/>
      <c r="AI23" s="722"/>
      <c r="AJ23" s="722"/>
      <c r="AK23" s="722"/>
      <c r="AL23" s="687">
        <v>79.7</v>
      </c>
      <c r="AM23" s="688"/>
      <c r="AN23" s="688"/>
      <c r="AO23" s="723"/>
      <c r="AP23" s="779" t="s">
        <v>287</v>
      </c>
      <c r="AQ23" s="786"/>
      <c r="AR23" s="786"/>
      <c r="AS23" s="786"/>
      <c r="AT23" s="786"/>
      <c r="AU23" s="786"/>
      <c r="AV23" s="786"/>
      <c r="AW23" s="786"/>
      <c r="AX23" s="786"/>
      <c r="AY23" s="786"/>
      <c r="AZ23" s="786"/>
      <c r="BA23" s="786"/>
      <c r="BB23" s="786"/>
      <c r="BC23" s="786"/>
      <c r="BD23" s="786"/>
      <c r="BE23" s="786"/>
      <c r="BF23" s="781"/>
      <c r="BG23" s="684" t="s">
        <v>137</v>
      </c>
      <c r="BH23" s="685"/>
      <c r="BI23" s="685"/>
      <c r="BJ23" s="685"/>
      <c r="BK23" s="685"/>
      <c r="BL23" s="685"/>
      <c r="BM23" s="685"/>
      <c r="BN23" s="686"/>
      <c r="BO23" s="721" t="s">
        <v>137</v>
      </c>
      <c r="BP23" s="721"/>
      <c r="BQ23" s="721"/>
      <c r="BR23" s="721"/>
      <c r="BS23" s="690" t="s">
        <v>137</v>
      </c>
      <c r="BT23" s="685"/>
      <c r="BU23" s="685"/>
      <c r="BV23" s="685"/>
      <c r="BW23" s="685"/>
      <c r="BX23" s="685"/>
      <c r="BY23" s="685"/>
      <c r="BZ23" s="685"/>
      <c r="CA23" s="685"/>
      <c r="CB23" s="728"/>
      <c r="CD23" s="788" t="s">
        <v>225</v>
      </c>
      <c r="CE23" s="789"/>
      <c r="CF23" s="789"/>
      <c r="CG23" s="789"/>
      <c r="CH23" s="789"/>
      <c r="CI23" s="789"/>
      <c r="CJ23" s="789"/>
      <c r="CK23" s="789"/>
      <c r="CL23" s="789"/>
      <c r="CM23" s="789"/>
      <c r="CN23" s="789"/>
      <c r="CO23" s="789"/>
      <c r="CP23" s="789"/>
      <c r="CQ23" s="790"/>
      <c r="CR23" s="788" t="s">
        <v>288</v>
      </c>
      <c r="CS23" s="789"/>
      <c r="CT23" s="789"/>
      <c r="CU23" s="789"/>
      <c r="CV23" s="789"/>
      <c r="CW23" s="789"/>
      <c r="CX23" s="789"/>
      <c r="CY23" s="790"/>
      <c r="CZ23" s="788" t="s">
        <v>289</v>
      </c>
      <c r="DA23" s="789"/>
      <c r="DB23" s="789"/>
      <c r="DC23" s="790"/>
      <c r="DD23" s="788" t="s">
        <v>290</v>
      </c>
      <c r="DE23" s="789"/>
      <c r="DF23" s="789"/>
      <c r="DG23" s="789"/>
      <c r="DH23" s="789"/>
      <c r="DI23" s="789"/>
      <c r="DJ23" s="789"/>
      <c r="DK23" s="790"/>
      <c r="DL23" s="797" t="s">
        <v>291</v>
      </c>
      <c r="DM23" s="798"/>
      <c r="DN23" s="798"/>
      <c r="DO23" s="798"/>
      <c r="DP23" s="798"/>
      <c r="DQ23" s="798"/>
      <c r="DR23" s="798"/>
      <c r="DS23" s="798"/>
      <c r="DT23" s="798"/>
      <c r="DU23" s="798"/>
      <c r="DV23" s="799"/>
      <c r="DW23" s="788" t="s">
        <v>292</v>
      </c>
      <c r="DX23" s="789"/>
      <c r="DY23" s="789"/>
      <c r="DZ23" s="789"/>
      <c r="EA23" s="789"/>
      <c r="EB23" s="789"/>
      <c r="EC23" s="790"/>
    </row>
    <row r="24" spans="2:133" ht="11.25" customHeight="1" x14ac:dyDescent="0.15">
      <c r="B24" s="681" t="s">
        <v>293</v>
      </c>
      <c r="C24" s="682"/>
      <c r="D24" s="682"/>
      <c r="E24" s="682"/>
      <c r="F24" s="682"/>
      <c r="G24" s="682"/>
      <c r="H24" s="682"/>
      <c r="I24" s="682"/>
      <c r="J24" s="682"/>
      <c r="K24" s="682"/>
      <c r="L24" s="682"/>
      <c r="M24" s="682"/>
      <c r="N24" s="682"/>
      <c r="O24" s="682"/>
      <c r="P24" s="682"/>
      <c r="Q24" s="683"/>
      <c r="R24" s="684">
        <v>120445</v>
      </c>
      <c r="S24" s="685"/>
      <c r="T24" s="685"/>
      <c r="U24" s="685"/>
      <c r="V24" s="685"/>
      <c r="W24" s="685"/>
      <c r="X24" s="685"/>
      <c r="Y24" s="686"/>
      <c r="Z24" s="721">
        <v>4.2</v>
      </c>
      <c r="AA24" s="721"/>
      <c r="AB24" s="721"/>
      <c r="AC24" s="721"/>
      <c r="AD24" s="722" t="s">
        <v>137</v>
      </c>
      <c r="AE24" s="722"/>
      <c r="AF24" s="722"/>
      <c r="AG24" s="722"/>
      <c r="AH24" s="722"/>
      <c r="AI24" s="722"/>
      <c r="AJ24" s="722"/>
      <c r="AK24" s="722"/>
      <c r="AL24" s="687" t="s">
        <v>138</v>
      </c>
      <c r="AM24" s="688"/>
      <c r="AN24" s="688"/>
      <c r="AO24" s="723"/>
      <c r="AP24" s="779" t="s">
        <v>294</v>
      </c>
      <c r="AQ24" s="786"/>
      <c r="AR24" s="786"/>
      <c r="AS24" s="786"/>
      <c r="AT24" s="786"/>
      <c r="AU24" s="786"/>
      <c r="AV24" s="786"/>
      <c r="AW24" s="786"/>
      <c r="AX24" s="786"/>
      <c r="AY24" s="786"/>
      <c r="AZ24" s="786"/>
      <c r="BA24" s="786"/>
      <c r="BB24" s="786"/>
      <c r="BC24" s="786"/>
      <c r="BD24" s="786"/>
      <c r="BE24" s="786"/>
      <c r="BF24" s="781"/>
      <c r="BG24" s="684" t="s">
        <v>245</v>
      </c>
      <c r="BH24" s="685"/>
      <c r="BI24" s="685"/>
      <c r="BJ24" s="685"/>
      <c r="BK24" s="685"/>
      <c r="BL24" s="685"/>
      <c r="BM24" s="685"/>
      <c r="BN24" s="686"/>
      <c r="BO24" s="721" t="s">
        <v>137</v>
      </c>
      <c r="BP24" s="721"/>
      <c r="BQ24" s="721"/>
      <c r="BR24" s="721"/>
      <c r="BS24" s="690" t="s">
        <v>137</v>
      </c>
      <c r="BT24" s="685"/>
      <c r="BU24" s="685"/>
      <c r="BV24" s="685"/>
      <c r="BW24" s="685"/>
      <c r="BX24" s="685"/>
      <c r="BY24" s="685"/>
      <c r="BZ24" s="685"/>
      <c r="CA24" s="685"/>
      <c r="CB24" s="728"/>
      <c r="CD24" s="742" t="s">
        <v>295</v>
      </c>
      <c r="CE24" s="743"/>
      <c r="CF24" s="743"/>
      <c r="CG24" s="743"/>
      <c r="CH24" s="743"/>
      <c r="CI24" s="743"/>
      <c r="CJ24" s="743"/>
      <c r="CK24" s="743"/>
      <c r="CL24" s="743"/>
      <c r="CM24" s="743"/>
      <c r="CN24" s="743"/>
      <c r="CO24" s="743"/>
      <c r="CP24" s="743"/>
      <c r="CQ24" s="744"/>
      <c r="CR24" s="739">
        <v>818496</v>
      </c>
      <c r="CS24" s="740"/>
      <c r="CT24" s="740"/>
      <c r="CU24" s="740"/>
      <c r="CV24" s="740"/>
      <c r="CW24" s="740"/>
      <c r="CX24" s="740"/>
      <c r="CY24" s="783"/>
      <c r="CZ24" s="784">
        <v>30.8</v>
      </c>
      <c r="DA24" s="757"/>
      <c r="DB24" s="757"/>
      <c r="DC24" s="787"/>
      <c r="DD24" s="782">
        <v>720769</v>
      </c>
      <c r="DE24" s="740"/>
      <c r="DF24" s="740"/>
      <c r="DG24" s="740"/>
      <c r="DH24" s="740"/>
      <c r="DI24" s="740"/>
      <c r="DJ24" s="740"/>
      <c r="DK24" s="783"/>
      <c r="DL24" s="782">
        <v>656002</v>
      </c>
      <c r="DM24" s="740"/>
      <c r="DN24" s="740"/>
      <c r="DO24" s="740"/>
      <c r="DP24" s="740"/>
      <c r="DQ24" s="740"/>
      <c r="DR24" s="740"/>
      <c r="DS24" s="740"/>
      <c r="DT24" s="740"/>
      <c r="DU24" s="740"/>
      <c r="DV24" s="783"/>
      <c r="DW24" s="784">
        <v>44.1</v>
      </c>
      <c r="DX24" s="757"/>
      <c r="DY24" s="757"/>
      <c r="DZ24" s="757"/>
      <c r="EA24" s="757"/>
      <c r="EB24" s="757"/>
      <c r="EC24" s="785"/>
    </row>
    <row r="25" spans="2:133" ht="11.25" customHeight="1" x14ac:dyDescent="0.15">
      <c r="B25" s="681" t="s">
        <v>296</v>
      </c>
      <c r="C25" s="682"/>
      <c r="D25" s="682"/>
      <c r="E25" s="682"/>
      <c r="F25" s="682"/>
      <c r="G25" s="682"/>
      <c r="H25" s="682"/>
      <c r="I25" s="682"/>
      <c r="J25" s="682"/>
      <c r="K25" s="682"/>
      <c r="L25" s="682"/>
      <c r="M25" s="682"/>
      <c r="N25" s="682"/>
      <c r="O25" s="682"/>
      <c r="P25" s="682"/>
      <c r="Q25" s="683"/>
      <c r="R25" s="684" t="s">
        <v>137</v>
      </c>
      <c r="S25" s="685"/>
      <c r="T25" s="685"/>
      <c r="U25" s="685"/>
      <c r="V25" s="685"/>
      <c r="W25" s="685"/>
      <c r="X25" s="685"/>
      <c r="Y25" s="686"/>
      <c r="Z25" s="721" t="s">
        <v>245</v>
      </c>
      <c r="AA25" s="721"/>
      <c r="AB25" s="721"/>
      <c r="AC25" s="721"/>
      <c r="AD25" s="722" t="s">
        <v>245</v>
      </c>
      <c r="AE25" s="722"/>
      <c r="AF25" s="722"/>
      <c r="AG25" s="722"/>
      <c r="AH25" s="722"/>
      <c r="AI25" s="722"/>
      <c r="AJ25" s="722"/>
      <c r="AK25" s="722"/>
      <c r="AL25" s="687" t="s">
        <v>137</v>
      </c>
      <c r="AM25" s="688"/>
      <c r="AN25" s="688"/>
      <c r="AO25" s="723"/>
      <c r="AP25" s="779" t="s">
        <v>297</v>
      </c>
      <c r="AQ25" s="786"/>
      <c r="AR25" s="786"/>
      <c r="AS25" s="786"/>
      <c r="AT25" s="786"/>
      <c r="AU25" s="786"/>
      <c r="AV25" s="786"/>
      <c r="AW25" s="786"/>
      <c r="AX25" s="786"/>
      <c r="AY25" s="786"/>
      <c r="AZ25" s="786"/>
      <c r="BA25" s="786"/>
      <c r="BB25" s="786"/>
      <c r="BC25" s="786"/>
      <c r="BD25" s="786"/>
      <c r="BE25" s="786"/>
      <c r="BF25" s="781"/>
      <c r="BG25" s="684" t="s">
        <v>137</v>
      </c>
      <c r="BH25" s="685"/>
      <c r="BI25" s="685"/>
      <c r="BJ25" s="685"/>
      <c r="BK25" s="685"/>
      <c r="BL25" s="685"/>
      <c r="BM25" s="685"/>
      <c r="BN25" s="686"/>
      <c r="BO25" s="721" t="s">
        <v>137</v>
      </c>
      <c r="BP25" s="721"/>
      <c r="BQ25" s="721"/>
      <c r="BR25" s="721"/>
      <c r="BS25" s="690" t="s">
        <v>137</v>
      </c>
      <c r="BT25" s="685"/>
      <c r="BU25" s="685"/>
      <c r="BV25" s="685"/>
      <c r="BW25" s="685"/>
      <c r="BX25" s="685"/>
      <c r="BY25" s="685"/>
      <c r="BZ25" s="685"/>
      <c r="CA25" s="685"/>
      <c r="CB25" s="728"/>
      <c r="CD25" s="717" t="s">
        <v>298</v>
      </c>
      <c r="CE25" s="718"/>
      <c r="CF25" s="718"/>
      <c r="CG25" s="718"/>
      <c r="CH25" s="718"/>
      <c r="CI25" s="718"/>
      <c r="CJ25" s="718"/>
      <c r="CK25" s="718"/>
      <c r="CL25" s="718"/>
      <c r="CM25" s="718"/>
      <c r="CN25" s="718"/>
      <c r="CO25" s="718"/>
      <c r="CP25" s="718"/>
      <c r="CQ25" s="719"/>
      <c r="CR25" s="684">
        <v>450544</v>
      </c>
      <c r="CS25" s="703"/>
      <c r="CT25" s="703"/>
      <c r="CU25" s="703"/>
      <c r="CV25" s="703"/>
      <c r="CW25" s="703"/>
      <c r="CX25" s="703"/>
      <c r="CY25" s="704"/>
      <c r="CZ25" s="687">
        <v>17</v>
      </c>
      <c r="DA25" s="705"/>
      <c r="DB25" s="705"/>
      <c r="DC25" s="706"/>
      <c r="DD25" s="690">
        <v>433582</v>
      </c>
      <c r="DE25" s="703"/>
      <c r="DF25" s="703"/>
      <c r="DG25" s="703"/>
      <c r="DH25" s="703"/>
      <c r="DI25" s="703"/>
      <c r="DJ25" s="703"/>
      <c r="DK25" s="704"/>
      <c r="DL25" s="690">
        <v>426546</v>
      </c>
      <c r="DM25" s="703"/>
      <c r="DN25" s="703"/>
      <c r="DO25" s="703"/>
      <c r="DP25" s="703"/>
      <c r="DQ25" s="703"/>
      <c r="DR25" s="703"/>
      <c r="DS25" s="703"/>
      <c r="DT25" s="703"/>
      <c r="DU25" s="703"/>
      <c r="DV25" s="704"/>
      <c r="DW25" s="687">
        <v>28.7</v>
      </c>
      <c r="DX25" s="705"/>
      <c r="DY25" s="705"/>
      <c r="DZ25" s="705"/>
      <c r="EA25" s="705"/>
      <c r="EB25" s="705"/>
      <c r="EC25" s="720"/>
    </row>
    <row r="26" spans="2:133" ht="11.25" customHeight="1" x14ac:dyDescent="0.15">
      <c r="B26" s="681" t="s">
        <v>299</v>
      </c>
      <c r="C26" s="682"/>
      <c r="D26" s="682"/>
      <c r="E26" s="682"/>
      <c r="F26" s="682"/>
      <c r="G26" s="682"/>
      <c r="H26" s="682"/>
      <c r="I26" s="682"/>
      <c r="J26" s="682"/>
      <c r="K26" s="682"/>
      <c r="L26" s="682"/>
      <c r="M26" s="682"/>
      <c r="N26" s="682"/>
      <c r="O26" s="682"/>
      <c r="P26" s="682"/>
      <c r="Q26" s="683"/>
      <c r="R26" s="684">
        <v>1565543</v>
      </c>
      <c r="S26" s="685"/>
      <c r="T26" s="685"/>
      <c r="U26" s="685"/>
      <c r="V26" s="685"/>
      <c r="W26" s="685"/>
      <c r="X26" s="685"/>
      <c r="Y26" s="686"/>
      <c r="Z26" s="721">
        <v>55</v>
      </c>
      <c r="AA26" s="721"/>
      <c r="AB26" s="721"/>
      <c r="AC26" s="721"/>
      <c r="AD26" s="722">
        <v>1445098</v>
      </c>
      <c r="AE26" s="722"/>
      <c r="AF26" s="722"/>
      <c r="AG26" s="722"/>
      <c r="AH26" s="722"/>
      <c r="AI26" s="722"/>
      <c r="AJ26" s="722"/>
      <c r="AK26" s="722"/>
      <c r="AL26" s="687">
        <v>100</v>
      </c>
      <c r="AM26" s="688"/>
      <c r="AN26" s="688"/>
      <c r="AO26" s="723"/>
      <c r="AP26" s="779" t="s">
        <v>300</v>
      </c>
      <c r="AQ26" s="780"/>
      <c r="AR26" s="780"/>
      <c r="AS26" s="780"/>
      <c r="AT26" s="780"/>
      <c r="AU26" s="780"/>
      <c r="AV26" s="780"/>
      <c r="AW26" s="780"/>
      <c r="AX26" s="780"/>
      <c r="AY26" s="780"/>
      <c r="AZ26" s="780"/>
      <c r="BA26" s="780"/>
      <c r="BB26" s="780"/>
      <c r="BC26" s="780"/>
      <c r="BD26" s="780"/>
      <c r="BE26" s="780"/>
      <c r="BF26" s="781"/>
      <c r="BG26" s="684" t="s">
        <v>137</v>
      </c>
      <c r="BH26" s="685"/>
      <c r="BI26" s="685"/>
      <c r="BJ26" s="685"/>
      <c r="BK26" s="685"/>
      <c r="BL26" s="685"/>
      <c r="BM26" s="685"/>
      <c r="BN26" s="686"/>
      <c r="BO26" s="721" t="s">
        <v>137</v>
      </c>
      <c r="BP26" s="721"/>
      <c r="BQ26" s="721"/>
      <c r="BR26" s="721"/>
      <c r="BS26" s="690" t="s">
        <v>245</v>
      </c>
      <c r="BT26" s="685"/>
      <c r="BU26" s="685"/>
      <c r="BV26" s="685"/>
      <c r="BW26" s="685"/>
      <c r="BX26" s="685"/>
      <c r="BY26" s="685"/>
      <c r="BZ26" s="685"/>
      <c r="CA26" s="685"/>
      <c r="CB26" s="728"/>
      <c r="CD26" s="717" t="s">
        <v>301</v>
      </c>
      <c r="CE26" s="718"/>
      <c r="CF26" s="718"/>
      <c r="CG26" s="718"/>
      <c r="CH26" s="718"/>
      <c r="CI26" s="718"/>
      <c r="CJ26" s="718"/>
      <c r="CK26" s="718"/>
      <c r="CL26" s="718"/>
      <c r="CM26" s="718"/>
      <c r="CN26" s="718"/>
      <c r="CO26" s="718"/>
      <c r="CP26" s="718"/>
      <c r="CQ26" s="719"/>
      <c r="CR26" s="684">
        <v>268522</v>
      </c>
      <c r="CS26" s="685"/>
      <c r="CT26" s="685"/>
      <c r="CU26" s="685"/>
      <c r="CV26" s="685"/>
      <c r="CW26" s="685"/>
      <c r="CX26" s="685"/>
      <c r="CY26" s="686"/>
      <c r="CZ26" s="687">
        <v>10.1</v>
      </c>
      <c r="DA26" s="705"/>
      <c r="DB26" s="705"/>
      <c r="DC26" s="706"/>
      <c r="DD26" s="690">
        <v>255022</v>
      </c>
      <c r="DE26" s="685"/>
      <c r="DF26" s="685"/>
      <c r="DG26" s="685"/>
      <c r="DH26" s="685"/>
      <c r="DI26" s="685"/>
      <c r="DJ26" s="685"/>
      <c r="DK26" s="686"/>
      <c r="DL26" s="690" t="s">
        <v>245</v>
      </c>
      <c r="DM26" s="685"/>
      <c r="DN26" s="685"/>
      <c r="DO26" s="685"/>
      <c r="DP26" s="685"/>
      <c r="DQ26" s="685"/>
      <c r="DR26" s="685"/>
      <c r="DS26" s="685"/>
      <c r="DT26" s="685"/>
      <c r="DU26" s="685"/>
      <c r="DV26" s="686"/>
      <c r="DW26" s="687" t="s">
        <v>137</v>
      </c>
      <c r="DX26" s="705"/>
      <c r="DY26" s="705"/>
      <c r="DZ26" s="705"/>
      <c r="EA26" s="705"/>
      <c r="EB26" s="705"/>
      <c r="EC26" s="720"/>
    </row>
    <row r="27" spans="2:133" ht="11.25" customHeight="1" x14ac:dyDescent="0.15">
      <c r="B27" s="681" t="s">
        <v>302</v>
      </c>
      <c r="C27" s="682"/>
      <c r="D27" s="682"/>
      <c r="E27" s="682"/>
      <c r="F27" s="682"/>
      <c r="G27" s="682"/>
      <c r="H27" s="682"/>
      <c r="I27" s="682"/>
      <c r="J27" s="682"/>
      <c r="K27" s="682"/>
      <c r="L27" s="682"/>
      <c r="M27" s="682"/>
      <c r="N27" s="682"/>
      <c r="O27" s="682"/>
      <c r="P27" s="682"/>
      <c r="Q27" s="683"/>
      <c r="R27" s="684" t="s">
        <v>245</v>
      </c>
      <c r="S27" s="685"/>
      <c r="T27" s="685"/>
      <c r="U27" s="685"/>
      <c r="V27" s="685"/>
      <c r="W27" s="685"/>
      <c r="X27" s="685"/>
      <c r="Y27" s="686"/>
      <c r="Z27" s="721" t="s">
        <v>245</v>
      </c>
      <c r="AA27" s="721"/>
      <c r="AB27" s="721"/>
      <c r="AC27" s="721"/>
      <c r="AD27" s="722" t="s">
        <v>245</v>
      </c>
      <c r="AE27" s="722"/>
      <c r="AF27" s="722"/>
      <c r="AG27" s="722"/>
      <c r="AH27" s="722"/>
      <c r="AI27" s="722"/>
      <c r="AJ27" s="722"/>
      <c r="AK27" s="722"/>
      <c r="AL27" s="687" t="s">
        <v>137</v>
      </c>
      <c r="AM27" s="688"/>
      <c r="AN27" s="688"/>
      <c r="AO27" s="723"/>
      <c r="AP27" s="681" t="s">
        <v>303</v>
      </c>
      <c r="AQ27" s="682"/>
      <c r="AR27" s="682"/>
      <c r="AS27" s="682"/>
      <c r="AT27" s="682"/>
      <c r="AU27" s="682"/>
      <c r="AV27" s="682"/>
      <c r="AW27" s="682"/>
      <c r="AX27" s="682"/>
      <c r="AY27" s="682"/>
      <c r="AZ27" s="682"/>
      <c r="BA27" s="682"/>
      <c r="BB27" s="682"/>
      <c r="BC27" s="682"/>
      <c r="BD27" s="682"/>
      <c r="BE27" s="682"/>
      <c r="BF27" s="683"/>
      <c r="BG27" s="684">
        <v>198094</v>
      </c>
      <c r="BH27" s="685"/>
      <c r="BI27" s="685"/>
      <c r="BJ27" s="685"/>
      <c r="BK27" s="685"/>
      <c r="BL27" s="685"/>
      <c r="BM27" s="685"/>
      <c r="BN27" s="686"/>
      <c r="BO27" s="721">
        <v>100</v>
      </c>
      <c r="BP27" s="721"/>
      <c r="BQ27" s="721"/>
      <c r="BR27" s="721"/>
      <c r="BS27" s="690" t="s">
        <v>137</v>
      </c>
      <c r="BT27" s="685"/>
      <c r="BU27" s="685"/>
      <c r="BV27" s="685"/>
      <c r="BW27" s="685"/>
      <c r="BX27" s="685"/>
      <c r="BY27" s="685"/>
      <c r="BZ27" s="685"/>
      <c r="CA27" s="685"/>
      <c r="CB27" s="728"/>
      <c r="CD27" s="717" t="s">
        <v>304</v>
      </c>
      <c r="CE27" s="718"/>
      <c r="CF27" s="718"/>
      <c r="CG27" s="718"/>
      <c r="CH27" s="718"/>
      <c r="CI27" s="718"/>
      <c r="CJ27" s="718"/>
      <c r="CK27" s="718"/>
      <c r="CL27" s="718"/>
      <c r="CM27" s="718"/>
      <c r="CN27" s="718"/>
      <c r="CO27" s="718"/>
      <c r="CP27" s="718"/>
      <c r="CQ27" s="719"/>
      <c r="CR27" s="684">
        <v>130963</v>
      </c>
      <c r="CS27" s="703"/>
      <c r="CT27" s="703"/>
      <c r="CU27" s="703"/>
      <c r="CV27" s="703"/>
      <c r="CW27" s="703"/>
      <c r="CX27" s="703"/>
      <c r="CY27" s="704"/>
      <c r="CZ27" s="687">
        <v>4.9000000000000004</v>
      </c>
      <c r="DA27" s="705"/>
      <c r="DB27" s="705"/>
      <c r="DC27" s="706"/>
      <c r="DD27" s="690">
        <v>50198</v>
      </c>
      <c r="DE27" s="703"/>
      <c r="DF27" s="703"/>
      <c r="DG27" s="703"/>
      <c r="DH27" s="703"/>
      <c r="DI27" s="703"/>
      <c r="DJ27" s="703"/>
      <c r="DK27" s="704"/>
      <c r="DL27" s="690">
        <v>50116</v>
      </c>
      <c r="DM27" s="703"/>
      <c r="DN27" s="703"/>
      <c r="DO27" s="703"/>
      <c r="DP27" s="703"/>
      <c r="DQ27" s="703"/>
      <c r="DR27" s="703"/>
      <c r="DS27" s="703"/>
      <c r="DT27" s="703"/>
      <c r="DU27" s="703"/>
      <c r="DV27" s="704"/>
      <c r="DW27" s="687">
        <v>3.4</v>
      </c>
      <c r="DX27" s="705"/>
      <c r="DY27" s="705"/>
      <c r="DZ27" s="705"/>
      <c r="EA27" s="705"/>
      <c r="EB27" s="705"/>
      <c r="EC27" s="720"/>
    </row>
    <row r="28" spans="2:133" ht="11.25" customHeight="1" x14ac:dyDescent="0.15">
      <c r="B28" s="681" t="s">
        <v>305</v>
      </c>
      <c r="C28" s="682"/>
      <c r="D28" s="682"/>
      <c r="E28" s="682"/>
      <c r="F28" s="682"/>
      <c r="G28" s="682"/>
      <c r="H28" s="682"/>
      <c r="I28" s="682"/>
      <c r="J28" s="682"/>
      <c r="K28" s="682"/>
      <c r="L28" s="682"/>
      <c r="M28" s="682"/>
      <c r="N28" s="682"/>
      <c r="O28" s="682"/>
      <c r="P28" s="682"/>
      <c r="Q28" s="683"/>
      <c r="R28" s="684">
        <v>19578</v>
      </c>
      <c r="S28" s="685"/>
      <c r="T28" s="685"/>
      <c r="U28" s="685"/>
      <c r="V28" s="685"/>
      <c r="W28" s="685"/>
      <c r="X28" s="685"/>
      <c r="Y28" s="686"/>
      <c r="Z28" s="721">
        <v>0.7</v>
      </c>
      <c r="AA28" s="721"/>
      <c r="AB28" s="721"/>
      <c r="AC28" s="721"/>
      <c r="AD28" s="722" t="s">
        <v>137</v>
      </c>
      <c r="AE28" s="722"/>
      <c r="AF28" s="722"/>
      <c r="AG28" s="722"/>
      <c r="AH28" s="722"/>
      <c r="AI28" s="722"/>
      <c r="AJ28" s="722"/>
      <c r="AK28" s="722"/>
      <c r="AL28" s="687" t="s">
        <v>137</v>
      </c>
      <c r="AM28" s="688"/>
      <c r="AN28" s="688"/>
      <c r="AO28" s="723"/>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721"/>
      <c r="BP28" s="721"/>
      <c r="BQ28" s="721"/>
      <c r="BR28" s="721"/>
      <c r="BS28" s="690"/>
      <c r="BT28" s="685"/>
      <c r="BU28" s="685"/>
      <c r="BV28" s="685"/>
      <c r="BW28" s="685"/>
      <c r="BX28" s="685"/>
      <c r="BY28" s="685"/>
      <c r="BZ28" s="685"/>
      <c r="CA28" s="685"/>
      <c r="CB28" s="728"/>
      <c r="CD28" s="717" t="s">
        <v>306</v>
      </c>
      <c r="CE28" s="718"/>
      <c r="CF28" s="718"/>
      <c r="CG28" s="718"/>
      <c r="CH28" s="718"/>
      <c r="CI28" s="718"/>
      <c r="CJ28" s="718"/>
      <c r="CK28" s="718"/>
      <c r="CL28" s="718"/>
      <c r="CM28" s="718"/>
      <c r="CN28" s="718"/>
      <c r="CO28" s="718"/>
      <c r="CP28" s="718"/>
      <c r="CQ28" s="719"/>
      <c r="CR28" s="684">
        <v>236989</v>
      </c>
      <c r="CS28" s="685"/>
      <c r="CT28" s="685"/>
      <c r="CU28" s="685"/>
      <c r="CV28" s="685"/>
      <c r="CW28" s="685"/>
      <c r="CX28" s="685"/>
      <c r="CY28" s="686"/>
      <c r="CZ28" s="687">
        <v>8.9</v>
      </c>
      <c r="DA28" s="705"/>
      <c r="DB28" s="705"/>
      <c r="DC28" s="706"/>
      <c r="DD28" s="690">
        <v>236989</v>
      </c>
      <c r="DE28" s="685"/>
      <c r="DF28" s="685"/>
      <c r="DG28" s="685"/>
      <c r="DH28" s="685"/>
      <c r="DI28" s="685"/>
      <c r="DJ28" s="685"/>
      <c r="DK28" s="686"/>
      <c r="DL28" s="690">
        <v>179340</v>
      </c>
      <c r="DM28" s="685"/>
      <c r="DN28" s="685"/>
      <c r="DO28" s="685"/>
      <c r="DP28" s="685"/>
      <c r="DQ28" s="685"/>
      <c r="DR28" s="685"/>
      <c r="DS28" s="685"/>
      <c r="DT28" s="685"/>
      <c r="DU28" s="685"/>
      <c r="DV28" s="686"/>
      <c r="DW28" s="687">
        <v>12.1</v>
      </c>
      <c r="DX28" s="705"/>
      <c r="DY28" s="705"/>
      <c r="DZ28" s="705"/>
      <c r="EA28" s="705"/>
      <c r="EB28" s="705"/>
      <c r="EC28" s="720"/>
    </row>
    <row r="29" spans="2:133" ht="11.25" customHeight="1" x14ac:dyDescent="0.15">
      <c r="B29" s="681" t="s">
        <v>307</v>
      </c>
      <c r="C29" s="682"/>
      <c r="D29" s="682"/>
      <c r="E29" s="682"/>
      <c r="F29" s="682"/>
      <c r="G29" s="682"/>
      <c r="H29" s="682"/>
      <c r="I29" s="682"/>
      <c r="J29" s="682"/>
      <c r="K29" s="682"/>
      <c r="L29" s="682"/>
      <c r="M29" s="682"/>
      <c r="N29" s="682"/>
      <c r="O29" s="682"/>
      <c r="P29" s="682"/>
      <c r="Q29" s="683"/>
      <c r="R29" s="684">
        <v>15066</v>
      </c>
      <c r="S29" s="685"/>
      <c r="T29" s="685"/>
      <c r="U29" s="685"/>
      <c r="V29" s="685"/>
      <c r="W29" s="685"/>
      <c r="X29" s="685"/>
      <c r="Y29" s="686"/>
      <c r="Z29" s="721">
        <v>0.5</v>
      </c>
      <c r="AA29" s="721"/>
      <c r="AB29" s="721"/>
      <c r="AC29" s="721"/>
      <c r="AD29" s="722">
        <v>65</v>
      </c>
      <c r="AE29" s="722"/>
      <c r="AF29" s="722"/>
      <c r="AG29" s="722"/>
      <c r="AH29" s="722"/>
      <c r="AI29" s="722"/>
      <c r="AJ29" s="722"/>
      <c r="AK29" s="722"/>
      <c r="AL29" s="687">
        <v>0</v>
      </c>
      <c r="AM29" s="688"/>
      <c r="AN29" s="688"/>
      <c r="AO29" s="723"/>
      <c r="AP29" s="665"/>
      <c r="AQ29" s="666"/>
      <c r="AR29" s="666"/>
      <c r="AS29" s="666"/>
      <c r="AT29" s="666"/>
      <c r="AU29" s="666"/>
      <c r="AV29" s="666"/>
      <c r="AW29" s="666"/>
      <c r="AX29" s="666"/>
      <c r="AY29" s="666"/>
      <c r="AZ29" s="666"/>
      <c r="BA29" s="666"/>
      <c r="BB29" s="666"/>
      <c r="BC29" s="666"/>
      <c r="BD29" s="666"/>
      <c r="BE29" s="666"/>
      <c r="BF29" s="667"/>
      <c r="BG29" s="684"/>
      <c r="BH29" s="685"/>
      <c r="BI29" s="685"/>
      <c r="BJ29" s="685"/>
      <c r="BK29" s="685"/>
      <c r="BL29" s="685"/>
      <c r="BM29" s="685"/>
      <c r="BN29" s="686"/>
      <c r="BO29" s="721"/>
      <c r="BP29" s="721"/>
      <c r="BQ29" s="721"/>
      <c r="BR29" s="721"/>
      <c r="BS29" s="722"/>
      <c r="BT29" s="722"/>
      <c r="BU29" s="722"/>
      <c r="BV29" s="722"/>
      <c r="BW29" s="722"/>
      <c r="BX29" s="722"/>
      <c r="BY29" s="722"/>
      <c r="BZ29" s="722"/>
      <c r="CA29" s="722"/>
      <c r="CB29" s="772"/>
      <c r="CD29" s="773" t="s">
        <v>308</v>
      </c>
      <c r="CE29" s="774"/>
      <c r="CF29" s="717" t="s">
        <v>309</v>
      </c>
      <c r="CG29" s="718"/>
      <c r="CH29" s="718"/>
      <c r="CI29" s="718"/>
      <c r="CJ29" s="718"/>
      <c r="CK29" s="718"/>
      <c r="CL29" s="718"/>
      <c r="CM29" s="718"/>
      <c r="CN29" s="718"/>
      <c r="CO29" s="718"/>
      <c r="CP29" s="718"/>
      <c r="CQ29" s="719"/>
      <c r="CR29" s="684">
        <v>236989</v>
      </c>
      <c r="CS29" s="703"/>
      <c r="CT29" s="703"/>
      <c r="CU29" s="703"/>
      <c r="CV29" s="703"/>
      <c r="CW29" s="703"/>
      <c r="CX29" s="703"/>
      <c r="CY29" s="704"/>
      <c r="CZ29" s="687">
        <v>8.9</v>
      </c>
      <c r="DA29" s="705"/>
      <c r="DB29" s="705"/>
      <c r="DC29" s="706"/>
      <c r="DD29" s="690">
        <v>236989</v>
      </c>
      <c r="DE29" s="703"/>
      <c r="DF29" s="703"/>
      <c r="DG29" s="703"/>
      <c r="DH29" s="703"/>
      <c r="DI29" s="703"/>
      <c r="DJ29" s="703"/>
      <c r="DK29" s="704"/>
      <c r="DL29" s="690">
        <v>179340</v>
      </c>
      <c r="DM29" s="703"/>
      <c r="DN29" s="703"/>
      <c r="DO29" s="703"/>
      <c r="DP29" s="703"/>
      <c r="DQ29" s="703"/>
      <c r="DR29" s="703"/>
      <c r="DS29" s="703"/>
      <c r="DT29" s="703"/>
      <c r="DU29" s="703"/>
      <c r="DV29" s="704"/>
      <c r="DW29" s="687">
        <v>12.1</v>
      </c>
      <c r="DX29" s="705"/>
      <c r="DY29" s="705"/>
      <c r="DZ29" s="705"/>
      <c r="EA29" s="705"/>
      <c r="EB29" s="705"/>
      <c r="EC29" s="720"/>
    </row>
    <row r="30" spans="2:133" ht="11.25" customHeight="1" x14ac:dyDescent="0.15">
      <c r="B30" s="681" t="s">
        <v>310</v>
      </c>
      <c r="C30" s="682"/>
      <c r="D30" s="682"/>
      <c r="E30" s="682"/>
      <c r="F30" s="682"/>
      <c r="G30" s="682"/>
      <c r="H30" s="682"/>
      <c r="I30" s="682"/>
      <c r="J30" s="682"/>
      <c r="K30" s="682"/>
      <c r="L30" s="682"/>
      <c r="M30" s="682"/>
      <c r="N30" s="682"/>
      <c r="O30" s="682"/>
      <c r="P30" s="682"/>
      <c r="Q30" s="683"/>
      <c r="R30" s="684">
        <v>1423</v>
      </c>
      <c r="S30" s="685"/>
      <c r="T30" s="685"/>
      <c r="U30" s="685"/>
      <c r="V30" s="685"/>
      <c r="W30" s="685"/>
      <c r="X30" s="685"/>
      <c r="Y30" s="686"/>
      <c r="Z30" s="721">
        <v>0.1</v>
      </c>
      <c r="AA30" s="721"/>
      <c r="AB30" s="721"/>
      <c r="AC30" s="721"/>
      <c r="AD30" s="722" t="s">
        <v>137</v>
      </c>
      <c r="AE30" s="722"/>
      <c r="AF30" s="722"/>
      <c r="AG30" s="722"/>
      <c r="AH30" s="722"/>
      <c r="AI30" s="722"/>
      <c r="AJ30" s="722"/>
      <c r="AK30" s="722"/>
      <c r="AL30" s="687" t="s">
        <v>245</v>
      </c>
      <c r="AM30" s="688"/>
      <c r="AN30" s="688"/>
      <c r="AO30" s="723"/>
      <c r="AP30" s="745" t="s">
        <v>225</v>
      </c>
      <c r="AQ30" s="746"/>
      <c r="AR30" s="746"/>
      <c r="AS30" s="746"/>
      <c r="AT30" s="746"/>
      <c r="AU30" s="746"/>
      <c r="AV30" s="746"/>
      <c r="AW30" s="746"/>
      <c r="AX30" s="746"/>
      <c r="AY30" s="746"/>
      <c r="AZ30" s="746"/>
      <c r="BA30" s="746"/>
      <c r="BB30" s="746"/>
      <c r="BC30" s="746"/>
      <c r="BD30" s="746"/>
      <c r="BE30" s="746"/>
      <c r="BF30" s="747"/>
      <c r="BG30" s="745" t="s">
        <v>311</v>
      </c>
      <c r="BH30" s="770"/>
      <c r="BI30" s="770"/>
      <c r="BJ30" s="770"/>
      <c r="BK30" s="770"/>
      <c r="BL30" s="770"/>
      <c r="BM30" s="770"/>
      <c r="BN30" s="770"/>
      <c r="BO30" s="770"/>
      <c r="BP30" s="770"/>
      <c r="BQ30" s="771"/>
      <c r="BR30" s="745" t="s">
        <v>312</v>
      </c>
      <c r="BS30" s="770"/>
      <c r="BT30" s="770"/>
      <c r="BU30" s="770"/>
      <c r="BV30" s="770"/>
      <c r="BW30" s="770"/>
      <c r="BX30" s="770"/>
      <c r="BY30" s="770"/>
      <c r="BZ30" s="770"/>
      <c r="CA30" s="770"/>
      <c r="CB30" s="771"/>
      <c r="CD30" s="775"/>
      <c r="CE30" s="776"/>
      <c r="CF30" s="717" t="s">
        <v>313</v>
      </c>
      <c r="CG30" s="718"/>
      <c r="CH30" s="718"/>
      <c r="CI30" s="718"/>
      <c r="CJ30" s="718"/>
      <c r="CK30" s="718"/>
      <c r="CL30" s="718"/>
      <c r="CM30" s="718"/>
      <c r="CN30" s="718"/>
      <c r="CO30" s="718"/>
      <c r="CP30" s="718"/>
      <c r="CQ30" s="719"/>
      <c r="CR30" s="684">
        <v>232429</v>
      </c>
      <c r="CS30" s="685"/>
      <c r="CT30" s="685"/>
      <c r="CU30" s="685"/>
      <c r="CV30" s="685"/>
      <c r="CW30" s="685"/>
      <c r="CX30" s="685"/>
      <c r="CY30" s="686"/>
      <c r="CZ30" s="687">
        <v>8.6999999999999993</v>
      </c>
      <c r="DA30" s="705"/>
      <c r="DB30" s="705"/>
      <c r="DC30" s="706"/>
      <c r="DD30" s="690">
        <v>232429</v>
      </c>
      <c r="DE30" s="685"/>
      <c r="DF30" s="685"/>
      <c r="DG30" s="685"/>
      <c r="DH30" s="685"/>
      <c r="DI30" s="685"/>
      <c r="DJ30" s="685"/>
      <c r="DK30" s="686"/>
      <c r="DL30" s="690">
        <v>174780</v>
      </c>
      <c r="DM30" s="685"/>
      <c r="DN30" s="685"/>
      <c r="DO30" s="685"/>
      <c r="DP30" s="685"/>
      <c r="DQ30" s="685"/>
      <c r="DR30" s="685"/>
      <c r="DS30" s="685"/>
      <c r="DT30" s="685"/>
      <c r="DU30" s="685"/>
      <c r="DV30" s="686"/>
      <c r="DW30" s="687">
        <v>11.8</v>
      </c>
      <c r="DX30" s="705"/>
      <c r="DY30" s="705"/>
      <c r="DZ30" s="705"/>
      <c r="EA30" s="705"/>
      <c r="EB30" s="705"/>
      <c r="EC30" s="720"/>
    </row>
    <row r="31" spans="2:133" ht="11.25" customHeight="1" x14ac:dyDescent="0.15">
      <c r="B31" s="681" t="s">
        <v>314</v>
      </c>
      <c r="C31" s="682"/>
      <c r="D31" s="682"/>
      <c r="E31" s="682"/>
      <c r="F31" s="682"/>
      <c r="G31" s="682"/>
      <c r="H31" s="682"/>
      <c r="I31" s="682"/>
      <c r="J31" s="682"/>
      <c r="K31" s="682"/>
      <c r="L31" s="682"/>
      <c r="M31" s="682"/>
      <c r="N31" s="682"/>
      <c r="O31" s="682"/>
      <c r="P31" s="682"/>
      <c r="Q31" s="683"/>
      <c r="R31" s="684">
        <v>127926</v>
      </c>
      <c r="S31" s="685"/>
      <c r="T31" s="685"/>
      <c r="U31" s="685"/>
      <c r="V31" s="685"/>
      <c r="W31" s="685"/>
      <c r="X31" s="685"/>
      <c r="Y31" s="686"/>
      <c r="Z31" s="721">
        <v>4.5</v>
      </c>
      <c r="AA31" s="721"/>
      <c r="AB31" s="721"/>
      <c r="AC31" s="721"/>
      <c r="AD31" s="722" t="s">
        <v>137</v>
      </c>
      <c r="AE31" s="722"/>
      <c r="AF31" s="722"/>
      <c r="AG31" s="722"/>
      <c r="AH31" s="722"/>
      <c r="AI31" s="722"/>
      <c r="AJ31" s="722"/>
      <c r="AK31" s="722"/>
      <c r="AL31" s="687" t="s">
        <v>137</v>
      </c>
      <c r="AM31" s="688"/>
      <c r="AN31" s="688"/>
      <c r="AO31" s="723"/>
      <c r="AP31" s="759" t="s">
        <v>315</v>
      </c>
      <c r="AQ31" s="760"/>
      <c r="AR31" s="760"/>
      <c r="AS31" s="760"/>
      <c r="AT31" s="765" t="s">
        <v>316</v>
      </c>
      <c r="AU31" s="231"/>
      <c r="AV31" s="231"/>
      <c r="AW31" s="231"/>
      <c r="AX31" s="752" t="s">
        <v>189</v>
      </c>
      <c r="AY31" s="753"/>
      <c r="AZ31" s="753"/>
      <c r="BA31" s="753"/>
      <c r="BB31" s="753"/>
      <c r="BC31" s="753"/>
      <c r="BD31" s="753"/>
      <c r="BE31" s="753"/>
      <c r="BF31" s="754"/>
      <c r="BG31" s="755">
        <v>99.7</v>
      </c>
      <c r="BH31" s="756"/>
      <c r="BI31" s="756"/>
      <c r="BJ31" s="756"/>
      <c r="BK31" s="756"/>
      <c r="BL31" s="756"/>
      <c r="BM31" s="757">
        <v>99</v>
      </c>
      <c r="BN31" s="756"/>
      <c r="BO31" s="756"/>
      <c r="BP31" s="756"/>
      <c r="BQ31" s="758"/>
      <c r="BR31" s="755">
        <v>99.5</v>
      </c>
      <c r="BS31" s="756"/>
      <c r="BT31" s="756"/>
      <c r="BU31" s="756"/>
      <c r="BV31" s="756"/>
      <c r="BW31" s="756"/>
      <c r="BX31" s="757">
        <v>98.8</v>
      </c>
      <c r="BY31" s="756"/>
      <c r="BZ31" s="756"/>
      <c r="CA31" s="756"/>
      <c r="CB31" s="758"/>
      <c r="CD31" s="775"/>
      <c r="CE31" s="776"/>
      <c r="CF31" s="717" t="s">
        <v>317</v>
      </c>
      <c r="CG31" s="718"/>
      <c r="CH31" s="718"/>
      <c r="CI31" s="718"/>
      <c r="CJ31" s="718"/>
      <c r="CK31" s="718"/>
      <c r="CL31" s="718"/>
      <c r="CM31" s="718"/>
      <c r="CN31" s="718"/>
      <c r="CO31" s="718"/>
      <c r="CP31" s="718"/>
      <c r="CQ31" s="719"/>
      <c r="CR31" s="684">
        <v>4560</v>
      </c>
      <c r="CS31" s="703"/>
      <c r="CT31" s="703"/>
      <c r="CU31" s="703"/>
      <c r="CV31" s="703"/>
      <c r="CW31" s="703"/>
      <c r="CX31" s="703"/>
      <c r="CY31" s="704"/>
      <c r="CZ31" s="687">
        <v>0.2</v>
      </c>
      <c r="DA31" s="705"/>
      <c r="DB31" s="705"/>
      <c r="DC31" s="706"/>
      <c r="DD31" s="690">
        <v>4560</v>
      </c>
      <c r="DE31" s="703"/>
      <c r="DF31" s="703"/>
      <c r="DG31" s="703"/>
      <c r="DH31" s="703"/>
      <c r="DI31" s="703"/>
      <c r="DJ31" s="703"/>
      <c r="DK31" s="704"/>
      <c r="DL31" s="690">
        <v>4560</v>
      </c>
      <c r="DM31" s="703"/>
      <c r="DN31" s="703"/>
      <c r="DO31" s="703"/>
      <c r="DP31" s="703"/>
      <c r="DQ31" s="703"/>
      <c r="DR31" s="703"/>
      <c r="DS31" s="703"/>
      <c r="DT31" s="703"/>
      <c r="DU31" s="703"/>
      <c r="DV31" s="704"/>
      <c r="DW31" s="687">
        <v>0.3</v>
      </c>
      <c r="DX31" s="705"/>
      <c r="DY31" s="705"/>
      <c r="DZ31" s="705"/>
      <c r="EA31" s="705"/>
      <c r="EB31" s="705"/>
      <c r="EC31" s="720"/>
    </row>
    <row r="32" spans="2:133" ht="11.25" customHeight="1" x14ac:dyDescent="0.15">
      <c r="B32" s="748" t="s">
        <v>318</v>
      </c>
      <c r="C32" s="749"/>
      <c r="D32" s="749"/>
      <c r="E32" s="749"/>
      <c r="F32" s="749"/>
      <c r="G32" s="749"/>
      <c r="H32" s="749"/>
      <c r="I32" s="749"/>
      <c r="J32" s="749"/>
      <c r="K32" s="749"/>
      <c r="L32" s="749"/>
      <c r="M32" s="749"/>
      <c r="N32" s="749"/>
      <c r="O32" s="749"/>
      <c r="P32" s="749"/>
      <c r="Q32" s="750"/>
      <c r="R32" s="684" t="s">
        <v>137</v>
      </c>
      <c r="S32" s="685"/>
      <c r="T32" s="685"/>
      <c r="U32" s="685"/>
      <c r="V32" s="685"/>
      <c r="W32" s="685"/>
      <c r="X32" s="685"/>
      <c r="Y32" s="686"/>
      <c r="Z32" s="721" t="s">
        <v>245</v>
      </c>
      <c r="AA32" s="721"/>
      <c r="AB32" s="721"/>
      <c r="AC32" s="721"/>
      <c r="AD32" s="722" t="s">
        <v>137</v>
      </c>
      <c r="AE32" s="722"/>
      <c r="AF32" s="722"/>
      <c r="AG32" s="722"/>
      <c r="AH32" s="722"/>
      <c r="AI32" s="722"/>
      <c r="AJ32" s="722"/>
      <c r="AK32" s="722"/>
      <c r="AL32" s="687" t="s">
        <v>137</v>
      </c>
      <c r="AM32" s="688"/>
      <c r="AN32" s="688"/>
      <c r="AO32" s="723"/>
      <c r="AP32" s="761"/>
      <c r="AQ32" s="762"/>
      <c r="AR32" s="762"/>
      <c r="AS32" s="762"/>
      <c r="AT32" s="766"/>
      <c r="AU32" s="230" t="s">
        <v>319</v>
      </c>
      <c r="AV32" s="230"/>
      <c r="AW32" s="230"/>
      <c r="AX32" s="681" t="s">
        <v>320</v>
      </c>
      <c r="AY32" s="682"/>
      <c r="AZ32" s="682"/>
      <c r="BA32" s="682"/>
      <c r="BB32" s="682"/>
      <c r="BC32" s="682"/>
      <c r="BD32" s="682"/>
      <c r="BE32" s="682"/>
      <c r="BF32" s="683"/>
      <c r="BG32" s="768">
        <v>99.7</v>
      </c>
      <c r="BH32" s="703"/>
      <c r="BI32" s="703"/>
      <c r="BJ32" s="703"/>
      <c r="BK32" s="703"/>
      <c r="BL32" s="703"/>
      <c r="BM32" s="688">
        <v>99.3</v>
      </c>
      <c r="BN32" s="769"/>
      <c r="BO32" s="769"/>
      <c r="BP32" s="769"/>
      <c r="BQ32" s="727"/>
      <c r="BR32" s="768">
        <v>99.8</v>
      </c>
      <c r="BS32" s="703"/>
      <c r="BT32" s="703"/>
      <c r="BU32" s="703"/>
      <c r="BV32" s="703"/>
      <c r="BW32" s="703"/>
      <c r="BX32" s="688">
        <v>99.1</v>
      </c>
      <c r="BY32" s="769"/>
      <c r="BZ32" s="769"/>
      <c r="CA32" s="769"/>
      <c r="CB32" s="727"/>
      <c r="CD32" s="777"/>
      <c r="CE32" s="778"/>
      <c r="CF32" s="717" t="s">
        <v>321</v>
      </c>
      <c r="CG32" s="718"/>
      <c r="CH32" s="718"/>
      <c r="CI32" s="718"/>
      <c r="CJ32" s="718"/>
      <c r="CK32" s="718"/>
      <c r="CL32" s="718"/>
      <c r="CM32" s="718"/>
      <c r="CN32" s="718"/>
      <c r="CO32" s="718"/>
      <c r="CP32" s="718"/>
      <c r="CQ32" s="719"/>
      <c r="CR32" s="684" t="s">
        <v>245</v>
      </c>
      <c r="CS32" s="685"/>
      <c r="CT32" s="685"/>
      <c r="CU32" s="685"/>
      <c r="CV32" s="685"/>
      <c r="CW32" s="685"/>
      <c r="CX32" s="685"/>
      <c r="CY32" s="686"/>
      <c r="CZ32" s="687" t="s">
        <v>137</v>
      </c>
      <c r="DA32" s="705"/>
      <c r="DB32" s="705"/>
      <c r="DC32" s="706"/>
      <c r="DD32" s="690" t="s">
        <v>137</v>
      </c>
      <c r="DE32" s="685"/>
      <c r="DF32" s="685"/>
      <c r="DG32" s="685"/>
      <c r="DH32" s="685"/>
      <c r="DI32" s="685"/>
      <c r="DJ32" s="685"/>
      <c r="DK32" s="686"/>
      <c r="DL32" s="690" t="s">
        <v>138</v>
      </c>
      <c r="DM32" s="685"/>
      <c r="DN32" s="685"/>
      <c r="DO32" s="685"/>
      <c r="DP32" s="685"/>
      <c r="DQ32" s="685"/>
      <c r="DR32" s="685"/>
      <c r="DS32" s="685"/>
      <c r="DT32" s="685"/>
      <c r="DU32" s="685"/>
      <c r="DV32" s="686"/>
      <c r="DW32" s="687" t="s">
        <v>137</v>
      </c>
      <c r="DX32" s="705"/>
      <c r="DY32" s="705"/>
      <c r="DZ32" s="705"/>
      <c r="EA32" s="705"/>
      <c r="EB32" s="705"/>
      <c r="EC32" s="720"/>
    </row>
    <row r="33" spans="2:133" ht="11.25" customHeight="1" x14ac:dyDescent="0.15">
      <c r="B33" s="681" t="s">
        <v>322</v>
      </c>
      <c r="C33" s="682"/>
      <c r="D33" s="682"/>
      <c r="E33" s="682"/>
      <c r="F33" s="682"/>
      <c r="G33" s="682"/>
      <c r="H33" s="682"/>
      <c r="I33" s="682"/>
      <c r="J33" s="682"/>
      <c r="K33" s="682"/>
      <c r="L33" s="682"/>
      <c r="M33" s="682"/>
      <c r="N33" s="682"/>
      <c r="O33" s="682"/>
      <c r="P33" s="682"/>
      <c r="Q33" s="683"/>
      <c r="R33" s="684">
        <v>119345</v>
      </c>
      <c r="S33" s="685"/>
      <c r="T33" s="685"/>
      <c r="U33" s="685"/>
      <c r="V33" s="685"/>
      <c r="W33" s="685"/>
      <c r="X33" s="685"/>
      <c r="Y33" s="686"/>
      <c r="Z33" s="721">
        <v>4.2</v>
      </c>
      <c r="AA33" s="721"/>
      <c r="AB33" s="721"/>
      <c r="AC33" s="721"/>
      <c r="AD33" s="722" t="s">
        <v>245</v>
      </c>
      <c r="AE33" s="722"/>
      <c r="AF33" s="722"/>
      <c r="AG33" s="722"/>
      <c r="AH33" s="722"/>
      <c r="AI33" s="722"/>
      <c r="AJ33" s="722"/>
      <c r="AK33" s="722"/>
      <c r="AL33" s="687" t="s">
        <v>276</v>
      </c>
      <c r="AM33" s="688"/>
      <c r="AN33" s="688"/>
      <c r="AO33" s="723"/>
      <c r="AP33" s="763"/>
      <c r="AQ33" s="764"/>
      <c r="AR33" s="764"/>
      <c r="AS33" s="764"/>
      <c r="AT33" s="767"/>
      <c r="AU33" s="232"/>
      <c r="AV33" s="232"/>
      <c r="AW33" s="232"/>
      <c r="AX33" s="665" t="s">
        <v>323</v>
      </c>
      <c r="AY33" s="666"/>
      <c r="AZ33" s="666"/>
      <c r="BA33" s="666"/>
      <c r="BB33" s="666"/>
      <c r="BC33" s="666"/>
      <c r="BD33" s="666"/>
      <c r="BE33" s="666"/>
      <c r="BF33" s="667"/>
      <c r="BG33" s="751">
        <v>99.6</v>
      </c>
      <c r="BH33" s="669"/>
      <c r="BI33" s="669"/>
      <c r="BJ33" s="669"/>
      <c r="BK33" s="669"/>
      <c r="BL33" s="669"/>
      <c r="BM33" s="712">
        <v>98.5</v>
      </c>
      <c r="BN33" s="669"/>
      <c r="BO33" s="669"/>
      <c r="BP33" s="669"/>
      <c r="BQ33" s="733"/>
      <c r="BR33" s="751">
        <v>99.3</v>
      </c>
      <c r="BS33" s="669"/>
      <c r="BT33" s="669"/>
      <c r="BU33" s="669"/>
      <c r="BV33" s="669"/>
      <c r="BW33" s="669"/>
      <c r="BX33" s="712">
        <v>98.2</v>
      </c>
      <c r="BY33" s="669"/>
      <c r="BZ33" s="669"/>
      <c r="CA33" s="669"/>
      <c r="CB33" s="733"/>
      <c r="CD33" s="717" t="s">
        <v>324</v>
      </c>
      <c r="CE33" s="718"/>
      <c r="CF33" s="718"/>
      <c r="CG33" s="718"/>
      <c r="CH33" s="718"/>
      <c r="CI33" s="718"/>
      <c r="CJ33" s="718"/>
      <c r="CK33" s="718"/>
      <c r="CL33" s="718"/>
      <c r="CM33" s="718"/>
      <c r="CN33" s="718"/>
      <c r="CO33" s="718"/>
      <c r="CP33" s="718"/>
      <c r="CQ33" s="719"/>
      <c r="CR33" s="684">
        <v>1283716</v>
      </c>
      <c r="CS33" s="703"/>
      <c r="CT33" s="703"/>
      <c r="CU33" s="703"/>
      <c r="CV33" s="703"/>
      <c r="CW33" s="703"/>
      <c r="CX33" s="703"/>
      <c r="CY33" s="704"/>
      <c r="CZ33" s="687">
        <v>48.3</v>
      </c>
      <c r="DA33" s="705"/>
      <c r="DB33" s="705"/>
      <c r="DC33" s="706"/>
      <c r="DD33" s="690">
        <v>883518</v>
      </c>
      <c r="DE33" s="703"/>
      <c r="DF33" s="703"/>
      <c r="DG33" s="703"/>
      <c r="DH33" s="703"/>
      <c r="DI33" s="703"/>
      <c r="DJ33" s="703"/>
      <c r="DK33" s="704"/>
      <c r="DL33" s="690">
        <v>554783</v>
      </c>
      <c r="DM33" s="703"/>
      <c r="DN33" s="703"/>
      <c r="DO33" s="703"/>
      <c r="DP33" s="703"/>
      <c r="DQ33" s="703"/>
      <c r="DR33" s="703"/>
      <c r="DS33" s="703"/>
      <c r="DT33" s="703"/>
      <c r="DU33" s="703"/>
      <c r="DV33" s="704"/>
      <c r="DW33" s="687">
        <v>37.299999999999997</v>
      </c>
      <c r="DX33" s="705"/>
      <c r="DY33" s="705"/>
      <c r="DZ33" s="705"/>
      <c r="EA33" s="705"/>
      <c r="EB33" s="705"/>
      <c r="EC33" s="720"/>
    </row>
    <row r="34" spans="2:133" ht="11.25" customHeight="1" x14ac:dyDescent="0.15">
      <c r="B34" s="681" t="s">
        <v>325</v>
      </c>
      <c r="C34" s="682"/>
      <c r="D34" s="682"/>
      <c r="E34" s="682"/>
      <c r="F34" s="682"/>
      <c r="G34" s="682"/>
      <c r="H34" s="682"/>
      <c r="I34" s="682"/>
      <c r="J34" s="682"/>
      <c r="K34" s="682"/>
      <c r="L34" s="682"/>
      <c r="M34" s="682"/>
      <c r="N34" s="682"/>
      <c r="O34" s="682"/>
      <c r="P34" s="682"/>
      <c r="Q34" s="683"/>
      <c r="R34" s="684">
        <v>16835</v>
      </c>
      <c r="S34" s="685"/>
      <c r="T34" s="685"/>
      <c r="U34" s="685"/>
      <c r="V34" s="685"/>
      <c r="W34" s="685"/>
      <c r="X34" s="685"/>
      <c r="Y34" s="686"/>
      <c r="Z34" s="721">
        <v>0.6</v>
      </c>
      <c r="AA34" s="721"/>
      <c r="AB34" s="721"/>
      <c r="AC34" s="721"/>
      <c r="AD34" s="722">
        <v>167</v>
      </c>
      <c r="AE34" s="722"/>
      <c r="AF34" s="722"/>
      <c r="AG34" s="722"/>
      <c r="AH34" s="722"/>
      <c r="AI34" s="722"/>
      <c r="AJ34" s="722"/>
      <c r="AK34" s="722"/>
      <c r="AL34" s="687">
        <v>0</v>
      </c>
      <c r="AM34" s="688"/>
      <c r="AN34" s="688"/>
      <c r="AO34" s="72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7" t="s">
        <v>326</v>
      </c>
      <c r="CE34" s="718"/>
      <c r="CF34" s="718"/>
      <c r="CG34" s="718"/>
      <c r="CH34" s="718"/>
      <c r="CI34" s="718"/>
      <c r="CJ34" s="718"/>
      <c r="CK34" s="718"/>
      <c r="CL34" s="718"/>
      <c r="CM34" s="718"/>
      <c r="CN34" s="718"/>
      <c r="CO34" s="718"/>
      <c r="CP34" s="718"/>
      <c r="CQ34" s="719"/>
      <c r="CR34" s="684">
        <v>440616</v>
      </c>
      <c r="CS34" s="685"/>
      <c r="CT34" s="685"/>
      <c r="CU34" s="685"/>
      <c r="CV34" s="685"/>
      <c r="CW34" s="685"/>
      <c r="CX34" s="685"/>
      <c r="CY34" s="686"/>
      <c r="CZ34" s="687">
        <v>16.600000000000001</v>
      </c>
      <c r="DA34" s="705"/>
      <c r="DB34" s="705"/>
      <c r="DC34" s="706"/>
      <c r="DD34" s="690">
        <v>314369</v>
      </c>
      <c r="DE34" s="685"/>
      <c r="DF34" s="685"/>
      <c r="DG34" s="685"/>
      <c r="DH34" s="685"/>
      <c r="DI34" s="685"/>
      <c r="DJ34" s="685"/>
      <c r="DK34" s="686"/>
      <c r="DL34" s="690">
        <v>254577</v>
      </c>
      <c r="DM34" s="685"/>
      <c r="DN34" s="685"/>
      <c r="DO34" s="685"/>
      <c r="DP34" s="685"/>
      <c r="DQ34" s="685"/>
      <c r="DR34" s="685"/>
      <c r="DS34" s="685"/>
      <c r="DT34" s="685"/>
      <c r="DU34" s="685"/>
      <c r="DV34" s="686"/>
      <c r="DW34" s="687">
        <v>17.100000000000001</v>
      </c>
      <c r="DX34" s="705"/>
      <c r="DY34" s="705"/>
      <c r="DZ34" s="705"/>
      <c r="EA34" s="705"/>
      <c r="EB34" s="705"/>
      <c r="EC34" s="720"/>
    </row>
    <row r="35" spans="2:133" ht="11.25" customHeight="1" x14ac:dyDescent="0.15">
      <c r="B35" s="681" t="s">
        <v>327</v>
      </c>
      <c r="C35" s="682"/>
      <c r="D35" s="682"/>
      <c r="E35" s="682"/>
      <c r="F35" s="682"/>
      <c r="G35" s="682"/>
      <c r="H35" s="682"/>
      <c r="I35" s="682"/>
      <c r="J35" s="682"/>
      <c r="K35" s="682"/>
      <c r="L35" s="682"/>
      <c r="M35" s="682"/>
      <c r="N35" s="682"/>
      <c r="O35" s="682"/>
      <c r="P35" s="682"/>
      <c r="Q35" s="683"/>
      <c r="R35" s="684">
        <v>154119</v>
      </c>
      <c r="S35" s="685"/>
      <c r="T35" s="685"/>
      <c r="U35" s="685"/>
      <c r="V35" s="685"/>
      <c r="W35" s="685"/>
      <c r="X35" s="685"/>
      <c r="Y35" s="686"/>
      <c r="Z35" s="721">
        <v>5.4</v>
      </c>
      <c r="AA35" s="721"/>
      <c r="AB35" s="721"/>
      <c r="AC35" s="721"/>
      <c r="AD35" s="722" t="s">
        <v>137</v>
      </c>
      <c r="AE35" s="722"/>
      <c r="AF35" s="722"/>
      <c r="AG35" s="722"/>
      <c r="AH35" s="722"/>
      <c r="AI35" s="722"/>
      <c r="AJ35" s="722"/>
      <c r="AK35" s="722"/>
      <c r="AL35" s="687" t="s">
        <v>137</v>
      </c>
      <c r="AM35" s="688"/>
      <c r="AN35" s="688"/>
      <c r="AO35" s="723"/>
      <c r="AP35" s="235"/>
      <c r="AQ35" s="745" t="s">
        <v>328</v>
      </c>
      <c r="AR35" s="746"/>
      <c r="AS35" s="746"/>
      <c r="AT35" s="746"/>
      <c r="AU35" s="746"/>
      <c r="AV35" s="746"/>
      <c r="AW35" s="746"/>
      <c r="AX35" s="746"/>
      <c r="AY35" s="746"/>
      <c r="AZ35" s="746"/>
      <c r="BA35" s="746"/>
      <c r="BB35" s="746"/>
      <c r="BC35" s="746"/>
      <c r="BD35" s="746"/>
      <c r="BE35" s="746"/>
      <c r="BF35" s="747"/>
      <c r="BG35" s="745" t="s">
        <v>329</v>
      </c>
      <c r="BH35" s="746"/>
      <c r="BI35" s="746"/>
      <c r="BJ35" s="746"/>
      <c r="BK35" s="746"/>
      <c r="BL35" s="746"/>
      <c r="BM35" s="746"/>
      <c r="BN35" s="746"/>
      <c r="BO35" s="746"/>
      <c r="BP35" s="746"/>
      <c r="BQ35" s="746"/>
      <c r="BR35" s="746"/>
      <c r="BS35" s="746"/>
      <c r="BT35" s="746"/>
      <c r="BU35" s="746"/>
      <c r="BV35" s="746"/>
      <c r="BW35" s="746"/>
      <c r="BX35" s="746"/>
      <c r="BY35" s="746"/>
      <c r="BZ35" s="746"/>
      <c r="CA35" s="746"/>
      <c r="CB35" s="747"/>
      <c r="CD35" s="717" t="s">
        <v>330</v>
      </c>
      <c r="CE35" s="718"/>
      <c r="CF35" s="718"/>
      <c r="CG35" s="718"/>
      <c r="CH35" s="718"/>
      <c r="CI35" s="718"/>
      <c r="CJ35" s="718"/>
      <c r="CK35" s="718"/>
      <c r="CL35" s="718"/>
      <c r="CM35" s="718"/>
      <c r="CN35" s="718"/>
      <c r="CO35" s="718"/>
      <c r="CP35" s="718"/>
      <c r="CQ35" s="719"/>
      <c r="CR35" s="684">
        <v>27021</v>
      </c>
      <c r="CS35" s="703"/>
      <c r="CT35" s="703"/>
      <c r="CU35" s="703"/>
      <c r="CV35" s="703"/>
      <c r="CW35" s="703"/>
      <c r="CX35" s="703"/>
      <c r="CY35" s="704"/>
      <c r="CZ35" s="687">
        <v>1</v>
      </c>
      <c r="DA35" s="705"/>
      <c r="DB35" s="705"/>
      <c r="DC35" s="706"/>
      <c r="DD35" s="690">
        <v>26044</v>
      </c>
      <c r="DE35" s="703"/>
      <c r="DF35" s="703"/>
      <c r="DG35" s="703"/>
      <c r="DH35" s="703"/>
      <c r="DI35" s="703"/>
      <c r="DJ35" s="703"/>
      <c r="DK35" s="704"/>
      <c r="DL35" s="690">
        <v>25441</v>
      </c>
      <c r="DM35" s="703"/>
      <c r="DN35" s="703"/>
      <c r="DO35" s="703"/>
      <c r="DP35" s="703"/>
      <c r="DQ35" s="703"/>
      <c r="DR35" s="703"/>
      <c r="DS35" s="703"/>
      <c r="DT35" s="703"/>
      <c r="DU35" s="703"/>
      <c r="DV35" s="704"/>
      <c r="DW35" s="687">
        <v>1.7</v>
      </c>
      <c r="DX35" s="705"/>
      <c r="DY35" s="705"/>
      <c r="DZ35" s="705"/>
      <c r="EA35" s="705"/>
      <c r="EB35" s="705"/>
      <c r="EC35" s="720"/>
    </row>
    <row r="36" spans="2:133" ht="11.25" customHeight="1" x14ac:dyDescent="0.15">
      <c r="B36" s="681" t="s">
        <v>331</v>
      </c>
      <c r="C36" s="682"/>
      <c r="D36" s="682"/>
      <c r="E36" s="682"/>
      <c r="F36" s="682"/>
      <c r="G36" s="682"/>
      <c r="H36" s="682"/>
      <c r="I36" s="682"/>
      <c r="J36" s="682"/>
      <c r="K36" s="682"/>
      <c r="L36" s="682"/>
      <c r="M36" s="682"/>
      <c r="N36" s="682"/>
      <c r="O36" s="682"/>
      <c r="P36" s="682"/>
      <c r="Q36" s="683"/>
      <c r="R36" s="684">
        <v>248829</v>
      </c>
      <c r="S36" s="685"/>
      <c r="T36" s="685"/>
      <c r="U36" s="685"/>
      <c r="V36" s="685"/>
      <c r="W36" s="685"/>
      <c r="X36" s="685"/>
      <c r="Y36" s="686"/>
      <c r="Z36" s="721">
        <v>8.6999999999999993</v>
      </c>
      <c r="AA36" s="721"/>
      <c r="AB36" s="721"/>
      <c r="AC36" s="721"/>
      <c r="AD36" s="722" t="s">
        <v>137</v>
      </c>
      <c r="AE36" s="722"/>
      <c r="AF36" s="722"/>
      <c r="AG36" s="722"/>
      <c r="AH36" s="722"/>
      <c r="AI36" s="722"/>
      <c r="AJ36" s="722"/>
      <c r="AK36" s="722"/>
      <c r="AL36" s="687" t="s">
        <v>137</v>
      </c>
      <c r="AM36" s="688"/>
      <c r="AN36" s="688"/>
      <c r="AO36" s="723"/>
      <c r="AP36" s="235"/>
      <c r="AQ36" s="736" t="s">
        <v>332</v>
      </c>
      <c r="AR36" s="737"/>
      <c r="AS36" s="737"/>
      <c r="AT36" s="737"/>
      <c r="AU36" s="737"/>
      <c r="AV36" s="737"/>
      <c r="AW36" s="737"/>
      <c r="AX36" s="737"/>
      <c r="AY36" s="738"/>
      <c r="AZ36" s="739">
        <v>327812</v>
      </c>
      <c r="BA36" s="740"/>
      <c r="BB36" s="740"/>
      <c r="BC36" s="740"/>
      <c r="BD36" s="740"/>
      <c r="BE36" s="740"/>
      <c r="BF36" s="741"/>
      <c r="BG36" s="742" t="s">
        <v>333</v>
      </c>
      <c r="BH36" s="743"/>
      <c r="BI36" s="743"/>
      <c r="BJ36" s="743"/>
      <c r="BK36" s="743"/>
      <c r="BL36" s="743"/>
      <c r="BM36" s="743"/>
      <c r="BN36" s="743"/>
      <c r="BO36" s="743"/>
      <c r="BP36" s="743"/>
      <c r="BQ36" s="743"/>
      <c r="BR36" s="743"/>
      <c r="BS36" s="743"/>
      <c r="BT36" s="743"/>
      <c r="BU36" s="744"/>
      <c r="BV36" s="739">
        <v>34718</v>
      </c>
      <c r="BW36" s="740"/>
      <c r="BX36" s="740"/>
      <c r="BY36" s="740"/>
      <c r="BZ36" s="740"/>
      <c r="CA36" s="740"/>
      <c r="CB36" s="741"/>
      <c r="CD36" s="717" t="s">
        <v>334</v>
      </c>
      <c r="CE36" s="718"/>
      <c r="CF36" s="718"/>
      <c r="CG36" s="718"/>
      <c r="CH36" s="718"/>
      <c r="CI36" s="718"/>
      <c r="CJ36" s="718"/>
      <c r="CK36" s="718"/>
      <c r="CL36" s="718"/>
      <c r="CM36" s="718"/>
      <c r="CN36" s="718"/>
      <c r="CO36" s="718"/>
      <c r="CP36" s="718"/>
      <c r="CQ36" s="719"/>
      <c r="CR36" s="684">
        <v>191322</v>
      </c>
      <c r="CS36" s="685"/>
      <c r="CT36" s="685"/>
      <c r="CU36" s="685"/>
      <c r="CV36" s="685"/>
      <c r="CW36" s="685"/>
      <c r="CX36" s="685"/>
      <c r="CY36" s="686"/>
      <c r="CZ36" s="687">
        <v>7.2</v>
      </c>
      <c r="DA36" s="705"/>
      <c r="DB36" s="705"/>
      <c r="DC36" s="706"/>
      <c r="DD36" s="690">
        <v>124338</v>
      </c>
      <c r="DE36" s="685"/>
      <c r="DF36" s="685"/>
      <c r="DG36" s="685"/>
      <c r="DH36" s="685"/>
      <c r="DI36" s="685"/>
      <c r="DJ36" s="685"/>
      <c r="DK36" s="686"/>
      <c r="DL36" s="690">
        <v>101733</v>
      </c>
      <c r="DM36" s="685"/>
      <c r="DN36" s="685"/>
      <c r="DO36" s="685"/>
      <c r="DP36" s="685"/>
      <c r="DQ36" s="685"/>
      <c r="DR36" s="685"/>
      <c r="DS36" s="685"/>
      <c r="DT36" s="685"/>
      <c r="DU36" s="685"/>
      <c r="DV36" s="686"/>
      <c r="DW36" s="687">
        <v>6.8</v>
      </c>
      <c r="DX36" s="705"/>
      <c r="DY36" s="705"/>
      <c r="DZ36" s="705"/>
      <c r="EA36" s="705"/>
      <c r="EB36" s="705"/>
      <c r="EC36" s="720"/>
    </row>
    <row r="37" spans="2:133" ht="11.25" customHeight="1" x14ac:dyDescent="0.15">
      <c r="B37" s="681" t="s">
        <v>335</v>
      </c>
      <c r="C37" s="682"/>
      <c r="D37" s="682"/>
      <c r="E37" s="682"/>
      <c r="F37" s="682"/>
      <c r="G37" s="682"/>
      <c r="H37" s="682"/>
      <c r="I37" s="682"/>
      <c r="J37" s="682"/>
      <c r="K37" s="682"/>
      <c r="L37" s="682"/>
      <c r="M37" s="682"/>
      <c r="N37" s="682"/>
      <c r="O37" s="682"/>
      <c r="P37" s="682"/>
      <c r="Q37" s="683"/>
      <c r="R37" s="684">
        <v>199854</v>
      </c>
      <c r="S37" s="685"/>
      <c r="T37" s="685"/>
      <c r="U37" s="685"/>
      <c r="V37" s="685"/>
      <c r="W37" s="685"/>
      <c r="X37" s="685"/>
      <c r="Y37" s="686"/>
      <c r="Z37" s="721">
        <v>7</v>
      </c>
      <c r="AA37" s="721"/>
      <c r="AB37" s="721"/>
      <c r="AC37" s="721"/>
      <c r="AD37" s="722" t="s">
        <v>137</v>
      </c>
      <c r="AE37" s="722"/>
      <c r="AF37" s="722"/>
      <c r="AG37" s="722"/>
      <c r="AH37" s="722"/>
      <c r="AI37" s="722"/>
      <c r="AJ37" s="722"/>
      <c r="AK37" s="722"/>
      <c r="AL37" s="687" t="s">
        <v>245</v>
      </c>
      <c r="AM37" s="688"/>
      <c r="AN37" s="688"/>
      <c r="AO37" s="723"/>
      <c r="AQ37" s="724" t="s">
        <v>336</v>
      </c>
      <c r="AR37" s="725"/>
      <c r="AS37" s="725"/>
      <c r="AT37" s="725"/>
      <c r="AU37" s="725"/>
      <c r="AV37" s="725"/>
      <c r="AW37" s="725"/>
      <c r="AX37" s="725"/>
      <c r="AY37" s="726"/>
      <c r="AZ37" s="684">
        <v>112400</v>
      </c>
      <c r="BA37" s="685"/>
      <c r="BB37" s="685"/>
      <c r="BC37" s="685"/>
      <c r="BD37" s="703"/>
      <c r="BE37" s="703"/>
      <c r="BF37" s="727"/>
      <c r="BG37" s="717" t="s">
        <v>337</v>
      </c>
      <c r="BH37" s="718"/>
      <c r="BI37" s="718"/>
      <c r="BJ37" s="718"/>
      <c r="BK37" s="718"/>
      <c r="BL37" s="718"/>
      <c r="BM37" s="718"/>
      <c r="BN37" s="718"/>
      <c r="BO37" s="718"/>
      <c r="BP37" s="718"/>
      <c r="BQ37" s="718"/>
      <c r="BR37" s="718"/>
      <c r="BS37" s="718"/>
      <c r="BT37" s="718"/>
      <c r="BU37" s="719"/>
      <c r="BV37" s="684">
        <v>33298</v>
      </c>
      <c r="BW37" s="685"/>
      <c r="BX37" s="685"/>
      <c r="BY37" s="685"/>
      <c r="BZ37" s="685"/>
      <c r="CA37" s="685"/>
      <c r="CB37" s="728"/>
      <c r="CD37" s="717" t="s">
        <v>338</v>
      </c>
      <c r="CE37" s="718"/>
      <c r="CF37" s="718"/>
      <c r="CG37" s="718"/>
      <c r="CH37" s="718"/>
      <c r="CI37" s="718"/>
      <c r="CJ37" s="718"/>
      <c r="CK37" s="718"/>
      <c r="CL37" s="718"/>
      <c r="CM37" s="718"/>
      <c r="CN37" s="718"/>
      <c r="CO37" s="718"/>
      <c r="CP37" s="718"/>
      <c r="CQ37" s="719"/>
      <c r="CR37" s="684">
        <v>16493</v>
      </c>
      <c r="CS37" s="703"/>
      <c r="CT37" s="703"/>
      <c r="CU37" s="703"/>
      <c r="CV37" s="703"/>
      <c r="CW37" s="703"/>
      <c r="CX37" s="703"/>
      <c r="CY37" s="704"/>
      <c r="CZ37" s="687">
        <v>0.6</v>
      </c>
      <c r="DA37" s="705"/>
      <c r="DB37" s="705"/>
      <c r="DC37" s="706"/>
      <c r="DD37" s="690">
        <v>16493</v>
      </c>
      <c r="DE37" s="703"/>
      <c r="DF37" s="703"/>
      <c r="DG37" s="703"/>
      <c r="DH37" s="703"/>
      <c r="DI37" s="703"/>
      <c r="DJ37" s="703"/>
      <c r="DK37" s="704"/>
      <c r="DL37" s="690">
        <v>16493</v>
      </c>
      <c r="DM37" s="703"/>
      <c r="DN37" s="703"/>
      <c r="DO37" s="703"/>
      <c r="DP37" s="703"/>
      <c r="DQ37" s="703"/>
      <c r="DR37" s="703"/>
      <c r="DS37" s="703"/>
      <c r="DT37" s="703"/>
      <c r="DU37" s="703"/>
      <c r="DV37" s="704"/>
      <c r="DW37" s="687">
        <v>1.1000000000000001</v>
      </c>
      <c r="DX37" s="705"/>
      <c r="DY37" s="705"/>
      <c r="DZ37" s="705"/>
      <c r="EA37" s="705"/>
      <c r="EB37" s="705"/>
      <c r="EC37" s="720"/>
    </row>
    <row r="38" spans="2:133" ht="11.25" customHeight="1" x14ac:dyDescent="0.15">
      <c r="B38" s="681" t="s">
        <v>339</v>
      </c>
      <c r="C38" s="682"/>
      <c r="D38" s="682"/>
      <c r="E38" s="682"/>
      <c r="F38" s="682"/>
      <c r="G38" s="682"/>
      <c r="H38" s="682"/>
      <c r="I38" s="682"/>
      <c r="J38" s="682"/>
      <c r="K38" s="682"/>
      <c r="L38" s="682"/>
      <c r="M38" s="682"/>
      <c r="N38" s="682"/>
      <c r="O38" s="682"/>
      <c r="P38" s="682"/>
      <c r="Q38" s="683"/>
      <c r="R38" s="684">
        <v>32946</v>
      </c>
      <c r="S38" s="685"/>
      <c r="T38" s="685"/>
      <c r="U38" s="685"/>
      <c r="V38" s="685"/>
      <c r="W38" s="685"/>
      <c r="X38" s="685"/>
      <c r="Y38" s="686"/>
      <c r="Z38" s="721">
        <v>1.2</v>
      </c>
      <c r="AA38" s="721"/>
      <c r="AB38" s="721"/>
      <c r="AC38" s="721"/>
      <c r="AD38" s="722">
        <v>116</v>
      </c>
      <c r="AE38" s="722"/>
      <c r="AF38" s="722"/>
      <c r="AG38" s="722"/>
      <c r="AH38" s="722"/>
      <c r="AI38" s="722"/>
      <c r="AJ38" s="722"/>
      <c r="AK38" s="722"/>
      <c r="AL38" s="687">
        <v>0</v>
      </c>
      <c r="AM38" s="688"/>
      <c r="AN38" s="688"/>
      <c r="AO38" s="723"/>
      <c r="AQ38" s="724" t="s">
        <v>340</v>
      </c>
      <c r="AR38" s="725"/>
      <c r="AS38" s="725"/>
      <c r="AT38" s="725"/>
      <c r="AU38" s="725"/>
      <c r="AV38" s="725"/>
      <c r="AW38" s="725"/>
      <c r="AX38" s="725"/>
      <c r="AY38" s="726"/>
      <c r="AZ38" s="684">
        <v>56271</v>
      </c>
      <c r="BA38" s="685"/>
      <c r="BB38" s="685"/>
      <c r="BC38" s="685"/>
      <c r="BD38" s="703"/>
      <c r="BE38" s="703"/>
      <c r="BF38" s="727"/>
      <c r="BG38" s="717" t="s">
        <v>341</v>
      </c>
      <c r="BH38" s="718"/>
      <c r="BI38" s="718"/>
      <c r="BJ38" s="718"/>
      <c r="BK38" s="718"/>
      <c r="BL38" s="718"/>
      <c r="BM38" s="718"/>
      <c r="BN38" s="718"/>
      <c r="BO38" s="718"/>
      <c r="BP38" s="718"/>
      <c r="BQ38" s="718"/>
      <c r="BR38" s="718"/>
      <c r="BS38" s="718"/>
      <c r="BT38" s="718"/>
      <c r="BU38" s="719"/>
      <c r="BV38" s="684">
        <v>376</v>
      </c>
      <c r="BW38" s="685"/>
      <c r="BX38" s="685"/>
      <c r="BY38" s="685"/>
      <c r="BZ38" s="685"/>
      <c r="CA38" s="685"/>
      <c r="CB38" s="728"/>
      <c r="CD38" s="717" t="s">
        <v>342</v>
      </c>
      <c r="CE38" s="718"/>
      <c r="CF38" s="718"/>
      <c r="CG38" s="718"/>
      <c r="CH38" s="718"/>
      <c r="CI38" s="718"/>
      <c r="CJ38" s="718"/>
      <c r="CK38" s="718"/>
      <c r="CL38" s="718"/>
      <c r="CM38" s="718"/>
      <c r="CN38" s="718"/>
      <c r="CO38" s="718"/>
      <c r="CP38" s="718"/>
      <c r="CQ38" s="719"/>
      <c r="CR38" s="684">
        <v>327812</v>
      </c>
      <c r="CS38" s="685"/>
      <c r="CT38" s="685"/>
      <c r="CU38" s="685"/>
      <c r="CV38" s="685"/>
      <c r="CW38" s="685"/>
      <c r="CX38" s="685"/>
      <c r="CY38" s="686"/>
      <c r="CZ38" s="687">
        <v>12.3</v>
      </c>
      <c r="DA38" s="705"/>
      <c r="DB38" s="705"/>
      <c r="DC38" s="706"/>
      <c r="DD38" s="690">
        <v>298767</v>
      </c>
      <c r="DE38" s="685"/>
      <c r="DF38" s="685"/>
      <c r="DG38" s="685"/>
      <c r="DH38" s="685"/>
      <c r="DI38" s="685"/>
      <c r="DJ38" s="685"/>
      <c r="DK38" s="686"/>
      <c r="DL38" s="690">
        <v>173032</v>
      </c>
      <c r="DM38" s="685"/>
      <c r="DN38" s="685"/>
      <c r="DO38" s="685"/>
      <c r="DP38" s="685"/>
      <c r="DQ38" s="685"/>
      <c r="DR38" s="685"/>
      <c r="DS38" s="685"/>
      <c r="DT38" s="685"/>
      <c r="DU38" s="685"/>
      <c r="DV38" s="686"/>
      <c r="DW38" s="687">
        <v>11.6</v>
      </c>
      <c r="DX38" s="705"/>
      <c r="DY38" s="705"/>
      <c r="DZ38" s="705"/>
      <c r="EA38" s="705"/>
      <c r="EB38" s="705"/>
      <c r="EC38" s="720"/>
    </row>
    <row r="39" spans="2:133" ht="11.25" customHeight="1" x14ac:dyDescent="0.15">
      <c r="B39" s="681" t="s">
        <v>343</v>
      </c>
      <c r="C39" s="682"/>
      <c r="D39" s="682"/>
      <c r="E39" s="682"/>
      <c r="F39" s="682"/>
      <c r="G39" s="682"/>
      <c r="H39" s="682"/>
      <c r="I39" s="682"/>
      <c r="J39" s="682"/>
      <c r="K39" s="682"/>
      <c r="L39" s="682"/>
      <c r="M39" s="682"/>
      <c r="N39" s="682"/>
      <c r="O39" s="682"/>
      <c r="P39" s="682"/>
      <c r="Q39" s="683"/>
      <c r="R39" s="684">
        <v>344300</v>
      </c>
      <c r="S39" s="685"/>
      <c r="T39" s="685"/>
      <c r="U39" s="685"/>
      <c r="V39" s="685"/>
      <c r="W39" s="685"/>
      <c r="X39" s="685"/>
      <c r="Y39" s="686"/>
      <c r="Z39" s="721">
        <v>12.1</v>
      </c>
      <c r="AA39" s="721"/>
      <c r="AB39" s="721"/>
      <c r="AC39" s="721"/>
      <c r="AD39" s="722" t="s">
        <v>137</v>
      </c>
      <c r="AE39" s="722"/>
      <c r="AF39" s="722"/>
      <c r="AG39" s="722"/>
      <c r="AH39" s="722"/>
      <c r="AI39" s="722"/>
      <c r="AJ39" s="722"/>
      <c r="AK39" s="722"/>
      <c r="AL39" s="687" t="s">
        <v>245</v>
      </c>
      <c r="AM39" s="688"/>
      <c r="AN39" s="688"/>
      <c r="AO39" s="723"/>
      <c r="AQ39" s="724" t="s">
        <v>344</v>
      </c>
      <c r="AR39" s="725"/>
      <c r="AS39" s="725"/>
      <c r="AT39" s="725"/>
      <c r="AU39" s="725"/>
      <c r="AV39" s="725"/>
      <c r="AW39" s="725"/>
      <c r="AX39" s="725"/>
      <c r="AY39" s="726"/>
      <c r="AZ39" s="684" t="s">
        <v>137</v>
      </c>
      <c r="BA39" s="685"/>
      <c r="BB39" s="685"/>
      <c r="BC39" s="685"/>
      <c r="BD39" s="703"/>
      <c r="BE39" s="703"/>
      <c r="BF39" s="727"/>
      <c r="BG39" s="717" t="s">
        <v>345</v>
      </c>
      <c r="BH39" s="718"/>
      <c r="BI39" s="718"/>
      <c r="BJ39" s="718"/>
      <c r="BK39" s="718"/>
      <c r="BL39" s="718"/>
      <c r="BM39" s="718"/>
      <c r="BN39" s="718"/>
      <c r="BO39" s="718"/>
      <c r="BP39" s="718"/>
      <c r="BQ39" s="718"/>
      <c r="BR39" s="718"/>
      <c r="BS39" s="718"/>
      <c r="BT39" s="718"/>
      <c r="BU39" s="719"/>
      <c r="BV39" s="684">
        <v>645</v>
      </c>
      <c r="BW39" s="685"/>
      <c r="BX39" s="685"/>
      <c r="BY39" s="685"/>
      <c r="BZ39" s="685"/>
      <c r="CA39" s="685"/>
      <c r="CB39" s="728"/>
      <c r="CD39" s="717" t="s">
        <v>346</v>
      </c>
      <c r="CE39" s="718"/>
      <c r="CF39" s="718"/>
      <c r="CG39" s="718"/>
      <c r="CH39" s="718"/>
      <c r="CI39" s="718"/>
      <c r="CJ39" s="718"/>
      <c r="CK39" s="718"/>
      <c r="CL39" s="718"/>
      <c r="CM39" s="718"/>
      <c r="CN39" s="718"/>
      <c r="CO39" s="718"/>
      <c r="CP39" s="718"/>
      <c r="CQ39" s="719"/>
      <c r="CR39" s="684">
        <v>296945</v>
      </c>
      <c r="CS39" s="703"/>
      <c r="CT39" s="703"/>
      <c r="CU39" s="703"/>
      <c r="CV39" s="703"/>
      <c r="CW39" s="703"/>
      <c r="CX39" s="703"/>
      <c r="CY39" s="704"/>
      <c r="CZ39" s="687">
        <v>11.2</v>
      </c>
      <c r="DA39" s="705"/>
      <c r="DB39" s="705"/>
      <c r="DC39" s="706"/>
      <c r="DD39" s="690">
        <v>120000</v>
      </c>
      <c r="DE39" s="703"/>
      <c r="DF39" s="703"/>
      <c r="DG39" s="703"/>
      <c r="DH39" s="703"/>
      <c r="DI39" s="703"/>
      <c r="DJ39" s="703"/>
      <c r="DK39" s="704"/>
      <c r="DL39" s="690" t="s">
        <v>245</v>
      </c>
      <c r="DM39" s="703"/>
      <c r="DN39" s="703"/>
      <c r="DO39" s="703"/>
      <c r="DP39" s="703"/>
      <c r="DQ39" s="703"/>
      <c r="DR39" s="703"/>
      <c r="DS39" s="703"/>
      <c r="DT39" s="703"/>
      <c r="DU39" s="703"/>
      <c r="DV39" s="704"/>
      <c r="DW39" s="687" t="s">
        <v>245</v>
      </c>
      <c r="DX39" s="705"/>
      <c r="DY39" s="705"/>
      <c r="DZ39" s="705"/>
      <c r="EA39" s="705"/>
      <c r="EB39" s="705"/>
      <c r="EC39" s="720"/>
    </row>
    <row r="40" spans="2:133" ht="11.25" customHeight="1" x14ac:dyDescent="0.15">
      <c r="B40" s="681" t="s">
        <v>347</v>
      </c>
      <c r="C40" s="682"/>
      <c r="D40" s="682"/>
      <c r="E40" s="682"/>
      <c r="F40" s="682"/>
      <c r="G40" s="682"/>
      <c r="H40" s="682"/>
      <c r="I40" s="682"/>
      <c r="J40" s="682"/>
      <c r="K40" s="682"/>
      <c r="L40" s="682"/>
      <c r="M40" s="682"/>
      <c r="N40" s="682"/>
      <c r="O40" s="682"/>
      <c r="P40" s="682"/>
      <c r="Q40" s="683"/>
      <c r="R40" s="684" t="s">
        <v>137</v>
      </c>
      <c r="S40" s="685"/>
      <c r="T40" s="685"/>
      <c r="U40" s="685"/>
      <c r="V40" s="685"/>
      <c r="W40" s="685"/>
      <c r="X40" s="685"/>
      <c r="Y40" s="686"/>
      <c r="Z40" s="721" t="s">
        <v>137</v>
      </c>
      <c r="AA40" s="721"/>
      <c r="AB40" s="721"/>
      <c r="AC40" s="721"/>
      <c r="AD40" s="722" t="s">
        <v>137</v>
      </c>
      <c r="AE40" s="722"/>
      <c r="AF40" s="722"/>
      <c r="AG40" s="722"/>
      <c r="AH40" s="722"/>
      <c r="AI40" s="722"/>
      <c r="AJ40" s="722"/>
      <c r="AK40" s="722"/>
      <c r="AL40" s="687" t="s">
        <v>245</v>
      </c>
      <c r="AM40" s="688"/>
      <c r="AN40" s="688"/>
      <c r="AO40" s="723"/>
      <c r="AQ40" s="724" t="s">
        <v>348</v>
      </c>
      <c r="AR40" s="725"/>
      <c r="AS40" s="725"/>
      <c r="AT40" s="725"/>
      <c r="AU40" s="725"/>
      <c r="AV40" s="725"/>
      <c r="AW40" s="725"/>
      <c r="AX40" s="725"/>
      <c r="AY40" s="726"/>
      <c r="AZ40" s="684" t="s">
        <v>137</v>
      </c>
      <c r="BA40" s="685"/>
      <c r="BB40" s="685"/>
      <c r="BC40" s="685"/>
      <c r="BD40" s="703"/>
      <c r="BE40" s="703"/>
      <c r="BF40" s="727"/>
      <c r="BG40" s="729" t="s">
        <v>349</v>
      </c>
      <c r="BH40" s="730"/>
      <c r="BI40" s="730"/>
      <c r="BJ40" s="730"/>
      <c r="BK40" s="730"/>
      <c r="BL40" s="236"/>
      <c r="BM40" s="718" t="s">
        <v>350</v>
      </c>
      <c r="BN40" s="718"/>
      <c r="BO40" s="718"/>
      <c r="BP40" s="718"/>
      <c r="BQ40" s="718"/>
      <c r="BR40" s="718"/>
      <c r="BS40" s="718"/>
      <c r="BT40" s="718"/>
      <c r="BU40" s="719"/>
      <c r="BV40" s="684">
        <v>98</v>
      </c>
      <c r="BW40" s="685"/>
      <c r="BX40" s="685"/>
      <c r="BY40" s="685"/>
      <c r="BZ40" s="685"/>
      <c r="CA40" s="685"/>
      <c r="CB40" s="728"/>
      <c r="CD40" s="717" t="s">
        <v>351</v>
      </c>
      <c r="CE40" s="718"/>
      <c r="CF40" s="718"/>
      <c r="CG40" s="718"/>
      <c r="CH40" s="718"/>
      <c r="CI40" s="718"/>
      <c r="CJ40" s="718"/>
      <c r="CK40" s="718"/>
      <c r="CL40" s="718"/>
      <c r="CM40" s="718"/>
      <c r="CN40" s="718"/>
      <c r="CO40" s="718"/>
      <c r="CP40" s="718"/>
      <c r="CQ40" s="719"/>
      <c r="CR40" s="684" t="s">
        <v>137</v>
      </c>
      <c r="CS40" s="685"/>
      <c r="CT40" s="685"/>
      <c r="CU40" s="685"/>
      <c r="CV40" s="685"/>
      <c r="CW40" s="685"/>
      <c r="CX40" s="685"/>
      <c r="CY40" s="686"/>
      <c r="CZ40" s="687" t="s">
        <v>245</v>
      </c>
      <c r="DA40" s="705"/>
      <c r="DB40" s="705"/>
      <c r="DC40" s="706"/>
      <c r="DD40" s="690" t="s">
        <v>245</v>
      </c>
      <c r="DE40" s="685"/>
      <c r="DF40" s="685"/>
      <c r="DG40" s="685"/>
      <c r="DH40" s="685"/>
      <c r="DI40" s="685"/>
      <c r="DJ40" s="685"/>
      <c r="DK40" s="686"/>
      <c r="DL40" s="690" t="s">
        <v>137</v>
      </c>
      <c r="DM40" s="685"/>
      <c r="DN40" s="685"/>
      <c r="DO40" s="685"/>
      <c r="DP40" s="685"/>
      <c r="DQ40" s="685"/>
      <c r="DR40" s="685"/>
      <c r="DS40" s="685"/>
      <c r="DT40" s="685"/>
      <c r="DU40" s="685"/>
      <c r="DV40" s="686"/>
      <c r="DW40" s="687" t="s">
        <v>245</v>
      </c>
      <c r="DX40" s="705"/>
      <c r="DY40" s="705"/>
      <c r="DZ40" s="705"/>
      <c r="EA40" s="705"/>
      <c r="EB40" s="705"/>
      <c r="EC40" s="720"/>
    </row>
    <row r="41" spans="2:133" ht="11.25" customHeight="1" x14ac:dyDescent="0.15">
      <c r="B41" s="681" t="s">
        <v>352</v>
      </c>
      <c r="C41" s="682"/>
      <c r="D41" s="682"/>
      <c r="E41" s="682"/>
      <c r="F41" s="682"/>
      <c r="G41" s="682"/>
      <c r="H41" s="682"/>
      <c r="I41" s="682"/>
      <c r="J41" s="682"/>
      <c r="K41" s="682"/>
      <c r="L41" s="682"/>
      <c r="M41" s="682"/>
      <c r="N41" s="682"/>
      <c r="O41" s="682"/>
      <c r="P41" s="682"/>
      <c r="Q41" s="683"/>
      <c r="R41" s="684">
        <v>40800</v>
      </c>
      <c r="S41" s="685"/>
      <c r="T41" s="685"/>
      <c r="U41" s="685"/>
      <c r="V41" s="685"/>
      <c r="W41" s="685"/>
      <c r="X41" s="685"/>
      <c r="Y41" s="686"/>
      <c r="Z41" s="721">
        <v>1.4</v>
      </c>
      <c r="AA41" s="721"/>
      <c r="AB41" s="721"/>
      <c r="AC41" s="721"/>
      <c r="AD41" s="722" t="s">
        <v>138</v>
      </c>
      <c r="AE41" s="722"/>
      <c r="AF41" s="722"/>
      <c r="AG41" s="722"/>
      <c r="AH41" s="722"/>
      <c r="AI41" s="722"/>
      <c r="AJ41" s="722"/>
      <c r="AK41" s="722"/>
      <c r="AL41" s="687" t="s">
        <v>245</v>
      </c>
      <c r="AM41" s="688"/>
      <c r="AN41" s="688"/>
      <c r="AO41" s="723"/>
      <c r="AQ41" s="724" t="s">
        <v>353</v>
      </c>
      <c r="AR41" s="725"/>
      <c r="AS41" s="725"/>
      <c r="AT41" s="725"/>
      <c r="AU41" s="725"/>
      <c r="AV41" s="725"/>
      <c r="AW41" s="725"/>
      <c r="AX41" s="725"/>
      <c r="AY41" s="726"/>
      <c r="AZ41" s="684">
        <v>26378</v>
      </c>
      <c r="BA41" s="685"/>
      <c r="BB41" s="685"/>
      <c r="BC41" s="685"/>
      <c r="BD41" s="703"/>
      <c r="BE41" s="703"/>
      <c r="BF41" s="727"/>
      <c r="BG41" s="729"/>
      <c r="BH41" s="730"/>
      <c r="BI41" s="730"/>
      <c r="BJ41" s="730"/>
      <c r="BK41" s="730"/>
      <c r="BL41" s="236"/>
      <c r="BM41" s="718" t="s">
        <v>354</v>
      </c>
      <c r="BN41" s="718"/>
      <c r="BO41" s="718"/>
      <c r="BP41" s="718"/>
      <c r="BQ41" s="718"/>
      <c r="BR41" s="718"/>
      <c r="BS41" s="718"/>
      <c r="BT41" s="718"/>
      <c r="BU41" s="719"/>
      <c r="BV41" s="684" t="s">
        <v>137</v>
      </c>
      <c r="BW41" s="685"/>
      <c r="BX41" s="685"/>
      <c r="BY41" s="685"/>
      <c r="BZ41" s="685"/>
      <c r="CA41" s="685"/>
      <c r="CB41" s="728"/>
      <c r="CD41" s="717" t="s">
        <v>355</v>
      </c>
      <c r="CE41" s="718"/>
      <c r="CF41" s="718"/>
      <c r="CG41" s="718"/>
      <c r="CH41" s="718"/>
      <c r="CI41" s="718"/>
      <c r="CJ41" s="718"/>
      <c r="CK41" s="718"/>
      <c r="CL41" s="718"/>
      <c r="CM41" s="718"/>
      <c r="CN41" s="718"/>
      <c r="CO41" s="718"/>
      <c r="CP41" s="718"/>
      <c r="CQ41" s="719"/>
      <c r="CR41" s="684" t="s">
        <v>245</v>
      </c>
      <c r="CS41" s="703"/>
      <c r="CT41" s="703"/>
      <c r="CU41" s="703"/>
      <c r="CV41" s="703"/>
      <c r="CW41" s="703"/>
      <c r="CX41" s="703"/>
      <c r="CY41" s="704"/>
      <c r="CZ41" s="687" t="s">
        <v>276</v>
      </c>
      <c r="DA41" s="705"/>
      <c r="DB41" s="705"/>
      <c r="DC41" s="706"/>
      <c r="DD41" s="690" t="s">
        <v>245</v>
      </c>
      <c r="DE41" s="703"/>
      <c r="DF41" s="703"/>
      <c r="DG41" s="703"/>
      <c r="DH41" s="703"/>
      <c r="DI41" s="703"/>
      <c r="DJ41" s="703"/>
      <c r="DK41" s="704"/>
      <c r="DL41" s="691"/>
      <c r="DM41" s="692"/>
      <c r="DN41" s="692"/>
      <c r="DO41" s="692"/>
      <c r="DP41" s="692"/>
      <c r="DQ41" s="692"/>
      <c r="DR41" s="692"/>
      <c r="DS41" s="692"/>
      <c r="DT41" s="692"/>
      <c r="DU41" s="692"/>
      <c r="DV41" s="693"/>
      <c r="DW41" s="694"/>
      <c r="DX41" s="695"/>
      <c r="DY41" s="695"/>
      <c r="DZ41" s="695"/>
      <c r="EA41" s="695"/>
      <c r="EB41" s="695"/>
      <c r="EC41" s="696"/>
    </row>
    <row r="42" spans="2:133" ht="11.25" customHeight="1" x14ac:dyDescent="0.15">
      <c r="B42" s="665" t="s">
        <v>356</v>
      </c>
      <c r="C42" s="666"/>
      <c r="D42" s="666"/>
      <c r="E42" s="666"/>
      <c r="F42" s="666"/>
      <c r="G42" s="666"/>
      <c r="H42" s="666"/>
      <c r="I42" s="666"/>
      <c r="J42" s="666"/>
      <c r="K42" s="666"/>
      <c r="L42" s="666"/>
      <c r="M42" s="666"/>
      <c r="N42" s="666"/>
      <c r="O42" s="666"/>
      <c r="P42" s="666"/>
      <c r="Q42" s="667"/>
      <c r="R42" s="668">
        <v>2845764</v>
      </c>
      <c r="S42" s="707"/>
      <c r="T42" s="707"/>
      <c r="U42" s="707"/>
      <c r="V42" s="707"/>
      <c r="W42" s="707"/>
      <c r="X42" s="707"/>
      <c r="Y42" s="709"/>
      <c r="Z42" s="710">
        <v>100</v>
      </c>
      <c r="AA42" s="710"/>
      <c r="AB42" s="710"/>
      <c r="AC42" s="710"/>
      <c r="AD42" s="711">
        <v>1445446</v>
      </c>
      <c r="AE42" s="711"/>
      <c r="AF42" s="711"/>
      <c r="AG42" s="711"/>
      <c r="AH42" s="711"/>
      <c r="AI42" s="711"/>
      <c r="AJ42" s="711"/>
      <c r="AK42" s="711"/>
      <c r="AL42" s="671">
        <v>100</v>
      </c>
      <c r="AM42" s="712"/>
      <c r="AN42" s="712"/>
      <c r="AO42" s="713"/>
      <c r="AQ42" s="714" t="s">
        <v>357</v>
      </c>
      <c r="AR42" s="715"/>
      <c r="AS42" s="715"/>
      <c r="AT42" s="715"/>
      <c r="AU42" s="715"/>
      <c r="AV42" s="715"/>
      <c r="AW42" s="715"/>
      <c r="AX42" s="715"/>
      <c r="AY42" s="716"/>
      <c r="AZ42" s="668">
        <v>132763</v>
      </c>
      <c r="BA42" s="707"/>
      <c r="BB42" s="707"/>
      <c r="BC42" s="707"/>
      <c r="BD42" s="669"/>
      <c r="BE42" s="669"/>
      <c r="BF42" s="733"/>
      <c r="BG42" s="731"/>
      <c r="BH42" s="732"/>
      <c r="BI42" s="732"/>
      <c r="BJ42" s="732"/>
      <c r="BK42" s="732"/>
      <c r="BL42" s="237"/>
      <c r="BM42" s="734" t="s">
        <v>358</v>
      </c>
      <c r="BN42" s="734"/>
      <c r="BO42" s="734"/>
      <c r="BP42" s="734"/>
      <c r="BQ42" s="734"/>
      <c r="BR42" s="734"/>
      <c r="BS42" s="734"/>
      <c r="BT42" s="734"/>
      <c r="BU42" s="735"/>
      <c r="BV42" s="668">
        <v>417</v>
      </c>
      <c r="BW42" s="707"/>
      <c r="BX42" s="707"/>
      <c r="BY42" s="707"/>
      <c r="BZ42" s="707"/>
      <c r="CA42" s="707"/>
      <c r="CB42" s="708"/>
      <c r="CD42" s="681" t="s">
        <v>359</v>
      </c>
      <c r="CE42" s="682"/>
      <c r="CF42" s="682"/>
      <c r="CG42" s="682"/>
      <c r="CH42" s="682"/>
      <c r="CI42" s="682"/>
      <c r="CJ42" s="682"/>
      <c r="CK42" s="682"/>
      <c r="CL42" s="682"/>
      <c r="CM42" s="682"/>
      <c r="CN42" s="682"/>
      <c r="CO42" s="682"/>
      <c r="CP42" s="682"/>
      <c r="CQ42" s="683"/>
      <c r="CR42" s="684">
        <v>554866</v>
      </c>
      <c r="CS42" s="685"/>
      <c r="CT42" s="685"/>
      <c r="CU42" s="685"/>
      <c r="CV42" s="685"/>
      <c r="CW42" s="685"/>
      <c r="CX42" s="685"/>
      <c r="CY42" s="686"/>
      <c r="CZ42" s="687">
        <v>20.9</v>
      </c>
      <c r="DA42" s="688"/>
      <c r="DB42" s="688"/>
      <c r="DC42" s="689"/>
      <c r="DD42" s="690">
        <v>129473</v>
      </c>
      <c r="DE42" s="685"/>
      <c r="DF42" s="685"/>
      <c r="DG42" s="685"/>
      <c r="DH42" s="685"/>
      <c r="DI42" s="685"/>
      <c r="DJ42" s="685"/>
      <c r="DK42" s="686"/>
      <c r="DL42" s="691"/>
      <c r="DM42" s="692"/>
      <c r="DN42" s="692"/>
      <c r="DO42" s="692"/>
      <c r="DP42" s="692"/>
      <c r="DQ42" s="692"/>
      <c r="DR42" s="692"/>
      <c r="DS42" s="692"/>
      <c r="DT42" s="692"/>
      <c r="DU42" s="692"/>
      <c r="DV42" s="693"/>
      <c r="DW42" s="694"/>
      <c r="DX42" s="695"/>
      <c r="DY42" s="695"/>
      <c r="DZ42" s="695"/>
      <c r="EA42" s="695"/>
      <c r="EB42" s="695"/>
      <c r="EC42" s="696"/>
    </row>
    <row r="43" spans="2:133" ht="11.25" customHeight="1" x14ac:dyDescent="0.15">
      <c r="BV43" s="238"/>
      <c r="BW43" s="238"/>
      <c r="BX43" s="238"/>
      <c r="BY43" s="238"/>
      <c r="BZ43" s="238"/>
      <c r="CA43" s="238"/>
      <c r="CB43" s="238"/>
      <c r="CD43" s="681" t="s">
        <v>360</v>
      </c>
      <c r="CE43" s="682"/>
      <c r="CF43" s="682"/>
      <c r="CG43" s="682"/>
      <c r="CH43" s="682"/>
      <c r="CI43" s="682"/>
      <c r="CJ43" s="682"/>
      <c r="CK43" s="682"/>
      <c r="CL43" s="682"/>
      <c r="CM43" s="682"/>
      <c r="CN43" s="682"/>
      <c r="CO43" s="682"/>
      <c r="CP43" s="682"/>
      <c r="CQ43" s="683"/>
      <c r="CR43" s="684">
        <v>8646</v>
      </c>
      <c r="CS43" s="703"/>
      <c r="CT43" s="703"/>
      <c r="CU43" s="703"/>
      <c r="CV43" s="703"/>
      <c r="CW43" s="703"/>
      <c r="CX43" s="703"/>
      <c r="CY43" s="704"/>
      <c r="CZ43" s="687">
        <v>0.3</v>
      </c>
      <c r="DA43" s="705"/>
      <c r="DB43" s="705"/>
      <c r="DC43" s="706"/>
      <c r="DD43" s="690">
        <v>8646</v>
      </c>
      <c r="DE43" s="703"/>
      <c r="DF43" s="703"/>
      <c r="DG43" s="703"/>
      <c r="DH43" s="703"/>
      <c r="DI43" s="703"/>
      <c r="DJ43" s="703"/>
      <c r="DK43" s="704"/>
      <c r="DL43" s="691"/>
      <c r="DM43" s="692"/>
      <c r="DN43" s="692"/>
      <c r="DO43" s="692"/>
      <c r="DP43" s="692"/>
      <c r="DQ43" s="692"/>
      <c r="DR43" s="692"/>
      <c r="DS43" s="692"/>
      <c r="DT43" s="692"/>
      <c r="DU43" s="692"/>
      <c r="DV43" s="693"/>
      <c r="DW43" s="694"/>
      <c r="DX43" s="695"/>
      <c r="DY43" s="695"/>
      <c r="DZ43" s="695"/>
      <c r="EA43" s="695"/>
      <c r="EB43" s="695"/>
      <c r="EC43" s="696"/>
    </row>
    <row r="44" spans="2:133" ht="11.25" customHeight="1" x14ac:dyDescent="0.15">
      <c r="CD44" s="697" t="s">
        <v>308</v>
      </c>
      <c r="CE44" s="698"/>
      <c r="CF44" s="681" t="s">
        <v>361</v>
      </c>
      <c r="CG44" s="682"/>
      <c r="CH44" s="682"/>
      <c r="CI44" s="682"/>
      <c r="CJ44" s="682"/>
      <c r="CK44" s="682"/>
      <c r="CL44" s="682"/>
      <c r="CM44" s="682"/>
      <c r="CN44" s="682"/>
      <c r="CO44" s="682"/>
      <c r="CP44" s="682"/>
      <c r="CQ44" s="683"/>
      <c r="CR44" s="684">
        <v>455658</v>
      </c>
      <c r="CS44" s="685"/>
      <c r="CT44" s="685"/>
      <c r="CU44" s="685"/>
      <c r="CV44" s="685"/>
      <c r="CW44" s="685"/>
      <c r="CX44" s="685"/>
      <c r="CY44" s="686"/>
      <c r="CZ44" s="687">
        <v>17.100000000000001</v>
      </c>
      <c r="DA44" s="688"/>
      <c r="DB44" s="688"/>
      <c r="DC44" s="689"/>
      <c r="DD44" s="690">
        <v>113217</v>
      </c>
      <c r="DE44" s="685"/>
      <c r="DF44" s="685"/>
      <c r="DG44" s="685"/>
      <c r="DH44" s="685"/>
      <c r="DI44" s="685"/>
      <c r="DJ44" s="685"/>
      <c r="DK44" s="686"/>
      <c r="DL44" s="691"/>
      <c r="DM44" s="692"/>
      <c r="DN44" s="692"/>
      <c r="DO44" s="692"/>
      <c r="DP44" s="692"/>
      <c r="DQ44" s="692"/>
      <c r="DR44" s="692"/>
      <c r="DS44" s="692"/>
      <c r="DT44" s="692"/>
      <c r="DU44" s="692"/>
      <c r="DV44" s="693"/>
      <c r="DW44" s="694"/>
      <c r="DX44" s="695"/>
      <c r="DY44" s="695"/>
      <c r="DZ44" s="695"/>
      <c r="EA44" s="695"/>
      <c r="EB44" s="695"/>
      <c r="EC44" s="696"/>
    </row>
    <row r="45" spans="2:133" ht="11.25" customHeight="1" x14ac:dyDescent="0.15">
      <c r="CD45" s="699"/>
      <c r="CE45" s="700"/>
      <c r="CF45" s="681" t="s">
        <v>362</v>
      </c>
      <c r="CG45" s="682"/>
      <c r="CH45" s="682"/>
      <c r="CI45" s="682"/>
      <c r="CJ45" s="682"/>
      <c r="CK45" s="682"/>
      <c r="CL45" s="682"/>
      <c r="CM45" s="682"/>
      <c r="CN45" s="682"/>
      <c r="CO45" s="682"/>
      <c r="CP45" s="682"/>
      <c r="CQ45" s="683"/>
      <c r="CR45" s="684">
        <v>14451</v>
      </c>
      <c r="CS45" s="703"/>
      <c r="CT45" s="703"/>
      <c r="CU45" s="703"/>
      <c r="CV45" s="703"/>
      <c r="CW45" s="703"/>
      <c r="CX45" s="703"/>
      <c r="CY45" s="704"/>
      <c r="CZ45" s="687">
        <v>0.5</v>
      </c>
      <c r="DA45" s="705"/>
      <c r="DB45" s="705"/>
      <c r="DC45" s="706"/>
      <c r="DD45" s="690">
        <v>522</v>
      </c>
      <c r="DE45" s="703"/>
      <c r="DF45" s="703"/>
      <c r="DG45" s="703"/>
      <c r="DH45" s="703"/>
      <c r="DI45" s="703"/>
      <c r="DJ45" s="703"/>
      <c r="DK45" s="704"/>
      <c r="DL45" s="691"/>
      <c r="DM45" s="692"/>
      <c r="DN45" s="692"/>
      <c r="DO45" s="692"/>
      <c r="DP45" s="692"/>
      <c r="DQ45" s="692"/>
      <c r="DR45" s="692"/>
      <c r="DS45" s="692"/>
      <c r="DT45" s="692"/>
      <c r="DU45" s="692"/>
      <c r="DV45" s="693"/>
      <c r="DW45" s="694"/>
      <c r="DX45" s="695"/>
      <c r="DY45" s="695"/>
      <c r="DZ45" s="695"/>
      <c r="EA45" s="695"/>
      <c r="EB45" s="695"/>
      <c r="EC45" s="696"/>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9"/>
      <c r="CE46" s="700"/>
      <c r="CF46" s="681" t="s">
        <v>364</v>
      </c>
      <c r="CG46" s="682"/>
      <c r="CH46" s="682"/>
      <c r="CI46" s="682"/>
      <c r="CJ46" s="682"/>
      <c r="CK46" s="682"/>
      <c r="CL46" s="682"/>
      <c r="CM46" s="682"/>
      <c r="CN46" s="682"/>
      <c r="CO46" s="682"/>
      <c r="CP46" s="682"/>
      <c r="CQ46" s="683"/>
      <c r="CR46" s="684">
        <v>438771</v>
      </c>
      <c r="CS46" s="685"/>
      <c r="CT46" s="685"/>
      <c r="CU46" s="685"/>
      <c r="CV46" s="685"/>
      <c r="CW46" s="685"/>
      <c r="CX46" s="685"/>
      <c r="CY46" s="686"/>
      <c r="CZ46" s="687">
        <v>16.5</v>
      </c>
      <c r="DA46" s="688"/>
      <c r="DB46" s="688"/>
      <c r="DC46" s="689"/>
      <c r="DD46" s="690">
        <v>110259</v>
      </c>
      <c r="DE46" s="685"/>
      <c r="DF46" s="685"/>
      <c r="DG46" s="685"/>
      <c r="DH46" s="685"/>
      <c r="DI46" s="685"/>
      <c r="DJ46" s="685"/>
      <c r="DK46" s="686"/>
      <c r="DL46" s="691"/>
      <c r="DM46" s="692"/>
      <c r="DN46" s="692"/>
      <c r="DO46" s="692"/>
      <c r="DP46" s="692"/>
      <c r="DQ46" s="692"/>
      <c r="DR46" s="692"/>
      <c r="DS46" s="692"/>
      <c r="DT46" s="692"/>
      <c r="DU46" s="692"/>
      <c r="DV46" s="693"/>
      <c r="DW46" s="694"/>
      <c r="DX46" s="695"/>
      <c r="DY46" s="695"/>
      <c r="DZ46" s="695"/>
      <c r="EA46" s="695"/>
      <c r="EB46" s="695"/>
      <c r="EC46" s="696"/>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9"/>
      <c r="CE47" s="700"/>
      <c r="CF47" s="681" t="s">
        <v>366</v>
      </c>
      <c r="CG47" s="682"/>
      <c r="CH47" s="682"/>
      <c r="CI47" s="682"/>
      <c r="CJ47" s="682"/>
      <c r="CK47" s="682"/>
      <c r="CL47" s="682"/>
      <c r="CM47" s="682"/>
      <c r="CN47" s="682"/>
      <c r="CO47" s="682"/>
      <c r="CP47" s="682"/>
      <c r="CQ47" s="683"/>
      <c r="CR47" s="684">
        <v>99208</v>
      </c>
      <c r="CS47" s="703"/>
      <c r="CT47" s="703"/>
      <c r="CU47" s="703"/>
      <c r="CV47" s="703"/>
      <c r="CW47" s="703"/>
      <c r="CX47" s="703"/>
      <c r="CY47" s="704"/>
      <c r="CZ47" s="687">
        <v>3.7</v>
      </c>
      <c r="DA47" s="705"/>
      <c r="DB47" s="705"/>
      <c r="DC47" s="706"/>
      <c r="DD47" s="690">
        <v>16256</v>
      </c>
      <c r="DE47" s="703"/>
      <c r="DF47" s="703"/>
      <c r="DG47" s="703"/>
      <c r="DH47" s="703"/>
      <c r="DI47" s="703"/>
      <c r="DJ47" s="703"/>
      <c r="DK47" s="704"/>
      <c r="DL47" s="691"/>
      <c r="DM47" s="692"/>
      <c r="DN47" s="692"/>
      <c r="DO47" s="692"/>
      <c r="DP47" s="692"/>
      <c r="DQ47" s="692"/>
      <c r="DR47" s="692"/>
      <c r="DS47" s="692"/>
      <c r="DT47" s="692"/>
      <c r="DU47" s="692"/>
      <c r="DV47" s="693"/>
      <c r="DW47" s="694"/>
      <c r="DX47" s="695"/>
      <c r="DY47" s="695"/>
      <c r="DZ47" s="695"/>
      <c r="EA47" s="695"/>
      <c r="EB47" s="695"/>
      <c r="EC47" s="696"/>
    </row>
    <row r="48" spans="2:133" x14ac:dyDescent="0.15">
      <c r="B48" s="241" t="s">
        <v>367</v>
      </c>
      <c r="CD48" s="701"/>
      <c r="CE48" s="702"/>
      <c r="CF48" s="681" t="s">
        <v>368</v>
      </c>
      <c r="CG48" s="682"/>
      <c r="CH48" s="682"/>
      <c r="CI48" s="682"/>
      <c r="CJ48" s="682"/>
      <c r="CK48" s="682"/>
      <c r="CL48" s="682"/>
      <c r="CM48" s="682"/>
      <c r="CN48" s="682"/>
      <c r="CO48" s="682"/>
      <c r="CP48" s="682"/>
      <c r="CQ48" s="683"/>
      <c r="CR48" s="684" t="s">
        <v>137</v>
      </c>
      <c r="CS48" s="685"/>
      <c r="CT48" s="685"/>
      <c r="CU48" s="685"/>
      <c r="CV48" s="685"/>
      <c r="CW48" s="685"/>
      <c r="CX48" s="685"/>
      <c r="CY48" s="686"/>
      <c r="CZ48" s="687" t="s">
        <v>276</v>
      </c>
      <c r="DA48" s="688"/>
      <c r="DB48" s="688"/>
      <c r="DC48" s="689"/>
      <c r="DD48" s="690" t="s">
        <v>276</v>
      </c>
      <c r="DE48" s="685"/>
      <c r="DF48" s="685"/>
      <c r="DG48" s="685"/>
      <c r="DH48" s="685"/>
      <c r="DI48" s="685"/>
      <c r="DJ48" s="685"/>
      <c r="DK48" s="686"/>
      <c r="DL48" s="691"/>
      <c r="DM48" s="692"/>
      <c r="DN48" s="692"/>
      <c r="DO48" s="692"/>
      <c r="DP48" s="692"/>
      <c r="DQ48" s="692"/>
      <c r="DR48" s="692"/>
      <c r="DS48" s="692"/>
      <c r="DT48" s="692"/>
      <c r="DU48" s="692"/>
      <c r="DV48" s="693"/>
      <c r="DW48" s="694"/>
      <c r="DX48" s="695"/>
      <c r="DY48" s="695"/>
      <c r="DZ48" s="695"/>
      <c r="EA48" s="695"/>
      <c r="EB48" s="695"/>
      <c r="EC48" s="696"/>
    </row>
    <row r="49" spans="82:133" ht="11.25" customHeight="1" x14ac:dyDescent="0.15">
      <c r="CD49" s="665" t="s">
        <v>369</v>
      </c>
      <c r="CE49" s="666"/>
      <c r="CF49" s="666"/>
      <c r="CG49" s="666"/>
      <c r="CH49" s="666"/>
      <c r="CI49" s="666"/>
      <c r="CJ49" s="666"/>
      <c r="CK49" s="666"/>
      <c r="CL49" s="666"/>
      <c r="CM49" s="666"/>
      <c r="CN49" s="666"/>
      <c r="CO49" s="666"/>
      <c r="CP49" s="666"/>
      <c r="CQ49" s="667"/>
      <c r="CR49" s="668">
        <v>2657078</v>
      </c>
      <c r="CS49" s="669"/>
      <c r="CT49" s="669"/>
      <c r="CU49" s="669"/>
      <c r="CV49" s="669"/>
      <c r="CW49" s="669"/>
      <c r="CX49" s="669"/>
      <c r="CY49" s="670"/>
      <c r="CZ49" s="671">
        <v>100</v>
      </c>
      <c r="DA49" s="672"/>
      <c r="DB49" s="672"/>
      <c r="DC49" s="673"/>
      <c r="DD49" s="674">
        <v>1733760</v>
      </c>
      <c r="DE49" s="669"/>
      <c r="DF49" s="669"/>
      <c r="DG49" s="669"/>
      <c r="DH49" s="669"/>
      <c r="DI49" s="669"/>
      <c r="DJ49" s="669"/>
      <c r="DK49" s="670"/>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EMOs7thL0ZT60Fw5pJGtg1eAgqbVo0HxgpOJ+QD7MENjVNJVKaJpV+4P6AdyS63howbYVAkML+KFMvYmqFRqKw==" saltValue="FYMI63/PlmTgWlAZkXbu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9" t="s">
        <v>371</v>
      </c>
      <c r="DK2" s="1210"/>
      <c r="DL2" s="1210"/>
      <c r="DM2" s="1210"/>
      <c r="DN2" s="1210"/>
      <c r="DO2" s="1211"/>
      <c r="DP2" s="250"/>
      <c r="DQ2" s="1209" t="s">
        <v>372</v>
      </c>
      <c r="DR2" s="1210"/>
      <c r="DS2" s="1210"/>
      <c r="DT2" s="1210"/>
      <c r="DU2" s="1210"/>
      <c r="DV2" s="1210"/>
      <c r="DW2" s="1210"/>
      <c r="DX2" s="1210"/>
      <c r="DY2" s="1210"/>
      <c r="DZ2" s="1211"/>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2" t="s">
        <v>373</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4" t="s">
        <v>375</v>
      </c>
      <c r="B5" s="1095"/>
      <c r="C5" s="1095"/>
      <c r="D5" s="1095"/>
      <c r="E5" s="1095"/>
      <c r="F5" s="1095"/>
      <c r="G5" s="1095"/>
      <c r="H5" s="1095"/>
      <c r="I5" s="1095"/>
      <c r="J5" s="1095"/>
      <c r="K5" s="1095"/>
      <c r="L5" s="1095"/>
      <c r="M5" s="1095"/>
      <c r="N5" s="1095"/>
      <c r="O5" s="1095"/>
      <c r="P5" s="1096"/>
      <c r="Q5" s="1100" t="s">
        <v>376</v>
      </c>
      <c r="R5" s="1101"/>
      <c r="S5" s="1101"/>
      <c r="T5" s="1101"/>
      <c r="U5" s="1102"/>
      <c r="V5" s="1100" t="s">
        <v>377</v>
      </c>
      <c r="W5" s="1101"/>
      <c r="X5" s="1101"/>
      <c r="Y5" s="1101"/>
      <c r="Z5" s="1102"/>
      <c r="AA5" s="1100" t="s">
        <v>378</v>
      </c>
      <c r="AB5" s="1101"/>
      <c r="AC5" s="1101"/>
      <c r="AD5" s="1101"/>
      <c r="AE5" s="1101"/>
      <c r="AF5" s="1212" t="s">
        <v>379</v>
      </c>
      <c r="AG5" s="1101"/>
      <c r="AH5" s="1101"/>
      <c r="AI5" s="1101"/>
      <c r="AJ5" s="1116"/>
      <c r="AK5" s="1101" t="s">
        <v>380</v>
      </c>
      <c r="AL5" s="1101"/>
      <c r="AM5" s="1101"/>
      <c r="AN5" s="1101"/>
      <c r="AO5" s="1102"/>
      <c r="AP5" s="1100" t="s">
        <v>381</v>
      </c>
      <c r="AQ5" s="1101"/>
      <c r="AR5" s="1101"/>
      <c r="AS5" s="1101"/>
      <c r="AT5" s="1102"/>
      <c r="AU5" s="1100" t="s">
        <v>382</v>
      </c>
      <c r="AV5" s="1101"/>
      <c r="AW5" s="1101"/>
      <c r="AX5" s="1101"/>
      <c r="AY5" s="1116"/>
      <c r="AZ5" s="257"/>
      <c r="BA5" s="257"/>
      <c r="BB5" s="257"/>
      <c r="BC5" s="257"/>
      <c r="BD5" s="257"/>
      <c r="BE5" s="258"/>
      <c r="BF5" s="258"/>
      <c r="BG5" s="258"/>
      <c r="BH5" s="258"/>
      <c r="BI5" s="258"/>
      <c r="BJ5" s="258"/>
      <c r="BK5" s="258"/>
      <c r="BL5" s="258"/>
      <c r="BM5" s="258"/>
      <c r="BN5" s="258"/>
      <c r="BO5" s="258"/>
      <c r="BP5" s="258"/>
      <c r="BQ5" s="1094" t="s">
        <v>383</v>
      </c>
      <c r="BR5" s="1095"/>
      <c r="BS5" s="1095"/>
      <c r="BT5" s="1095"/>
      <c r="BU5" s="1095"/>
      <c r="BV5" s="1095"/>
      <c r="BW5" s="1095"/>
      <c r="BX5" s="1095"/>
      <c r="BY5" s="1095"/>
      <c r="BZ5" s="1095"/>
      <c r="CA5" s="1095"/>
      <c r="CB5" s="1095"/>
      <c r="CC5" s="1095"/>
      <c r="CD5" s="1095"/>
      <c r="CE5" s="1095"/>
      <c r="CF5" s="1095"/>
      <c r="CG5" s="1096"/>
      <c r="CH5" s="1100" t="s">
        <v>384</v>
      </c>
      <c r="CI5" s="1101"/>
      <c r="CJ5" s="1101"/>
      <c r="CK5" s="1101"/>
      <c r="CL5" s="1102"/>
      <c r="CM5" s="1100" t="s">
        <v>385</v>
      </c>
      <c r="CN5" s="1101"/>
      <c r="CO5" s="1101"/>
      <c r="CP5" s="1101"/>
      <c r="CQ5" s="1102"/>
      <c r="CR5" s="1100" t="s">
        <v>386</v>
      </c>
      <c r="CS5" s="1101"/>
      <c r="CT5" s="1101"/>
      <c r="CU5" s="1101"/>
      <c r="CV5" s="1102"/>
      <c r="CW5" s="1100" t="s">
        <v>387</v>
      </c>
      <c r="CX5" s="1101"/>
      <c r="CY5" s="1101"/>
      <c r="CZ5" s="1101"/>
      <c r="DA5" s="1102"/>
      <c r="DB5" s="1100" t="s">
        <v>388</v>
      </c>
      <c r="DC5" s="1101"/>
      <c r="DD5" s="1101"/>
      <c r="DE5" s="1101"/>
      <c r="DF5" s="1102"/>
      <c r="DG5" s="1197" t="s">
        <v>389</v>
      </c>
      <c r="DH5" s="1198"/>
      <c r="DI5" s="1198"/>
      <c r="DJ5" s="1198"/>
      <c r="DK5" s="1199"/>
      <c r="DL5" s="1197" t="s">
        <v>390</v>
      </c>
      <c r="DM5" s="1198"/>
      <c r="DN5" s="1198"/>
      <c r="DO5" s="1198"/>
      <c r="DP5" s="1199"/>
      <c r="DQ5" s="1100" t="s">
        <v>391</v>
      </c>
      <c r="DR5" s="1101"/>
      <c r="DS5" s="1101"/>
      <c r="DT5" s="1101"/>
      <c r="DU5" s="1102"/>
      <c r="DV5" s="1100" t="s">
        <v>382</v>
      </c>
      <c r="DW5" s="1101"/>
      <c r="DX5" s="1101"/>
      <c r="DY5" s="1101"/>
      <c r="DZ5" s="1116"/>
      <c r="EA5" s="255"/>
    </row>
    <row r="6" spans="1:131" s="256"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3"/>
      <c r="AG6" s="1104"/>
      <c r="AH6" s="1104"/>
      <c r="AI6" s="1104"/>
      <c r="AJ6" s="1117"/>
      <c r="AK6" s="1104"/>
      <c r="AL6" s="1104"/>
      <c r="AM6" s="1104"/>
      <c r="AN6" s="1104"/>
      <c r="AO6" s="1105"/>
      <c r="AP6" s="1103"/>
      <c r="AQ6" s="1104"/>
      <c r="AR6" s="1104"/>
      <c r="AS6" s="1104"/>
      <c r="AT6" s="1105"/>
      <c r="AU6" s="1103"/>
      <c r="AV6" s="1104"/>
      <c r="AW6" s="1104"/>
      <c r="AX6" s="1104"/>
      <c r="AY6" s="1117"/>
      <c r="AZ6" s="253"/>
      <c r="BA6" s="253"/>
      <c r="BB6" s="253"/>
      <c r="BC6" s="253"/>
      <c r="BD6" s="253"/>
      <c r="BE6" s="254"/>
      <c r="BF6" s="254"/>
      <c r="BG6" s="254"/>
      <c r="BH6" s="254"/>
      <c r="BI6" s="254"/>
      <c r="BJ6" s="254"/>
      <c r="BK6" s="254"/>
      <c r="BL6" s="254"/>
      <c r="BM6" s="254"/>
      <c r="BN6" s="254"/>
      <c r="BO6" s="254"/>
      <c r="BP6" s="254"/>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0"/>
      <c r="DH6" s="1201"/>
      <c r="DI6" s="1201"/>
      <c r="DJ6" s="1201"/>
      <c r="DK6" s="1202"/>
      <c r="DL6" s="1200"/>
      <c r="DM6" s="1201"/>
      <c r="DN6" s="1201"/>
      <c r="DO6" s="1201"/>
      <c r="DP6" s="1202"/>
      <c r="DQ6" s="1103"/>
      <c r="DR6" s="1104"/>
      <c r="DS6" s="1104"/>
      <c r="DT6" s="1104"/>
      <c r="DU6" s="1105"/>
      <c r="DV6" s="1103"/>
      <c r="DW6" s="1104"/>
      <c r="DX6" s="1104"/>
      <c r="DY6" s="1104"/>
      <c r="DZ6" s="1117"/>
      <c r="EA6" s="255"/>
    </row>
    <row r="7" spans="1:131" s="256" customFormat="1" ht="26.25" customHeight="1" thickTop="1" x14ac:dyDescent="0.15">
      <c r="A7" s="259">
        <v>1</v>
      </c>
      <c r="B7" s="1149" t="s">
        <v>392</v>
      </c>
      <c r="C7" s="1150"/>
      <c r="D7" s="1150"/>
      <c r="E7" s="1150"/>
      <c r="F7" s="1150"/>
      <c r="G7" s="1150"/>
      <c r="H7" s="1150"/>
      <c r="I7" s="1150"/>
      <c r="J7" s="1150"/>
      <c r="K7" s="1150"/>
      <c r="L7" s="1150"/>
      <c r="M7" s="1150"/>
      <c r="N7" s="1150"/>
      <c r="O7" s="1150"/>
      <c r="P7" s="1151"/>
      <c r="Q7" s="1203">
        <f>ROUND('[1]１①純計'!$D$6/1000,0)</f>
        <v>2846</v>
      </c>
      <c r="R7" s="1204"/>
      <c r="S7" s="1204"/>
      <c r="T7" s="1204"/>
      <c r="U7" s="1204"/>
      <c r="V7" s="1204">
        <f>ROUND('[1]１①純計'!$E$6/1000,0)</f>
        <v>2643</v>
      </c>
      <c r="W7" s="1204"/>
      <c r="X7" s="1204"/>
      <c r="Y7" s="1204"/>
      <c r="Z7" s="1204"/>
      <c r="AA7" s="1204">
        <f>Q7-V7</f>
        <v>203</v>
      </c>
      <c r="AB7" s="1204"/>
      <c r="AC7" s="1204"/>
      <c r="AD7" s="1204"/>
      <c r="AE7" s="1205"/>
      <c r="AF7" s="1206">
        <f>ROUND('[1]１①純計'!$N$6/1000,0)</f>
        <v>155</v>
      </c>
      <c r="AG7" s="1207"/>
      <c r="AH7" s="1207"/>
      <c r="AI7" s="1207"/>
      <c r="AJ7" s="1208"/>
      <c r="AK7" s="1190">
        <f>ROUND([2]NO.3!$D$58/1000,0)</f>
        <v>249</v>
      </c>
      <c r="AL7" s="1191"/>
      <c r="AM7" s="1191"/>
      <c r="AN7" s="1191"/>
      <c r="AO7" s="1191"/>
      <c r="AP7" s="1191">
        <f>ROUND('[1]１①②'!$O$6/1000,0)</f>
        <v>1384</v>
      </c>
      <c r="AQ7" s="1191"/>
      <c r="AR7" s="1191"/>
      <c r="AS7" s="1191"/>
      <c r="AT7" s="1191"/>
      <c r="AU7" s="1192"/>
      <c r="AV7" s="1192"/>
      <c r="AW7" s="1192"/>
      <c r="AX7" s="1192"/>
      <c r="AY7" s="1193"/>
      <c r="AZ7" s="253"/>
      <c r="BA7" s="253"/>
      <c r="BB7" s="253"/>
      <c r="BC7" s="253"/>
      <c r="BD7" s="253"/>
      <c r="BE7" s="254"/>
      <c r="BF7" s="254"/>
      <c r="BG7" s="254"/>
      <c r="BH7" s="254"/>
      <c r="BI7" s="254"/>
      <c r="BJ7" s="254"/>
      <c r="BK7" s="254"/>
      <c r="BL7" s="254"/>
      <c r="BM7" s="254"/>
      <c r="BN7" s="254"/>
      <c r="BO7" s="254"/>
      <c r="BP7" s="254"/>
      <c r="BQ7" s="260">
        <v>1</v>
      </c>
      <c r="BR7" s="261"/>
      <c r="BS7" s="1194" t="s">
        <v>580</v>
      </c>
      <c r="BT7" s="1195"/>
      <c r="BU7" s="1195"/>
      <c r="BV7" s="1195"/>
      <c r="BW7" s="1195"/>
      <c r="BX7" s="1195"/>
      <c r="BY7" s="1195"/>
      <c r="BZ7" s="1195"/>
      <c r="CA7" s="1195"/>
      <c r="CB7" s="1195"/>
      <c r="CC7" s="1195"/>
      <c r="CD7" s="1195"/>
      <c r="CE7" s="1195"/>
      <c r="CF7" s="1195"/>
      <c r="CG7" s="1196"/>
      <c r="CH7" s="1187">
        <f>ROUND([3]調査表１!$BV$18/1000,0)</f>
        <v>-5</v>
      </c>
      <c r="CI7" s="1188"/>
      <c r="CJ7" s="1188"/>
      <c r="CK7" s="1188"/>
      <c r="CL7" s="1189"/>
      <c r="CM7" s="1187">
        <f>ROUND([3]調査表１!$DH$18/1000,0)</f>
        <v>21</v>
      </c>
      <c r="CN7" s="1188"/>
      <c r="CO7" s="1188"/>
      <c r="CP7" s="1188"/>
      <c r="CQ7" s="1189"/>
      <c r="CR7" s="1187">
        <f>ROUND([3]調査表１!$AG$18/1000,0)</f>
        <v>10</v>
      </c>
      <c r="CS7" s="1188"/>
      <c r="CT7" s="1188"/>
      <c r="CU7" s="1188"/>
      <c r="CV7" s="1189"/>
      <c r="CW7" s="1187">
        <f>ROUND(SUM([3]調査表１!$BM$18,[3]調査表１!$BX$18)/1000,0)</f>
        <v>6</v>
      </c>
      <c r="CX7" s="1188"/>
      <c r="CY7" s="1188"/>
      <c r="CZ7" s="1188"/>
      <c r="DA7" s="1189"/>
      <c r="DB7" s="1187" t="s">
        <v>578</v>
      </c>
      <c r="DC7" s="1188"/>
      <c r="DD7" s="1188"/>
      <c r="DE7" s="1188"/>
      <c r="DF7" s="1189"/>
      <c r="DG7" s="1187" t="s">
        <v>579</v>
      </c>
      <c r="DH7" s="1188"/>
      <c r="DI7" s="1188"/>
      <c r="DJ7" s="1188"/>
      <c r="DK7" s="1189"/>
      <c r="DL7" s="1187" t="s">
        <v>578</v>
      </c>
      <c r="DM7" s="1188"/>
      <c r="DN7" s="1188"/>
      <c r="DO7" s="1188"/>
      <c r="DP7" s="1189"/>
      <c r="DQ7" s="1187" t="s">
        <v>578</v>
      </c>
      <c r="DR7" s="1188"/>
      <c r="DS7" s="1188"/>
      <c r="DT7" s="1188"/>
      <c r="DU7" s="1189"/>
      <c r="DV7" s="1214"/>
      <c r="DW7" s="1215"/>
      <c r="DX7" s="1215"/>
      <c r="DY7" s="1215"/>
      <c r="DZ7" s="1216"/>
      <c r="EA7" s="255"/>
    </row>
    <row r="8" spans="1:131" s="256" customFormat="1" ht="26.25" customHeight="1" x14ac:dyDescent="0.15">
      <c r="A8" s="262">
        <v>2</v>
      </c>
      <c r="B8" s="1130" t="s">
        <v>393</v>
      </c>
      <c r="C8" s="1131"/>
      <c r="D8" s="1131"/>
      <c r="E8" s="1131"/>
      <c r="F8" s="1131"/>
      <c r="G8" s="1131"/>
      <c r="H8" s="1131"/>
      <c r="I8" s="1131"/>
      <c r="J8" s="1131"/>
      <c r="K8" s="1131"/>
      <c r="L8" s="1131"/>
      <c r="M8" s="1131"/>
      <c r="N8" s="1131"/>
      <c r="O8" s="1131"/>
      <c r="P8" s="1132"/>
      <c r="Q8" s="1142">
        <f>'[1]１①純計'!$D$7</f>
        <v>0</v>
      </c>
      <c r="R8" s="1143"/>
      <c r="S8" s="1143"/>
      <c r="T8" s="1143"/>
      <c r="U8" s="1143"/>
      <c r="V8" s="1143">
        <f>ROUND('[1]１①純計'!$E$7/1000,0)</f>
        <v>14</v>
      </c>
      <c r="W8" s="1143"/>
      <c r="X8" s="1143"/>
      <c r="Y8" s="1143"/>
      <c r="Z8" s="1143"/>
      <c r="AA8" s="1143">
        <f>Q8-V8</f>
        <v>-14</v>
      </c>
      <c r="AB8" s="1143"/>
      <c r="AC8" s="1143"/>
      <c r="AD8" s="1143"/>
      <c r="AE8" s="1144"/>
      <c r="AF8" s="1136">
        <f>ROUND('[1]１①純計'!$N$7/1000,0)</f>
        <v>-85</v>
      </c>
      <c r="AG8" s="1137"/>
      <c r="AH8" s="1137"/>
      <c r="AI8" s="1137"/>
      <c r="AJ8" s="1138"/>
      <c r="AK8" s="1185">
        <f>Q8</f>
        <v>0</v>
      </c>
      <c r="AL8" s="1186"/>
      <c r="AM8" s="1186"/>
      <c r="AN8" s="1186"/>
      <c r="AO8" s="1186"/>
      <c r="AP8" s="1186">
        <v>0</v>
      </c>
      <c r="AQ8" s="1186"/>
      <c r="AR8" s="1186"/>
      <c r="AS8" s="1186"/>
      <c r="AT8" s="1186"/>
      <c r="AU8" s="1183"/>
      <c r="AV8" s="1183"/>
      <c r="AW8" s="1183"/>
      <c r="AX8" s="1183"/>
      <c r="AY8" s="1184"/>
      <c r="AZ8" s="253"/>
      <c r="BA8" s="253"/>
      <c r="BB8" s="253"/>
      <c r="BC8" s="253"/>
      <c r="BD8" s="253"/>
      <c r="BE8" s="254"/>
      <c r="BF8" s="254"/>
      <c r="BG8" s="254"/>
      <c r="BH8" s="254"/>
      <c r="BI8" s="254"/>
      <c r="BJ8" s="254"/>
      <c r="BK8" s="254"/>
      <c r="BL8" s="254"/>
      <c r="BM8" s="254"/>
      <c r="BN8" s="254"/>
      <c r="BO8" s="254"/>
      <c r="BP8" s="254"/>
      <c r="BQ8" s="263">
        <v>2</v>
      </c>
      <c r="BR8" s="264"/>
      <c r="BS8" s="1113"/>
      <c r="BT8" s="1114"/>
      <c r="BU8" s="1114"/>
      <c r="BV8" s="1114"/>
      <c r="BW8" s="1114"/>
      <c r="BX8" s="1114"/>
      <c r="BY8" s="1114"/>
      <c r="BZ8" s="1114"/>
      <c r="CA8" s="1114"/>
      <c r="CB8" s="1114"/>
      <c r="CC8" s="1114"/>
      <c r="CD8" s="1114"/>
      <c r="CE8" s="1114"/>
      <c r="CF8" s="1114"/>
      <c r="CG8" s="1115"/>
      <c r="CH8" s="1088"/>
      <c r="CI8" s="1089"/>
      <c r="CJ8" s="1089"/>
      <c r="CK8" s="1089"/>
      <c r="CL8" s="1090"/>
      <c r="CM8" s="1088"/>
      <c r="CN8" s="1089"/>
      <c r="CO8" s="1089"/>
      <c r="CP8" s="1089"/>
      <c r="CQ8" s="1090"/>
      <c r="CR8" s="1088"/>
      <c r="CS8" s="1089"/>
      <c r="CT8" s="1089"/>
      <c r="CU8" s="1089"/>
      <c r="CV8" s="1090"/>
      <c r="CW8" s="1088"/>
      <c r="CX8" s="1089"/>
      <c r="CY8" s="1089"/>
      <c r="CZ8" s="1089"/>
      <c r="DA8" s="1090"/>
      <c r="DB8" s="1088"/>
      <c r="DC8" s="1089"/>
      <c r="DD8" s="1089"/>
      <c r="DE8" s="1089"/>
      <c r="DF8" s="1090"/>
      <c r="DG8" s="1088"/>
      <c r="DH8" s="1089"/>
      <c r="DI8" s="1089"/>
      <c r="DJ8" s="1089"/>
      <c r="DK8" s="1090"/>
      <c r="DL8" s="1088"/>
      <c r="DM8" s="1089"/>
      <c r="DN8" s="1089"/>
      <c r="DO8" s="1089"/>
      <c r="DP8" s="1090"/>
      <c r="DQ8" s="1088"/>
      <c r="DR8" s="1089"/>
      <c r="DS8" s="1089"/>
      <c r="DT8" s="1089"/>
      <c r="DU8" s="1090"/>
      <c r="DV8" s="1091"/>
      <c r="DW8" s="1092"/>
      <c r="DX8" s="1092"/>
      <c r="DY8" s="1092"/>
      <c r="DZ8" s="1093"/>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42"/>
      <c r="R9" s="1143"/>
      <c r="S9" s="1143"/>
      <c r="T9" s="1143"/>
      <c r="U9" s="1143"/>
      <c r="V9" s="1143"/>
      <c r="W9" s="1143"/>
      <c r="X9" s="1143"/>
      <c r="Y9" s="1143"/>
      <c r="Z9" s="1143"/>
      <c r="AA9" s="1143"/>
      <c r="AB9" s="1143"/>
      <c r="AC9" s="1143"/>
      <c r="AD9" s="1143"/>
      <c r="AE9" s="1144"/>
      <c r="AF9" s="1136"/>
      <c r="AG9" s="1137"/>
      <c r="AH9" s="1137"/>
      <c r="AI9" s="1137"/>
      <c r="AJ9" s="1138"/>
      <c r="AK9" s="1185"/>
      <c r="AL9" s="1186"/>
      <c r="AM9" s="1186"/>
      <c r="AN9" s="1186"/>
      <c r="AO9" s="1186"/>
      <c r="AP9" s="1186"/>
      <c r="AQ9" s="1186"/>
      <c r="AR9" s="1186"/>
      <c r="AS9" s="1186"/>
      <c r="AT9" s="1186"/>
      <c r="AU9" s="1183"/>
      <c r="AV9" s="1183"/>
      <c r="AW9" s="1183"/>
      <c r="AX9" s="1183"/>
      <c r="AY9" s="1184"/>
      <c r="AZ9" s="253"/>
      <c r="BA9" s="253"/>
      <c r="BB9" s="253"/>
      <c r="BC9" s="253"/>
      <c r="BD9" s="253"/>
      <c r="BE9" s="254"/>
      <c r="BF9" s="254"/>
      <c r="BG9" s="254"/>
      <c r="BH9" s="254"/>
      <c r="BI9" s="254"/>
      <c r="BJ9" s="254"/>
      <c r="BK9" s="254"/>
      <c r="BL9" s="254"/>
      <c r="BM9" s="254"/>
      <c r="BN9" s="254"/>
      <c r="BO9" s="254"/>
      <c r="BP9" s="254"/>
      <c r="BQ9" s="263">
        <v>3</v>
      </c>
      <c r="BR9" s="264"/>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42"/>
      <c r="R10" s="1143"/>
      <c r="S10" s="1143"/>
      <c r="T10" s="1143"/>
      <c r="U10" s="1143"/>
      <c r="V10" s="1143"/>
      <c r="W10" s="1143"/>
      <c r="X10" s="1143"/>
      <c r="Y10" s="1143"/>
      <c r="Z10" s="1143"/>
      <c r="AA10" s="1143"/>
      <c r="AB10" s="1143"/>
      <c r="AC10" s="1143"/>
      <c r="AD10" s="1143"/>
      <c r="AE10" s="1144"/>
      <c r="AF10" s="1136"/>
      <c r="AG10" s="1137"/>
      <c r="AH10" s="1137"/>
      <c r="AI10" s="1137"/>
      <c r="AJ10" s="1138"/>
      <c r="AK10" s="1185"/>
      <c r="AL10" s="1186"/>
      <c r="AM10" s="1186"/>
      <c r="AN10" s="1186"/>
      <c r="AO10" s="1186"/>
      <c r="AP10" s="1186"/>
      <c r="AQ10" s="1186"/>
      <c r="AR10" s="1186"/>
      <c r="AS10" s="1186"/>
      <c r="AT10" s="1186"/>
      <c r="AU10" s="1183"/>
      <c r="AV10" s="1183"/>
      <c r="AW10" s="1183"/>
      <c r="AX10" s="1183"/>
      <c r="AY10" s="1184"/>
      <c r="AZ10" s="253"/>
      <c r="BA10" s="253"/>
      <c r="BB10" s="253"/>
      <c r="BC10" s="253"/>
      <c r="BD10" s="253"/>
      <c r="BE10" s="254"/>
      <c r="BF10" s="254"/>
      <c r="BG10" s="254"/>
      <c r="BH10" s="254"/>
      <c r="BI10" s="254"/>
      <c r="BJ10" s="254"/>
      <c r="BK10" s="254"/>
      <c r="BL10" s="254"/>
      <c r="BM10" s="254"/>
      <c r="BN10" s="254"/>
      <c r="BO10" s="254"/>
      <c r="BP10" s="254"/>
      <c r="BQ10" s="263">
        <v>4</v>
      </c>
      <c r="BR10" s="264"/>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42"/>
      <c r="R11" s="1143"/>
      <c r="S11" s="1143"/>
      <c r="T11" s="1143"/>
      <c r="U11" s="1143"/>
      <c r="V11" s="1143"/>
      <c r="W11" s="1143"/>
      <c r="X11" s="1143"/>
      <c r="Y11" s="1143"/>
      <c r="Z11" s="1143"/>
      <c r="AA11" s="1143"/>
      <c r="AB11" s="1143"/>
      <c r="AC11" s="1143"/>
      <c r="AD11" s="1143"/>
      <c r="AE11" s="1144"/>
      <c r="AF11" s="1136"/>
      <c r="AG11" s="1137"/>
      <c r="AH11" s="1137"/>
      <c r="AI11" s="1137"/>
      <c r="AJ11" s="1138"/>
      <c r="AK11" s="1185"/>
      <c r="AL11" s="1186"/>
      <c r="AM11" s="1186"/>
      <c r="AN11" s="1186"/>
      <c r="AO11" s="1186"/>
      <c r="AP11" s="1186"/>
      <c r="AQ11" s="1186"/>
      <c r="AR11" s="1186"/>
      <c r="AS11" s="1186"/>
      <c r="AT11" s="1186"/>
      <c r="AU11" s="1183"/>
      <c r="AV11" s="1183"/>
      <c r="AW11" s="1183"/>
      <c r="AX11" s="1183"/>
      <c r="AY11" s="1184"/>
      <c r="AZ11" s="253"/>
      <c r="BA11" s="253"/>
      <c r="BB11" s="253"/>
      <c r="BC11" s="253"/>
      <c r="BD11" s="253"/>
      <c r="BE11" s="254"/>
      <c r="BF11" s="254"/>
      <c r="BG11" s="254"/>
      <c r="BH11" s="254"/>
      <c r="BI11" s="254"/>
      <c r="BJ11" s="254"/>
      <c r="BK11" s="254"/>
      <c r="BL11" s="254"/>
      <c r="BM11" s="254"/>
      <c r="BN11" s="254"/>
      <c r="BO11" s="254"/>
      <c r="BP11" s="254"/>
      <c r="BQ11" s="263">
        <v>5</v>
      </c>
      <c r="BR11" s="264"/>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42"/>
      <c r="R12" s="1143"/>
      <c r="S12" s="1143"/>
      <c r="T12" s="1143"/>
      <c r="U12" s="1143"/>
      <c r="V12" s="1143"/>
      <c r="W12" s="1143"/>
      <c r="X12" s="1143"/>
      <c r="Y12" s="1143"/>
      <c r="Z12" s="1143"/>
      <c r="AA12" s="1143"/>
      <c r="AB12" s="1143"/>
      <c r="AC12" s="1143"/>
      <c r="AD12" s="1143"/>
      <c r="AE12" s="1144"/>
      <c r="AF12" s="1136"/>
      <c r="AG12" s="1137"/>
      <c r="AH12" s="1137"/>
      <c r="AI12" s="1137"/>
      <c r="AJ12" s="1138"/>
      <c r="AK12" s="1185"/>
      <c r="AL12" s="1186"/>
      <c r="AM12" s="1186"/>
      <c r="AN12" s="1186"/>
      <c r="AO12" s="1186"/>
      <c r="AP12" s="1186"/>
      <c r="AQ12" s="1186"/>
      <c r="AR12" s="1186"/>
      <c r="AS12" s="1186"/>
      <c r="AT12" s="1186"/>
      <c r="AU12" s="1183"/>
      <c r="AV12" s="1183"/>
      <c r="AW12" s="1183"/>
      <c r="AX12" s="1183"/>
      <c r="AY12" s="1184"/>
      <c r="AZ12" s="253"/>
      <c r="BA12" s="253"/>
      <c r="BB12" s="253"/>
      <c r="BC12" s="253"/>
      <c r="BD12" s="253"/>
      <c r="BE12" s="254"/>
      <c r="BF12" s="254"/>
      <c r="BG12" s="254"/>
      <c r="BH12" s="254"/>
      <c r="BI12" s="254"/>
      <c r="BJ12" s="254"/>
      <c r="BK12" s="254"/>
      <c r="BL12" s="254"/>
      <c r="BM12" s="254"/>
      <c r="BN12" s="254"/>
      <c r="BO12" s="254"/>
      <c r="BP12" s="254"/>
      <c r="BQ12" s="263">
        <v>6</v>
      </c>
      <c r="BR12" s="264"/>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42"/>
      <c r="R13" s="1143"/>
      <c r="S13" s="1143"/>
      <c r="T13" s="1143"/>
      <c r="U13" s="1143"/>
      <c r="V13" s="1143"/>
      <c r="W13" s="1143"/>
      <c r="X13" s="1143"/>
      <c r="Y13" s="1143"/>
      <c r="Z13" s="1143"/>
      <c r="AA13" s="1143"/>
      <c r="AB13" s="1143"/>
      <c r="AC13" s="1143"/>
      <c r="AD13" s="1143"/>
      <c r="AE13" s="1144"/>
      <c r="AF13" s="1136"/>
      <c r="AG13" s="1137"/>
      <c r="AH13" s="1137"/>
      <c r="AI13" s="1137"/>
      <c r="AJ13" s="1138"/>
      <c r="AK13" s="1185"/>
      <c r="AL13" s="1186"/>
      <c r="AM13" s="1186"/>
      <c r="AN13" s="1186"/>
      <c r="AO13" s="1186"/>
      <c r="AP13" s="1186"/>
      <c r="AQ13" s="1186"/>
      <c r="AR13" s="1186"/>
      <c r="AS13" s="1186"/>
      <c r="AT13" s="1186"/>
      <c r="AU13" s="1183"/>
      <c r="AV13" s="1183"/>
      <c r="AW13" s="1183"/>
      <c r="AX13" s="1183"/>
      <c r="AY13" s="1184"/>
      <c r="AZ13" s="253"/>
      <c r="BA13" s="253"/>
      <c r="BB13" s="253"/>
      <c r="BC13" s="253"/>
      <c r="BD13" s="253"/>
      <c r="BE13" s="254"/>
      <c r="BF13" s="254"/>
      <c r="BG13" s="254"/>
      <c r="BH13" s="254"/>
      <c r="BI13" s="254"/>
      <c r="BJ13" s="254"/>
      <c r="BK13" s="254"/>
      <c r="BL13" s="254"/>
      <c r="BM13" s="254"/>
      <c r="BN13" s="254"/>
      <c r="BO13" s="254"/>
      <c r="BP13" s="254"/>
      <c r="BQ13" s="263">
        <v>7</v>
      </c>
      <c r="BR13" s="264"/>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42"/>
      <c r="R14" s="1143"/>
      <c r="S14" s="1143"/>
      <c r="T14" s="1143"/>
      <c r="U14" s="1143"/>
      <c r="V14" s="1143"/>
      <c r="W14" s="1143"/>
      <c r="X14" s="1143"/>
      <c r="Y14" s="1143"/>
      <c r="Z14" s="1143"/>
      <c r="AA14" s="1143"/>
      <c r="AB14" s="1143"/>
      <c r="AC14" s="1143"/>
      <c r="AD14" s="1143"/>
      <c r="AE14" s="1144"/>
      <c r="AF14" s="1136"/>
      <c r="AG14" s="1137"/>
      <c r="AH14" s="1137"/>
      <c r="AI14" s="1137"/>
      <c r="AJ14" s="1138"/>
      <c r="AK14" s="1185"/>
      <c r="AL14" s="1186"/>
      <c r="AM14" s="1186"/>
      <c r="AN14" s="1186"/>
      <c r="AO14" s="1186"/>
      <c r="AP14" s="1186"/>
      <c r="AQ14" s="1186"/>
      <c r="AR14" s="1186"/>
      <c r="AS14" s="1186"/>
      <c r="AT14" s="1186"/>
      <c r="AU14" s="1183"/>
      <c r="AV14" s="1183"/>
      <c r="AW14" s="1183"/>
      <c r="AX14" s="1183"/>
      <c r="AY14" s="1184"/>
      <c r="AZ14" s="253"/>
      <c r="BA14" s="253"/>
      <c r="BB14" s="253"/>
      <c r="BC14" s="253"/>
      <c r="BD14" s="253"/>
      <c r="BE14" s="254"/>
      <c r="BF14" s="254"/>
      <c r="BG14" s="254"/>
      <c r="BH14" s="254"/>
      <c r="BI14" s="254"/>
      <c r="BJ14" s="254"/>
      <c r="BK14" s="254"/>
      <c r="BL14" s="254"/>
      <c r="BM14" s="254"/>
      <c r="BN14" s="254"/>
      <c r="BO14" s="254"/>
      <c r="BP14" s="254"/>
      <c r="BQ14" s="263">
        <v>8</v>
      </c>
      <c r="BR14" s="264"/>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42"/>
      <c r="R15" s="1143"/>
      <c r="S15" s="1143"/>
      <c r="T15" s="1143"/>
      <c r="U15" s="1143"/>
      <c r="V15" s="1143"/>
      <c r="W15" s="1143"/>
      <c r="X15" s="1143"/>
      <c r="Y15" s="1143"/>
      <c r="Z15" s="1143"/>
      <c r="AA15" s="1143"/>
      <c r="AB15" s="1143"/>
      <c r="AC15" s="1143"/>
      <c r="AD15" s="1143"/>
      <c r="AE15" s="1144"/>
      <c r="AF15" s="1136"/>
      <c r="AG15" s="1137"/>
      <c r="AH15" s="1137"/>
      <c r="AI15" s="1137"/>
      <c r="AJ15" s="1138"/>
      <c r="AK15" s="1185"/>
      <c r="AL15" s="1186"/>
      <c r="AM15" s="1186"/>
      <c r="AN15" s="1186"/>
      <c r="AO15" s="1186"/>
      <c r="AP15" s="1186"/>
      <c r="AQ15" s="1186"/>
      <c r="AR15" s="1186"/>
      <c r="AS15" s="1186"/>
      <c r="AT15" s="1186"/>
      <c r="AU15" s="1183"/>
      <c r="AV15" s="1183"/>
      <c r="AW15" s="1183"/>
      <c r="AX15" s="1183"/>
      <c r="AY15" s="1184"/>
      <c r="AZ15" s="253"/>
      <c r="BA15" s="253"/>
      <c r="BB15" s="253"/>
      <c r="BC15" s="253"/>
      <c r="BD15" s="253"/>
      <c r="BE15" s="254"/>
      <c r="BF15" s="254"/>
      <c r="BG15" s="254"/>
      <c r="BH15" s="254"/>
      <c r="BI15" s="254"/>
      <c r="BJ15" s="254"/>
      <c r="BK15" s="254"/>
      <c r="BL15" s="254"/>
      <c r="BM15" s="254"/>
      <c r="BN15" s="254"/>
      <c r="BO15" s="254"/>
      <c r="BP15" s="254"/>
      <c r="BQ15" s="263">
        <v>9</v>
      </c>
      <c r="BR15" s="264"/>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42"/>
      <c r="R16" s="1143"/>
      <c r="S16" s="1143"/>
      <c r="T16" s="1143"/>
      <c r="U16" s="1143"/>
      <c r="V16" s="1143"/>
      <c r="W16" s="1143"/>
      <c r="X16" s="1143"/>
      <c r="Y16" s="1143"/>
      <c r="Z16" s="1143"/>
      <c r="AA16" s="1143"/>
      <c r="AB16" s="1143"/>
      <c r="AC16" s="1143"/>
      <c r="AD16" s="1143"/>
      <c r="AE16" s="1144"/>
      <c r="AF16" s="1136"/>
      <c r="AG16" s="1137"/>
      <c r="AH16" s="1137"/>
      <c r="AI16" s="1137"/>
      <c r="AJ16" s="1138"/>
      <c r="AK16" s="1185"/>
      <c r="AL16" s="1186"/>
      <c r="AM16" s="1186"/>
      <c r="AN16" s="1186"/>
      <c r="AO16" s="1186"/>
      <c r="AP16" s="1186"/>
      <c r="AQ16" s="1186"/>
      <c r="AR16" s="1186"/>
      <c r="AS16" s="1186"/>
      <c r="AT16" s="1186"/>
      <c r="AU16" s="1183"/>
      <c r="AV16" s="1183"/>
      <c r="AW16" s="1183"/>
      <c r="AX16" s="1183"/>
      <c r="AY16" s="1184"/>
      <c r="AZ16" s="253"/>
      <c r="BA16" s="253"/>
      <c r="BB16" s="253"/>
      <c r="BC16" s="253"/>
      <c r="BD16" s="253"/>
      <c r="BE16" s="254"/>
      <c r="BF16" s="254"/>
      <c r="BG16" s="254"/>
      <c r="BH16" s="254"/>
      <c r="BI16" s="254"/>
      <c r="BJ16" s="254"/>
      <c r="BK16" s="254"/>
      <c r="BL16" s="254"/>
      <c r="BM16" s="254"/>
      <c r="BN16" s="254"/>
      <c r="BO16" s="254"/>
      <c r="BP16" s="254"/>
      <c r="BQ16" s="263">
        <v>10</v>
      </c>
      <c r="BR16" s="264"/>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42"/>
      <c r="R17" s="1143"/>
      <c r="S17" s="1143"/>
      <c r="T17" s="1143"/>
      <c r="U17" s="1143"/>
      <c r="V17" s="1143"/>
      <c r="W17" s="1143"/>
      <c r="X17" s="1143"/>
      <c r="Y17" s="1143"/>
      <c r="Z17" s="1143"/>
      <c r="AA17" s="1143"/>
      <c r="AB17" s="1143"/>
      <c r="AC17" s="1143"/>
      <c r="AD17" s="1143"/>
      <c r="AE17" s="1144"/>
      <c r="AF17" s="1136"/>
      <c r="AG17" s="1137"/>
      <c r="AH17" s="1137"/>
      <c r="AI17" s="1137"/>
      <c r="AJ17" s="1138"/>
      <c r="AK17" s="1185"/>
      <c r="AL17" s="1186"/>
      <c r="AM17" s="1186"/>
      <c r="AN17" s="1186"/>
      <c r="AO17" s="1186"/>
      <c r="AP17" s="1186"/>
      <c r="AQ17" s="1186"/>
      <c r="AR17" s="1186"/>
      <c r="AS17" s="1186"/>
      <c r="AT17" s="1186"/>
      <c r="AU17" s="1183"/>
      <c r="AV17" s="1183"/>
      <c r="AW17" s="1183"/>
      <c r="AX17" s="1183"/>
      <c r="AY17" s="1184"/>
      <c r="AZ17" s="253"/>
      <c r="BA17" s="253"/>
      <c r="BB17" s="253"/>
      <c r="BC17" s="253"/>
      <c r="BD17" s="253"/>
      <c r="BE17" s="254"/>
      <c r="BF17" s="254"/>
      <c r="BG17" s="254"/>
      <c r="BH17" s="254"/>
      <c r="BI17" s="254"/>
      <c r="BJ17" s="254"/>
      <c r="BK17" s="254"/>
      <c r="BL17" s="254"/>
      <c r="BM17" s="254"/>
      <c r="BN17" s="254"/>
      <c r="BO17" s="254"/>
      <c r="BP17" s="254"/>
      <c r="BQ17" s="263">
        <v>11</v>
      </c>
      <c r="BR17" s="264"/>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42"/>
      <c r="R18" s="1143"/>
      <c r="S18" s="1143"/>
      <c r="T18" s="1143"/>
      <c r="U18" s="1143"/>
      <c r="V18" s="1143"/>
      <c r="W18" s="1143"/>
      <c r="X18" s="1143"/>
      <c r="Y18" s="1143"/>
      <c r="Z18" s="1143"/>
      <c r="AA18" s="1143"/>
      <c r="AB18" s="1143"/>
      <c r="AC18" s="1143"/>
      <c r="AD18" s="1143"/>
      <c r="AE18" s="1144"/>
      <c r="AF18" s="1136"/>
      <c r="AG18" s="1137"/>
      <c r="AH18" s="1137"/>
      <c r="AI18" s="1137"/>
      <c r="AJ18" s="1138"/>
      <c r="AK18" s="1185"/>
      <c r="AL18" s="1186"/>
      <c r="AM18" s="1186"/>
      <c r="AN18" s="1186"/>
      <c r="AO18" s="1186"/>
      <c r="AP18" s="1186"/>
      <c r="AQ18" s="1186"/>
      <c r="AR18" s="1186"/>
      <c r="AS18" s="1186"/>
      <c r="AT18" s="1186"/>
      <c r="AU18" s="1183"/>
      <c r="AV18" s="1183"/>
      <c r="AW18" s="1183"/>
      <c r="AX18" s="1183"/>
      <c r="AY18" s="1184"/>
      <c r="AZ18" s="253"/>
      <c r="BA18" s="253"/>
      <c r="BB18" s="253"/>
      <c r="BC18" s="253"/>
      <c r="BD18" s="253"/>
      <c r="BE18" s="254"/>
      <c r="BF18" s="254"/>
      <c r="BG18" s="254"/>
      <c r="BH18" s="254"/>
      <c r="BI18" s="254"/>
      <c r="BJ18" s="254"/>
      <c r="BK18" s="254"/>
      <c r="BL18" s="254"/>
      <c r="BM18" s="254"/>
      <c r="BN18" s="254"/>
      <c r="BO18" s="254"/>
      <c r="BP18" s="254"/>
      <c r="BQ18" s="263">
        <v>12</v>
      </c>
      <c r="BR18" s="264"/>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42"/>
      <c r="R19" s="1143"/>
      <c r="S19" s="1143"/>
      <c r="T19" s="1143"/>
      <c r="U19" s="1143"/>
      <c r="V19" s="1143"/>
      <c r="W19" s="1143"/>
      <c r="X19" s="1143"/>
      <c r="Y19" s="1143"/>
      <c r="Z19" s="1143"/>
      <c r="AA19" s="1143"/>
      <c r="AB19" s="1143"/>
      <c r="AC19" s="1143"/>
      <c r="AD19" s="1143"/>
      <c r="AE19" s="1144"/>
      <c r="AF19" s="1136"/>
      <c r="AG19" s="1137"/>
      <c r="AH19" s="1137"/>
      <c r="AI19" s="1137"/>
      <c r="AJ19" s="1138"/>
      <c r="AK19" s="1185"/>
      <c r="AL19" s="1186"/>
      <c r="AM19" s="1186"/>
      <c r="AN19" s="1186"/>
      <c r="AO19" s="1186"/>
      <c r="AP19" s="1186"/>
      <c r="AQ19" s="1186"/>
      <c r="AR19" s="1186"/>
      <c r="AS19" s="1186"/>
      <c r="AT19" s="1186"/>
      <c r="AU19" s="1183"/>
      <c r="AV19" s="1183"/>
      <c r="AW19" s="1183"/>
      <c r="AX19" s="1183"/>
      <c r="AY19" s="1184"/>
      <c r="AZ19" s="253"/>
      <c r="BA19" s="253"/>
      <c r="BB19" s="253"/>
      <c r="BC19" s="253"/>
      <c r="BD19" s="253"/>
      <c r="BE19" s="254"/>
      <c r="BF19" s="254"/>
      <c r="BG19" s="254"/>
      <c r="BH19" s="254"/>
      <c r="BI19" s="254"/>
      <c r="BJ19" s="254"/>
      <c r="BK19" s="254"/>
      <c r="BL19" s="254"/>
      <c r="BM19" s="254"/>
      <c r="BN19" s="254"/>
      <c r="BO19" s="254"/>
      <c r="BP19" s="254"/>
      <c r="BQ19" s="263">
        <v>13</v>
      </c>
      <c r="BR19" s="264"/>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42"/>
      <c r="R20" s="1143"/>
      <c r="S20" s="1143"/>
      <c r="T20" s="1143"/>
      <c r="U20" s="1143"/>
      <c r="V20" s="1143"/>
      <c r="W20" s="1143"/>
      <c r="X20" s="1143"/>
      <c r="Y20" s="1143"/>
      <c r="Z20" s="1143"/>
      <c r="AA20" s="1143"/>
      <c r="AB20" s="1143"/>
      <c r="AC20" s="1143"/>
      <c r="AD20" s="1143"/>
      <c r="AE20" s="1144"/>
      <c r="AF20" s="1136"/>
      <c r="AG20" s="1137"/>
      <c r="AH20" s="1137"/>
      <c r="AI20" s="1137"/>
      <c r="AJ20" s="1138"/>
      <c r="AK20" s="1185"/>
      <c r="AL20" s="1186"/>
      <c r="AM20" s="1186"/>
      <c r="AN20" s="1186"/>
      <c r="AO20" s="1186"/>
      <c r="AP20" s="1186"/>
      <c r="AQ20" s="1186"/>
      <c r="AR20" s="1186"/>
      <c r="AS20" s="1186"/>
      <c r="AT20" s="1186"/>
      <c r="AU20" s="1183"/>
      <c r="AV20" s="1183"/>
      <c r="AW20" s="1183"/>
      <c r="AX20" s="1183"/>
      <c r="AY20" s="1184"/>
      <c r="AZ20" s="253"/>
      <c r="BA20" s="253"/>
      <c r="BB20" s="253"/>
      <c r="BC20" s="253"/>
      <c r="BD20" s="253"/>
      <c r="BE20" s="254"/>
      <c r="BF20" s="254"/>
      <c r="BG20" s="254"/>
      <c r="BH20" s="254"/>
      <c r="BI20" s="254"/>
      <c r="BJ20" s="254"/>
      <c r="BK20" s="254"/>
      <c r="BL20" s="254"/>
      <c r="BM20" s="254"/>
      <c r="BN20" s="254"/>
      <c r="BO20" s="254"/>
      <c r="BP20" s="254"/>
      <c r="BQ20" s="263">
        <v>14</v>
      </c>
      <c r="BR20" s="264"/>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42"/>
      <c r="R21" s="1143"/>
      <c r="S21" s="1143"/>
      <c r="T21" s="1143"/>
      <c r="U21" s="1143"/>
      <c r="V21" s="1143"/>
      <c r="W21" s="1143"/>
      <c r="X21" s="1143"/>
      <c r="Y21" s="1143"/>
      <c r="Z21" s="1143"/>
      <c r="AA21" s="1143"/>
      <c r="AB21" s="1143"/>
      <c r="AC21" s="1143"/>
      <c r="AD21" s="1143"/>
      <c r="AE21" s="1144"/>
      <c r="AF21" s="1136"/>
      <c r="AG21" s="1137"/>
      <c r="AH21" s="1137"/>
      <c r="AI21" s="1137"/>
      <c r="AJ21" s="1138"/>
      <c r="AK21" s="1185"/>
      <c r="AL21" s="1186"/>
      <c r="AM21" s="1186"/>
      <c r="AN21" s="1186"/>
      <c r="AO21" s="1186"/>
      <c r="AP21" s="1186"/>
      <c r="AQ21" s="1186"/>
      <c r="AR21" s="1186"/>
      <c r="AS21" s="1186"/>
      <c r="AT21" s="1186"/>
      <c r="AU21" s="1183"/>
      <c r="AV21" s="1183"/>
      <c r="AW21" s="1183"/>
      <c r="AX21" s="1183"/>
      <c r="AY21" s="1184"/>
      <c r="AZ21" s="253"/>
      <c r="BA21" s="253"/>
      <c r="BB21" s="253"/>
      <c r="BC21" s="253"/>
      <c r="BD21" s="253"/>
      <c r="BE21" s="254"/>
      <c r="BF21" s="254"/>
      <c r="BG21" s="254"/>
      <c r="BH21" s="254"/>
      <c r="BI21" s="254"/>
      <c r="BJ21" s="254"/>
      <c r="BK21" s="254"/>
      <c r="BL21" s="254"/>
      <c r="BM21" s="254"/>
      <c r="BN21" s="254"/>
      <c r="BO21" s="254"/>
      <c r="BP21" s="254"/>
      <c r="BQ21" s="263">
        <v>15</v>
      </c>
      <c r="BR21" s="264"/>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80"/>
      <c r="R22" s="1181"/>
      <c r="S22" s="1181"/>
      <c r="T22" s="1181"/>
      <c r="U22" s="1181"/>
      <c r="V22" s="1181"/>
      <c r="W22" s="1181"/>
      <c r="X22" s="1181"/>
      <c r="Y22" s="1181"/>
      <c r="Z22" s="1181"/>
      <c r="AA22" s="1181"/>
      <c r="AB22" s="1181"/>
      <c r="AC22" s="1181"/>
      <c r="AD22" s="1181"/>
      <c r="AE22" s="1182"/>
      <c r="AF22" s="1136"/>
      <c r="AG22" s="1137"/>
      <c r="AH22" s="1137"/>
      <c r="AI22" s="1137"/>
      <c r="AJ22" s="1138"/>
      <c r="AK22" s="1176"/>
      <c r="AL22" s="1177"/>
      <c r="AM22" s="1177"/>
      <c r="AN22" s="1177"/>
      <c r="AO22" s="1177"/>
      <c r="AP22" s="1177"/>
      <c r="AQ22" s="1177"/>
      <c r="AR22" s="1177"/>
      <c r="AS22" s="1177"/>
      <c r="AT22" s="1177"/>
      <c r="AU22" s="1178"/>
      <c r="AV22" s="1178"/>
      <c r="AW22" s="1178"/>
      <c r="AX22" s="1178"/>
      <c r="AY22" s="1179"/>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5"/>
    </row>
    <row r="23" spans="1:131" s="256" customFormat="1" ht="26.25" customHeight="1" thickBot="1" x14ac:dyDescent="0.2">
      <c r="A23" s="265" t="s">
        <v>395</v>
      </c>
      <c r="B23" s="1043" t="s">
        <v>396</v>
      </c>
      <c r="C23" s="1044"/>
      <c r="D23" s="1044"/>
      <c r="E23" s="1044"/>
      <c r="F23" s="1044"/>
      <c r="G23" s="1044"/>
      <c r="H23" s="1044"/>
      <c r="I23" s="1044"/>
      <c r="J23" s="1044"/>
      <c r="K23" s="1044"/>
      <c r="L23" s="1044"/>
      <c r="M23" s="1044"/>
      <c r="N23" s="1044"/>
      <c r="O23" s="1044"/>
      <c r="P23" s="1045"/>
      <c r="Q23" s="1167">
        <f t="shared" ref="Q23" si="0">Q7+Q8</f>
        <v>2846</v>
      </c>
      <c r="R23" s="1168"/>
      <c r="S23" s="1168"/>
      <c r="T23" s="1168"/>
      <c r="U23" s="1168"/>
      <c r="V23" s="1168">
        <f>V7+V8</f>
        <v>2657</v>
      </c>
      <c r="W23" s="1168"/>
      <c r="X23" s="1168"/>
      <c r="Y23" s="1168"/>
      <c r="Z23" s="1168"/>
      <c r="AA23" s="1168">
        <f t="shared" ref="AA23" si="1">AA7+AA8</f>
        <v>189</v>
      </c>
      <c r="AB23" s="1168"/>
      <c r="AC23" s="1168"/>
      <c r="AD23" s="1168"/>
      <c r="AE23" s="1169"/>
      <c r="AF23" s="1170">
        <f>AF7+AF8</f>
        <v>70</v>
      </c>
      <c r="AG23" s="1168"/>
      <c r="AH23" s="1168"/>
      <c r="AI23" s="1168"/>
      <c r="AJ23" s="1171"/>
      <c r="AK23" s="1172"/>
      <c r="AL23" s="1173"/>
      <c r="AM23" s="1173"/>
      <c r="AN23" s="1173"/>
      <c r="AO23" s="1173"/>
      <c r="AP23" s="1168">
        <f>AP7+AP8</f>
        <v>1384</v>
      </c>
      <c r="AQ23" s="1168"/>
      <c r="AR23" s="1168"/>
      <c r="AS23" s="1168"/>
      <c r="AT23" s="1168"/>
      <c r="AU23" s="1174"/>
      <c r="AV23" s="1174"/>
      <c r="AW23" s="1174"/>
      <c r="AX23" s="1174"/>
      <c r="AY23" s="1175"/>
      <c r="AZ23" s="1164" t="s">
        <v>397</v>
      </c>
      <c r="BA23" s="1165"/>
      <c r="BB23" s="1165"/>
      <c r="BC23" s="1165"/>
      <c r="BD23" s="1166"/>
      <c r="BE23" s="254"/>
      <c r="BF23" s="254"/>
      <c r="BG23" s="254"/>
      <c r="BH23" s="254"/>
      <c r="BI23" s="254"/>
      <c r="BJ23" s="254"/>
      <c r="BK23" s="254"/>
      <c r="BL23" s="254"/>
      <c r="BM23" s="254"/>
      <c r="BN23" s="254"/>
      <c r="BO23" s="254"/>
      <c r="BP23" s="254"/>
      <c r="BQ23" s="263">
        <v>17</v>
      </c>
      <c r="BR23" s="264"/>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5"/>
    </row>
    <row r="24" spans="1:131" s="256" customFormat="1" ht="26.25" customHeight="1" x14ac:dyDescent="0.15">
      <c r="A24" s="1163" t="s">
        <v>398</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3"/>
      <c r="BA24" s="253"/>
      <c r="BB24" s="253"/>
      <c r="BC24" s="253"/>
      <c r="BD24" s="253"/>
      <c r="BE24" s="254"/>
      <c r="BF24" s="254"/>
      <c r="BG24" s="254"/>
      <c r="BH24" s="254"/>
      <c r="BI24" s="254"/>
      <c r="BJ24" s="254"/>
      <c r="BK24" s="254"/>
      <c r="BL24" s="254"/>
      <c r="BM24" s="254"/>
      <c r="BN24" s="254"/>
      <c r="BO24" s="254"/>
      <c r="BP24" s="254"/>
      <c r="BQ24" s="263">
        <v>18</v>
      </c>
      <c r="BR24" s="264"/>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5"/>
    </row>
    <row r="25" spans="1:131" s="248" customFormat="1" ht="26.25" customHeight="1" thickBot="1" x14ac:dyDescent="0.2">
      <c r="A25" s="1162" t="s">
        <v>399</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3"/>
      <c r="BK25" s="253"/>
      <c r="BL25" s="253"/>
      <c r="BM25" s="253"/>
      <c r="BN25" s="253"/>
      <c r="BO25" s="266"/>
      <c r="BP25" s="266"/>
      <c r="BQ25" s="263">
        <v>19</v>
      </c>
      <c r="BR25" s="264"/>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7"/>
    </row>
    <row r="26" spans="1:131" s="248" customFormat="1" ht="26.25" customHeight="1" x14ac:dyDescent="0.15">
      <c r="A26" s="1094" t="s">
        <v>375</v>
      </c>
      <c r="B26" s="1095"/>
      <c r="C26" s="1095"/>
      <c r="D26" s="1095"/>
      <c r="E26" s="1095"/>
      <c r="F26" s="1095"/>
      <c r="G26" s="1095"/>
      <c r="H26" s="1095"/>
      <c r="I26" s="1095"/>
      <c r="J26" s="1095"/>
      <c r="K26" s="1095"/>
      <c r="L26" s="1095"/>
      <c r="M26" s="1095"/>
      <c r="N26" s="1095"/>
      <c r="O26" s="1095"/>
      <c r="P26" s="1096"/>
      <c r="Q26" s="1100" t="s">
        <v>400</v>
      </c>
      <c r="R26" s="1101"/>
      <c r="S26" s="1101"/>
      <c r="T26" s="1101"/>
      <c r="U26" s="1102"/>
      <c r="V26" s="1100" t="s">
        <v>401</v>
      </c>
      <c r="W26" s="1101"/>
      <c r="X26" s="1101"/>
      <c r="Y26" s="1101"/>
      <c r="Z26" s="1102"/>
      <c r="AA26" s="1100" t="s">
        <v>402</v>
      </c>
      <c r="AB26" s="1101"/>
      <c r="AC26" s="1101"/>
      <c r="AD26" s="1101"/>
      <c r="AE26" s="1101"/>
      <c r="AF26" s="1158" t="s">
        <v>403</v>
      </c>
      <c r="AG26" s="1107"/>
      <c r="AH26" s="1107"/>
      <c r="AI26" s="1107"/>
      <c r="AJ26" s="1159"/>
      <c r="AK26" s="1101" t="s">
        <v>404</v>
      </c>
      <c r="AL26" s="1101"/>
      <c r="AM26" s="1101"/>
      <c r="AN26" s="1101"/>
      <c r="AO26" s="1102"/>
      <c r="AP26" s="1100" t="s">
        <v>405</v>
      </c>
      <c r="AQ26" s="1101"/>
      <c r="AR26" s="1101"/>
      <c r="AS26" s="1101"/>
      <c r="AT26" s="1102"/>
      <c r="AU26" s="1100" t="s">
        <v>406</v>
      </c>
      <c r="AV26" s="1101"/>
      <c r="AW26" s="1101"/>
      <c r="AX26" s="1101"/>
      <c r="AY26" s="1102"/>
      <c r="AZ26" s="1100" t="s">
        <v>407</v>
      </c>
      <c r="BA26" s="1101"/>
      <c r="BB26" s="1101"/>
      <c r="BC26" s="1101"/>
      <c r="BD26" s="1102"/>
      <c r="BE26" s="1100" t="s">
        <v>382</v>
      </c>
      <c r="BF26" s="1101"/>
      <c r="BG26" s="1101"/>
      <c r="BH26" s="1101"/>
      <c r="BI26" s="1116"/>
      <c r="BJ26" s="253"/>
      <c r="BK26" s="253"/>
      <c r="BL26" s="253"/>
      <c r="BM26" s="253"/>
      <c r="BN26" s="253"/>
      <c r="BO26" s="266"/>
      <c r="BP26" s="266"/>
      <c r="BQ26" s="263">
        <v>20</v>
      </c>
      <c r="BR26" s="264"/>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7"/>
    </row>
    <row r="27" spans="1:131" s="248"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0"/>
      <c r="AG27" s="1110"/>
      <c r="AH27" s="1110"/>
      <c r="AI27" s="1110"/>
      <c r="AJ27" s="1161"/>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3"/>
      <c r="BK27" s="253"/>
      <c r="BL27" s="253"/>
      <c r="BM27" s="253"/>
      <c r="BN27" s="253"/>
      <c r="BO27" s="266"/>
      <c r="BP27" s="266"/>
      <c r="BQ27" s="263">
        <v>21</v>
      </c>
      <c r="BR27" s="264"/>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7"/>
    </row>
    <row r="28" spans="1:131" s="248" customFormat="1" ht="26.25" customHeight="1" thickTop="1" x14ac:dyDescent="0.15">
      <c r="A28" s="267">
        <v>1</v>
      </c>
      <c r="B28" s="1149" t="s">
        <v>408</v>
      </c>
      <c r="C28" s="1150"/>
      <c r="D28" s="1150"/>
      <c r="E28" s="1150"/>
      <c r="F28" s="1150"/>
      <c r="G28" s="1150"/>
      <c r="H28" s="1150"/>
      <c r="I28" s="1150"/>
      <c r="J28" s="1150"/>
      <c r="K28" s="1150"/>
      <c r="L28" s="1150"/>
      <c r="M28" s="1150"/>
      <c r="N28" s="1150"/>
      <c r="O28" s="1150"/>
      <c r="P28" s="1151"/>
      <c r="Q28" s="1152">
        <f>ROUND('[1]１①②'!$D$29/1000,0)</f>
        <v>395</v>
      </c>
      <c r="R28" s="1153"/>
      <c r="S28" s="1153"/>
      <c r="T28" s="1153"/>
      <c r="U28" s="1153"/>
      <c r="V28" s="1153">
        <f>ROUND('[1]１①②'!$E$29/1000,0)</f>
        <v>360</v>
      </c>
      <c r="W28" s="1153"/>
      <c r="X28" s="1153"/>
      <c r="Y28" s="1153"/>
      <c r="Z28" s="1153"/>
      <c r="AA28" s="1153">
        <f>Q28-V28</f>
        <v>35</v>
      </c>
      <c r="AB28" s="1153"/>
      <c r="AC28" s="1153"/>
      <c r="AD28" s="1153"/>
      <c r="AE28" s="1154"/>
      <c r="AF28" s="1155">
        <v>35</v>
      </c>
      <c r="AG28" s="1153"/>
      <c r="AH28" s="1153"/>
      <c r="AI28" s="1153"/>
      <c r="AJ28" s="1156"/>
      <c r="AK28" s="1157">
        <f>ROUND('[4]３-(６),(７)'!$D$27/1000,0)</f>
        <v>26</v>
      </c>
      <c r="AL28" s="1145"/>
      <c r="AM28" s="1145"/>
      <c r="AN28" s="1145"/>
      <c r="AO28" s="1145"/>
      <c r="AP28" s="1145" t="s">
        <v>578</v>
      </c>
      <c r="AQ28" s="1145"/>
      <c r="AR28" s="1145"/>
      <c r="AS28" s="1145"/>
      <c r="AT28" s="1145"/>
      <c r="AU28" s="1145" t="s">
        <v>578</v>
      </c>
      <c r="AV28" s="1145"/>
      <c r="AW28" s="1145"/>
      <c r="AX28" s="1145"/>
      <c r="AY28" s="1145"/>
      <c r="AZ28" s="1146" t="s">
        <v>578</v>
      </c>
      <c r="BA28" s="1146"/>
      <c r="BB28" s="1146"/>
      <c r="BC28" s="1146"/>
      <c r="BD28" s="1146"/>
      <c r="BE28" s="1147"/>
      <c r="BF28" s="1147"/>
      <c r="BG28" s="1147"/>
      <c r="BH28" s="1147"/>
      <c r="BI28" s="1148"/>
      <c r="BJ28" s="253"/>
      <c r="BK28" s="253"/>
      <c r="BL28" s="253"/>
      <c r="BM28" s="253"/>
      <c r="BN28" s="253"/>
      <c r="BO28" s="266"/>
      <c r="BP28" s="266"/>
      <c r="BQ28" s="263">
        <v>22</v>
      </c>
      <c r="BR28" s="264"/>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42">
        <f>ROUND('[1]１①②'!$D$30/1000,0)</f>
        <v>378</v>
      </c>
      <c r="R29" s="1143"/>
      <c r="S29" s="1143"/>
      <c r="T29" s="1143"/>
      <c r="U29" s="1143"/>
      <c r="V29" s="1143">
        <f>ROUND('[1]１①②'!$E$30/1000,0)</f>
        <v>355</v>
      </c>
      <c r="W29" s="1143"/>
      <c r="X29" s="1143"/>
      <c r="Y29" s="1143"/>
      <c r="Z29" s="1143"/>
      <c r="AA29" s="1143">
        <f t="shared" ref="AA29:AA30" si="2">Q29-V29</f>
        <v>23</v>
      </c>
      <c r="AB29" s="1143"/>
      <c r="AC29" s="1143"/>
      <c r="AD29" s="1143"/>
      <c r="AE29" s="1144"/>
      <c r="AF29" s="1136">
        <v>23</v>
      </c>
      <c r="AG29" s="1137"/>
      <c r="AH29" s="1137"/>
      <c r="AI29" s="1137"/>
      <c r="AJ29" s="1138"/>
      <c r="AK29" s="1079">
        <f>ROUND('[4]３-(６),(７)'!$D$28/1000,0)</f>
        <v>58</v>
      </c>
      <c r="AL29" s="1070"/>
      <c r="AM29" s="1070"/>
      <c r="AN29" s="1070"/>
      <c r="AO29" s="1070"/>
      <c r="AP29" s="1070" t="s">
        <v>578</v>
      </c>
      <c r="AQ29" s="1070"/>
      <c r="AR29" s="1070"/>
      <c r="AS29" s="1070"/>
      <c r="AT29" s="1070"/>
      <c r="AU29" s="1070" t="s">
        <v>579</v>
      </c>
      <c r="AV29" s="1070"/>
      <c r="AW29" s="1070"/>
      <c r="AX29" s="1070"/>
      <c r="AY29" s="1070"/>
      <c r="AZ29" s="1141" t="s">
        <v>578</v>
      </c>
      <c r="BA29" s="1141"/>
      <c r="BB29" s="1141"/>
      <c r="BC29" s="1141"/>
      <c r="BD29" s="1141"/>
      <c r="BE29" s="1125"/>
      <c r="BF29" s="1125"/>
      <c r="BG29" s="1125"/>
      <c r="BH29" s="1125"/>
      <c r="BI29" s="1126"/>
      <c r="BJ29" s="253"/>
      <c r="BK29" s="253"/>
      <c r="BL29" s="253"/>
      <c r="BM29" s="253"/>
      <c r="BN29" s="253"/>
      <c r="BO29" s="266"/>
      <c r="BP29" s="266"/>
      <c r="BQ29" s="263">
        <v>23</v>
      </c>
      <c r="BR29" s="264"/>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42">
        <f>ROUND('[1]１①②'!$D$31/1000,0)</f>
        <v>45</v>
      </c>
      <c r="R30" s="1143"/>
      <c r="S30" s="1143"/>
      <c r="T30" s="1143"/>
      <c r="U30" s="1143"/>
      <c r="V30" s="1143">
        <f>ROUND('[1]１①②'!$E$31/1000,0)</f>
        <v>44</v>
      </c>
      <c r="W30" s="1143"/>
      <c r="X30" s="1143"/>
      <c r="Y30" s="1143"/>
      <c r="Z30" s="1143"/>
      <c r="AA30" s="1143">
        <f t="shared" si="2"/>
        <v>1</v>
      </c>
      <c r="AB30" s="1143"/>
      <c r="AC30" s="1143"/>
      <c r="AD30" s="1143"/>
      <c r="AE30" s="1144"/>
      <c r="AF30" s="1136">
        <v>0</v>
      </c>
      <c r="AG30" s="1137"/>
      <c r="AH30" s="1137"/>
      <c r="AI30" s="1137"/>
      <c r="AJ30" s="1138"/>
      <c r="AK30" s="1079">
        <f>ROUND('[4]３-(６),(７)'!$D$29/1000,0)</f>
        <v>75</v>
      </c>
      <c r="AL30" s="1070"/>
      <c r="AM30" s="1070"/>
      <c r="AN30" s="1070"/>
      <c r="AO30" s="1070"/>
      <c r="AP30" s="1070" t="s">
        <v>578</v>
      </c>
      <c r="AQ30" s="1070"/>
      <c r="AR30" s="1070"/>
      <c r="AS30" s="1070"/>
      <c r="AT30" s="1070"/>
      <c r="AU30" s="1070" t="s">
        <v>578</v>
      </c>
      <c r="AV30" s="1070"/>
      <c r="AW30" s="1070"/>
      <c r="AX30" s="1070"/>
      <c r="AY30" s="1070"/>
      <c r="AZ30" s="1141" t="s">
        <v>578</v>
      </c>
      <c r="BA30" s="1141"/>
      <c r="BB30" s="1141"/>
      <c r="BC30" s="1141"/>
      <c r="BD30" s="1141"/>
      <c r="BE30" s="1125"/>
      <c r="BF30" s="1125"/>
      <c r="BG30" s="1125"/>
      <c r="BH30" s="1125"/>
      <c r="BI30" s="1126"/>
      <c r="BJ30" s="253"/>
      <c r="BK30" s="253"/>
      <c r="BL30" s="253"/>
      <c r="BM30" s="253"/>
      <c r="BN30" s="253"/>
      <c r="BO30" s="266"/>
      <c r="BP30" s="266"/>
      <c r="BQ30" s="263">
        <v>24</v>
      </c>
      <c r="BR30" s="264"/>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42">
        <f>ROUND('[5]２①②③、３②（再掲）、４②③'!$M$29/1000,0)</f>
        <v>90</v>
      </c>
      <c r="R31" s="1143"/>
      <c r="S31" s="1143"/>
      <c r="T31" s="1143"/>
      <c r="U31" s="1143"/>
      <c r="V31" s="1143">
        <f>ROUND('[5]２①②③、３②（再掲）、４②③'!$J$29/1000,0)</f>
        <v>84</v>
      </c>
      <c r="W31" s="1143"/>
      <c r="X31" s="1143"/>
      <c r="Y31" s="1143"/>
      <c r="Z31" s="1143"/>
      <c r="AA31" s="1143">
        <f t="shared" ref="AA31:AA32" si="3">Q31-V31</f>
        <v>6</v>
      </c>
      <c r="AB31" s="1143"/>
      <c r="AC31" s="1143"/>
      <c r="AD31" s="1143"/>
      <c r="AE31" s="1144"/>
      <c r="AF31" s="1136">
        <v>6</v>
      </c>
      <c r="AG31" s="1137"/>
      <c r="AH31" s="1137"/>
      <c r="AI31" s="1137"/>
      <c r="AJ31" s="1138"/>
      <c r="AK31" s="1079">
        <f>ROUND('[4]３-(６),(７)'!$D$34/1000,0)</f>
        <v>56</v>
      </c>
      <c r="AL31" s="1070"/>
      <c r="AM31" s="1070"/>
      <c r="AN31" s="1070"/>
      <c r="AO31" s="1070"/>
      <c r="AP31" s="1070">
        <f>ROUND('[5]２①②③、３②（再掲）、４②③'!$BJ$29/1000,0)</f>
        <v>384</v>
      </c>
      <c r="AQ31" s="1070"/>
      <c r="AR31" s="1070"/>
      <c r="AS31" s="1070"/>
      <c r="AT31" s="1070"/>
      <c r="AU31" s="1070">
        <f>ROUND('[5]２①②③、３②（再掲）、４②③'!$BK$29/1000,0)</f>
        <v>215</v>
      </c>
      <c r="AV31" s="1070"/>
      <c r="AW31" s="1070"/>
      <c r="AX31" s="1070"/>
      <c r="AY31" s="1070"/>
      <c r="AZ31" s="1141" t="s">
        <v>579</v>
      </c>
      <c r="BA31" s="1141"/>
      <c r="BB31" s="1141"/>
      <c r="BC31" s="1141"/>
      <c r="BD31" s="1141"/>
      <c r="BE31" s="1125" t="s">
        <v>412</v>
      </c>
      <c r="BF31" s="1125"/>
      <c r="BG31" s="1125"/>
      <c r="BH31" s="1125"/>
      <c r="BI31" s="1126"/>
      <c r="BJ31" s="253"/>
      <c r="BK31" s="253"/>
      <c r="BL31" s="253"/>
      <c r="BM31" s="253"/>
      <c r="BN31" s="253"/>
      <c r="BO31" s="266"/>
      <c r="BP31" s="266"/>
      <c r="BQ31" s="263">
        <v>25</v>
      </c>
      <c r="BR31" s="264"/>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42">
        <f>ROUND('[5]２①②③、３②（再掲）、４②③'!$M$30/1000,0)</f>
        <v>143</v>
      </c>
      <c r="R32" s="1143"/>
      <c r="S32" s="1143"/>
      <c r="T32" s="1143"/>
      <c r="U32" s="1143"/>
      <c r="V32" s="1143">
        <f>ROUND('[5]２①②③、３②（再掲）、４②③'!$J$30/1000,0)</f>
        <v>140</v>
      </c>
      <c r="W32" s="1143"/>
      <c r="X32" s="1143"/>
      <c r="Y32" s="1143"/>
      <c r="Z32" s="1143"/>
      <c r="AA32" s="1143">
        <f t="shared" si="3"/>
        <v>3</v>
      </c>
      <c r="AB32" s="1143"/>
      <c r="AC32" s="1143"/>
      <c r="AD32" s="1143"/>
      <c r="AE32" s="1144"/>
      <c r="AF32" s="1136">
        <v>2</v>
      </c>
      <c r="AG32" s="1137"/>
      <c r="AH32" s="1137"/>
      <c r="AI32" s="1137"/>
      <c r="AJ32" s="1138"/>
      <c r="AK32" s="1079">
        <f>ROUND('[4]３-(６),(７)'!$D$35/1000,0)</f>
        <v>112</v>
      </c>
      <c r="AL32" s="1070"/>
      <c r="AM32" s="1070"/>
      <c r="AN32" s="1070"/>
      <c r="AO32" s="1070"/>
      <c r="AP32" s="1070">
        <f>ROUND('[5]２①②③、３②（再掲）、４②③'!$BJ$30/1000,0)</f>
        <v>854</v>
      </c>
      <c r="AQ32" s="1070"/>
      <c r="AR32" s="1070"/>
      <c r="AS32" s="1070"/>
      <c r="AT32" s="1070"/>
      <c r="AU32" s="1070">
        <f>ROUND('[5]２①②③、３②（再掲）、４②③'!$BK$30/1000,0)</f>
        <v>781</v>
      </c>
      <c r="AV32" s="1070"/>
      <c r="AW32" s="1070"/>
      <c r="AX32" s="1070"/>
      <c r="AY32" s="1070"/>
      <c r="AZ32" s="1141" t="s">
        <v>578</v>
      </c>
      <c r="BA32" s="1141"/>
      <c r="BB32" s="1141"/>
      <c r="BC32" s="1141"/>
      <c r="BD32" s="1141"/>
      <c r="BE32" s="1125" t="s">
        <v>414</v>
      </c>
      <c r="BF32" s="1125"/>
      <c r="BG32" s="1125"/>
      <c r="BH32" s="1125"/>
      <c r="BI32" s="1126"/>
      <c r="BJ32" s="253"/>
      <c r="BK32" s="253"/>
      <c r="BL32" s="253"/>
      <c r="BM32" s="253"/>
      <c r="BN32" s="253"/>
      <c r="BO32" s="266"/>
      <c r="BP32" s="266"/>
      <c r="BQ32" s="263">
        <v>26</v>
      </c>
      <c r="BR32" s="264"/>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42"/>
      <c r="R33" s="1143"/>
      <c r="S33" s="1143"/>
      <c r="T33" s="1143"/>
      <c r="U33" s="1143"/>
      <c r="V33" s="1143"/>
      <c r="W33" s="1143"/>
      <c r="X33" s="1143"/>
      <c r="Y33" s="1143"/>
      <c r="Z33" s="1143"/>
      <c r="AA33" s="1143"/>
      <c r="AB33" s="1143"/>
      <c r="AC33" s="1143"/>
      <c r="AD33" s="1143"/>
      <c r="AE33" s="1144"/>
      <c r="AF33" s="1136"/>
      <c r="AG33" s="1137"/>
      <c r="AH33" s="1137"/>
      <c r="AI33" s="1137"/>
      <c r="AJ33" s="1138"/>
      <c r="AK33" s="1079"/>
      <c r="AL33" s="1070"/>
      <c r="AM33" s="1070"/>
      <c r="AN33" s="1070"/>
      <c r="AO33" s="1070"/>
      <c r="AP33" s="1070"/>
      <c r="AQ33" s="1070"/>
      <c r="AR33" s="1070"/>
      <c r="AS33" s="1070"/>
      <c r="AT33" s="1070"/>
      <c r="AU33" s="1070"/>
      <c r="AV33" s="1070"/>
      <c r="AW33" s="1070"/>
      <c r="AX33" s="1070"/>
      <c r="AY33" s="1070"/>
      <c r="AZ33" s="1141"/>
      <c r="BA33" s="1141"/>
      <c r="BB33" s="1141"/>
      <c r="BC33" s="1141"/>
      <c r="BD33" s="1141"/>
      <c r="BE33" s="1125"/>
      <c r="BF33" s="1125"/>
      <c r="BG33" s="1125"/>
      <c r="BH33" s="1125"/>
      <c r="BI33" s="1126"/>
      <c r="BJ33" s="253"/>
      <c r="BK33" s="253"/>
      <c r="BL33" s="253"/>
      <c r="BM33" s="253"/>
      <c r="BN33" s="253"/>
      <c r="BO33" s="266"/>
      <c r="BP33" s="266"/>
      <c r="BQ33" s="263">
        <v>27</v>
      </c>
      <c r="BR33" s="264"/>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42"/>
      <c r="R34" s="1143"/>
      <c r="S34" s="1143"/>
      <c r="T34" s="1143"/>
      <c r="U34" s="1143"/>
      <c r="V34" s="1143"/>
      <c r="W34" s="1143"/>
      <c r="X34" s="1143"/>
      <c r="Y34" s="1143"/>
      <c r="Z34" s="1143"/>
      <c r="AA34" s="1143"/>
      <c r="AB34" s="1143"/>
      <c r="AC34" s="1143"/>
      <c r="AD34" s="1143"/>
      <c r="AE34" s="1144"/>
      <c r="AF34" s="1136"/>
      <c r="AG34" s="1137"/>
      <c r="AH34" s="1137"/>
      <c r="AI34" s="1137"/>
      <c r="AJ34" s="1138"/>
      <c r="AK34" s="1079"/>
      <c r="AL34" s="1070"/>
      <c r="AM34" s="1070"/>
      <c r="AN34" s="1070"/>
      <c r="AO34" s="1070"/>
      <c r="AP34" s="1070"/>
      <c r="AQ34" s="1070"/>
      <c r="AR34" s="1070"/>
      <c r="AS34" s="1070"/>
      <c r="AT34" s="1070"/>
      <c r="AU34" s="1070"/>
      <c r="AV34" s="1070"/>
      <c r="AW34" s="1070"/>
      <c r="AX34" s="1070"/>
      <c r="AY34" s="1070"/>
      <c r="AZ34" s="1141"/>
      <c r="BA34" s="1141"/>
      <c r="BB34" s="1141"/>
      <c r="BC34" s="1141"/>
      <c r="BD34" s="1141"/>
      <c r="BE34" s="1125"/>
      <c r="BF34" s="1125"/>
      <c r="BG34" s="1125"/>
      <c r="BH34" s="1125"/>
      <c r="BI34" s="1126"/>
      <c r="BJ34" s="253"/>
      <c r="BK34" s="253"/>
      <c r="BL34" s="253"/>
      <c r="BM34" s="253"/>
      <c r="BN34" s="253"/>
      <c r="BO34" s="266"/>
      <c r="BP34" s="266"/>
      <c r="BQ34" s="263">
        <v>28</v>
      </c>
      <c r="BR34" s="264"/>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42"/>
      <c r="R35" s="1143"/>
      <c r="S35" s="1143"/>
      <c r="T35" s="1143"/>
      <c r="U35" s="1143"/>
      <c r="V35" s="1143"/>
      <c r="W35" s="1143"/>
      <c r="X35" s="1143"/>
      <c r="Y35" s="1143"/>
      <c r="Z35" s="1143"/>
      <c r="AA35" s="1143"/>
      <c r="AB35" s="1143"/>
      <c r="AC35" s="1143"/>
      <c r="AD35" s="1143"/>
      <c r="AE35" s="1144"/>
      <c r="AF35" s="1136"/>
      <c r="AG35" s="1137"/>
      <c r="AH35" s="1137"/>
      <c r="AI35" s="1137"/>
      <c r="AJ35" s="1138"/>
      <c r="AK35" s="1079"/>
      <c r="AL35" s="1070"/>
      <c r="AM35" s="1070"/>
      <c r="AN35" s="1070"/>
      <c r="AO35" s="1070"/>
      <c r="AP35" s="1070"/>
      <c r="AQ35" s="1070"/>
      <c r="AR35" s="1070"/>
      <c r="AS35" s="1070"/>
      <c r="AT35" s="1070"/>
      <c r="AU35" s="1070"/>
      <c r="AV35" s="1070"/>
      <c r="AW35" s="1070"/>
      <c r="AX35" s="1070"/>
      <c r="AY35" s="1070"/>
      <c r="AZ35" s="1141"/>
      <c r="BA35" s="1141"/>
      <c r="BB35" s="1141"/>
      <c r="BC35" s="1141"/>
      <c r="BD35" s="1141"/>
      <c r="BE35" s="1125"/>
      <c r="BF35" s="1125"/>
      <c r="BG35" s="1125"/>
      <c r="BH35" s="1125"/>
      <c r="BI35" s="1126"/>
      <c r="BJ35" s="253"/>
      <c r="BK35" s="253"/>
      <c r="BL35" s="253"/>
      <c r="BM35" s="253"/>
      <c r="BN35" s="253"/>
      <c r="BO35" s="266"/>
      <c r="BP35" s="266"/>
      <c r="BQ35" s="263">
        <v>29</v>
      </c>
      <c r="BR35" s="264"/>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42"/>
      <c r="R36" s="1143"/>
      <c r="S36" s="1143"/>
      <c r="T36" s="1143"/>
      <c r="U36" s="1143"/>
      <c r="V36" s="1143"/>
      <c r="W36" s="1143"/>
      <c r="X36" s="1143"/>
      <c r="Y36" s="1143"/>
      <c r="Z36" s="1143"/>
      <c r="AA36" s="1143"/>
      <c r="AB36" s="1143"/>
      <c r="AC36" s="1143"/>
      <c r="AD36" s="1143"/>
      <c r="AE36" s="1144"/>
      <c r="AF36" s="1136"/>
      <c r="AG36" s="1137"/>
      <c r="AH36" s="1137"/>
      <c r="AI36" s="1137"/>
      <c r="AJ36" s="1138"/>
      <c r="AK36" s="1079"/>
      <c r="AL36" s="1070"/>
      <c r="AM36" s="1070"/>
      <c r="AN36" s="1070"/>
      <c r="AO36" s="1070"/>
      <c r="AP36" s="1070"/>
      <c r="AQ36" s="1070"/>
      <c r="AR36" s="1070"/>
      <c r="AS36" s="1070"/>
      <c r="AT36" s="1070"/>
      <c r="AU36" s="1070"/>
      <c r="AV36" s="1070"/>
      <c r="AW36" s="1070"/>
      <c r="AX36" s="1070"/>
      <c r="AY36" s="1070"/>
      <c r="AZ36" s="1141"/>
      <c r="BA36" s="1141"/>
      <c r="BB36" s="1141"/>
      <c r="BC36" s="1141"/>
      <c r="BD36" s="1141"/>
      <c r="BE36" s="1125"/>
      <c r="BF36" s="1125"/>
      <c r="BG36" s="1125"/>
      <c r="BH36" s="1125"/>
      <c r="BI36" s="1126"/>
      <c r="BJ36" s="253"/>
      <c r="BK36" s="253"/>
      <c r="BL36" s="253"/>
      <c r="BM36" s="253"/>
      <c r="BN36" s="253"/>
      <c r="BO36" s="266"/>
      <c r="BP36" s="266"/>
      <c r="BQ36" s="263">
        <v>30</v>
      </c>
      <c r="BR36" s="264"/>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42"/>
      <c r="R37" s="1143"/>
      <c r="S37" s="1143"/>
      <c r="T37" s="1143"/>
      <c r="U37" s="1143"/>
      <c r="V37" s="1143"/>
      <c r="W37" s="1143"/>
      <c r="X37" s="1143"/>
      <c r="Y37" s="1143"/>
      <c r="Z37" s="1143"/>
      <c r="AA37" s="1143"/>
      <c r="AB37" s="1143"/>
      <c r="AC37" s="1143"/>
      <c r="AD37" s="1143"/>
      <c r="AE37" s="1144"/>
      <c r="AF37" s="1136"/>
      <c r="AG37" s="1137"/>
      <c r="AH37" s="1137"/>
      <c r="AI37" s="1137"/>
      <c r="AJ37" s="1138"/>
      <c r="AK37" s="1079"/>
      <c r="AL37" s="1070"/>
      <c r="AM37" s="1070"/>
      <c r="AN37" s="1070"/>
      <c r="AO37" s="1070"/>
      <c r="AP37" s="1070"/>
      <c r="AQ37" s="1070"/>
      <c r="AR37" s="1070"/>
      <c r="AS37" s="1070"/>
      <c r="AT37" s="1070"/>
      <c r="AU37" s="1070"/>
      <c r="AV37" s="1070"/>
      <c r="AW37" s="1070"/>
      <c r="AX37" s="1070"/>
      <c r="AY37" s="1070"/>
      <c r="AZ37" s="1141"/>
      <c r="BA37" s="1141"/>
      <c r="BB37" s="1141"/>
      <c r="BC37" s="1141"/>
      <c r="BD37" s="1141"/>
      <c r="BE37" s="1125"/>
      <c r="BF37" s="1125"/>
      <c r="BG37" s="1125"/>
      <c r="BH37" s="1125"/>
      <c r="BI37" s="1126"/>
      <c r="BJ37" s="253"/>
      <c r="BK37" s="253"/>
      <c r="BL37" s="253"/>
      <c r="BM37" s="253"/>
      <c r="BN37" s="253"/>
      <c r="BO37" s="266"/>
      <c r="BP37" s="266"/>
      <c r="BQ37" s="263">
        <v>31</v>
      </c>
      <c r="BR37" s="264"/>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42"/>
      <c r="R38" s="1143"/>
      <c r="S38" s="1143"/>
      <c r="T38" s="1143"/>
      <c r="U38" s="1143"/>
      <c r="V38" s="1143"/>
      <c r="W38" s="1143"/>
      <c r="X38" s="1143"/>
      <c r="Y38" s="1143"/>
      <c r="Z38" s="1143"/>
      <c r="AA38" s="1143"/>
      <c r="AB38" s="1143"/>
      <c r="AC38" s="1143"/>
      <c r="AD38" s="1143"/>
      <c r="AE38" s="1144"/>
      <c r="AF38" s="1136"/>
      <c r="AG38" s="1137"/>
      <c r="AH38" s="1137"/>
      <c r="AI38" s="1137"/>
      <c r="AJ38" s="1138"/>
      <c r="AK38" s="1079"/>
      <c r="AL38" s="1070"/>
      <c r="AM38" s="1070"/>
      <c r="AN38" s="1070"/>
      <c r="AO38" s="1070"/>
      <c r="AP38" s="1070"/>
      <c r="AQ38" s="1070"/>
      <c r="AR38" s="1070"/>
      <c r="AS38" s="1070"/>
      <c r="AT38" s="1070"/>
      <c r="AU38" s="1070"/>
      <c r="AV38" s="1070"/>
      <c r="AW38" s="1070"/>
      <c r="AX38" s="1070"/>
      <c r="AY38" s="1070"/>
      <c r="AZ38" s="1141"/>
      <c r="BA38" s="1141"/>
      <c r="BB38" s="1141"/>
      <c r="BC38" s="1141"/>
      <c r="BD38" s="1141"/>
      <c r="BE38" s="1125"/>
      <c r="BF38" s="1125"/>
      <c r="BG38" s="1125"/>
      <c r="BH38" s="1125"/>
      <c r="BI38" s="1126"/>
      <c r="BJ38" s="253"/>
      <c r="BK38" s="253"/>
      <c r="BL38" s="253"/>
      <c r="BM38" s="253"/>
      <c r="BN38" s="253"/>
      <c r="BO38" s="266"/>
      <c r="BP38" s="266"/>
      <c r="BQ38" s="263">
        <v>32</v>
      </c>
      <c r="BR38" s="264"/>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42"/>
      <c r="R39" s="1143"/>
      <c r="S39" s="1143"/>
      <c r="T39" s="1143"/>
      <c r="U39" s="1143"/>
      <c r="V39" s="1143"/>
      <c r="W39" s="1143"/>
      <c r="X39" s="1143"/>
      <c r="Y39" s="1143"/>
      <c r="Z39" s="1143"/>
      <c r="AA39" s="1143"/>
      <c r="AB39" s="1143"/>
      <c r="AC39" s="1143"/>
      <c r="AD39" s="1143"/>
      <c r="AE39" s="1144"/>
      <c r="AF39" s="1136"/>
      <c r="AG39" s="1137"/>
      <c r="AH39" s="1137"/>
      <c r="AI39" s="1137"/>
      <c r="AJ39" s="1138"/>
      <c r="AK39" s="1079"/>
      <c r="AL39" s="1070"/>
      <c r="AM39" s="1070"/>
      <c r="AN39" s="1070"/>
      <c r="AO39" s="1070"/>
      <c r="AP39" s="1070"/>
      <c r="AQ39" s="1070"/>
      <c r="AR39" s="1070"/>
      <c r="AS39" s="1070"/>
      <c r="AT39" s="1070"/>
      <c r="AU39" s="1070"/>
      <c r="AV39" s="1070"/>
      <c r="AW39" s="1070"/>
      <c r="AX39" s="1070"/>
      <c r="AY39" s="1070"/>
      <c r="AZ39" s="1141"/>
      <c r="BA39" s="1141"/>
      <c r="BB39" s="1141"/>
      <c r="BC39" s="1141"/>
      <c r="BD39" s="1141"/>
      <c r="BE39" s="1125"/>
      <c r="BF39" s="1125"/>
      <c r="BG39" s="1125"/>
      <c r="BH39" s="1125"/>
      <c r="BI39" s="1126"/>
      <c r="BJ39" s="253"/>
      <c r="BK39" s="253"/>
      <c r="BL39" s="253"/>
      <c r="BM39" s="253"/>
      <c r="BN39" s="253"/>
      <c r="BO39" s="266"/>
      <c r="BP39" s="266"/>
      <c r="BQ39" s="263">
        <v>33</v>
      </c>
      <c r="BR39" s="264"/>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42"/>
      <c r="R40" s="1143"/>
      <c r="S40" s="1143"/>
      <c r="T40" s="1143"/>
      <c r="U40" s="1143"/>
      <c r="V40" s="1143"/>
      <c r="W40" s="1143"/>
      <c r="X40" s="1143"/>
      <c r="Y40" s="1143"/>
      <c r="Z40" s="1143"/>
      <c r="AA40" s="1143"/>
      <c r="AB40" s="1143"/>
      <c r="AC40" s="1143"/>
      <c r="AD40" s="1143"/>
      <c r="AE40" s="1144"/>
      <c r="AF40" s="1136"/>
      <c r="AG40" s="1137"/>
      <c r="AH40" s="1137"/>
      <c r="AI40" s="1137"/>
      <c r="AJ40" s="1138"/>
      <c r="AK40" s="1079"/>
      <c r="AL40" s="1070"/>
      <c r="AM40" s="1070"/>
      <c r="AN40" s="1070"/>
      <c r="AO40" s="1070"/>
      <c r="AP40" s="1070"/>
      <c r="AQ40" s="1070"/>
      <c r="AR40" s="1070"/>
      <c r="AS40" s="1070"/>
      <c r="AT40" s="1070"/>
      <c r="AU40" s="1070"/>
      <c r="AV40" s="1070"/>
      <c r="AW40" s="1070"/>
      <c r="AX40" s="1070"/>
      <c r="AY40" s="1070"/>
      <c r="AZ40" s="1141"/>
      <c r="BA40" s="1141"/>
      <c r="BB40" s="1141"/>
      <c r="BC40" s="1141"/>
      <c r="BD40" s="1141"/>
      <c r="BE40" s="1125"/>
      <c r="BF40" s="1125"/>
      <c r="BG40" s="1125"/>
      <c r="BH40" s="1125"/>
      <c r="BI40" s="1126"/>
      <c r="BJ40" s="253"/>
      <c r="BK40" s="253"/>
      <c r="BL40" s="253"/>
      <c r="BM40" s="253"/>
      <c r="BN40" s="253"/>
      <c r="BO40" s="266"/>
      <c r="BP40" s="266"/>
      <c r="BQ40" s="263">
        <v>34</v>
      </c>
      <c r="BR40" s="264"/>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42"/>
      <c r="R41" s="1143"/>
      <c r="S41" s="1143"/>
      <c r="T41" s="1143"/>
      <c r="U41" s="1143"/>
      <c r="V41" s="1143"/>
      <c r="W41" s="1143"/>
      <c r="X41" s="1143"/>
      <c r="Y41" s="1143"/>
      <c r="Z41" s="1143"/>
      <c r="AA41" s="1143"/>
      <c r="AB41" s="1143"/>
      <c r="AC41" s="1143"/>
      <c r="AD41" s="1143"/>
      <c r="AE41" s="1144"/>
      <c r="AF41" s="1136"/>
      <c r="AG41" s="1137"/>
      <c r="AH41" s="1137"/>
      <c r="AI41" s="1137"/>
      <c r="AJ41" s="1138"/>
      <c r="AK41" s="1079"/>
      <c r="AL41" s="1070"/>
      <c r="AM41" s="1070"/>
      <c r="AN41" s="1070"/>
      <c r="AO41" s="1070"/>
      <c r="AP41" s="1070"/>
      <c r="AQ41" s="1070"/>
      <c r="AR41" s="1070"/>
      <c r="AS41" s="1070"/>
      <c r="AT41" s="1070"/>
      <c r="AU41" s="1070"/>
      <c r="AV41" s="1070"/>
      <c r="AW41" s="1070"/>
      <c r="AX41" s="1070"/>
      <c r="AY41" s="1070"/>
      <c r="AZ41" s="1141"/>
      <c r="BA41" s="1141"/>
      <c r="BB41" s="1141"/>
      <c r="BC41" s="1141"/>
      <c r="BD41" s="1141"/>
      <c r="BE41" s="1125"/>
      <c r="BF41" s="1125"/>
      <c r="BG41" s="1125"/>
      <c r="BH41" s="1125"/>
      <c r="BI41" s="1126"/>
      <c r="BJ41" s="253"/>
      <c r="BK41" s="253"/>
      <c r="BL41" s="253"/>
      <c r="BM41" s="253"/>
      <c r="BN41" s="253"/>
      <c r="BO41" s="266"/>
      <c r="BP41" s="266"/>
      <c r="BQ41" s="263">
        <v>35</v>
      </c>
      <c r="BR41" s="264"/>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42"/>
      <c r="R42" s="1143"/>
      <c r="S42" s="1143"/>
      <c r="T42" s="1143"/>
      <c r="U42" s="1143"/>
      <c r="V42" s="1143"/>
      <c r="W42" s="1143"/>
      <c r="X42" s="1143"/>
      <c r="Y42" s="1143"/>
      <c r="Z42" s="1143"/>
      <c r="AA42" s="1143"/>
      <c r="AB42" s="1143"/>
      <c r="AC42" s="1143"/>
      <c r="AD42" s="1143"/>
      <c r="AE42" s="1144"/>
      <c r="AF42" s="1136"/>
      <c r="AG42" s="1137"/>
      <c r="AH42" s="1137"/>
      <c r="AI42" s="1137"/>
      <c r="AJ42" s="1138"/>
      <c r="AK42" s="1079"/>
      <c r="AL42" s="1070"/>
      <c r="AM42" s="1070"/>
      <c r="AN42" s="1070"/>
      <c r="AO42" s="1070"/>
      <c r="AP42" s="1070"/>
      <c r="AQ42" s="1070"/>
      <c r="AR42" s="1070"/>
      <c r="AS42" s="1070"/>
      <c r="AT42" s="1070"/>
      <c r="AU42" s="1070"/>
      <c r="AV42" s="1070"/>
      <c r="AW42" s="1070"/>
      <c r="AX42" s="1070"/>
      <c r="AY42" s="1070"/>
      <c r="AZ42" s="1141"/>
      <c r="BA42" s="1141"/>
      <c r="BB42" s="1141"/>
      <c r="BC42" s="1141"/>
      <c r="BD42" s="1141"/>
      <c r="BE42" s="1125"/>
      <c r="BF42" s="1125"/>
      <c r="BG42" s="1125"/>
      <c r="BH42" s="1125"/>
      <c r="BI42" s="1126"/>
      <c r="BJ42" s="253"/>
      <c r="BK42" s="253"/>
      <c r="BL42" s="253"/>
      <c r="BM42" s="253"/>
      <c r="BN42" s="253"/>
      <c r="BO42" s="266"/>
      <c r="BP42" s="266"/>
      <c r="BQ42" s="263">
        <v>36</v>
      </c>
      <c r="BR42" s="264"/>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42"/>
      <c r="R43" s="1143"/>
      <c r="S43" s="1143"/>
      <c r="T43" s="1143"/>
      <c r="U43" s="1143"/>
      <c r="V43" s="1143"/>
      <c r="W43" s="1143"/>
      <c r="X43" s="1143"/>
      <c r="Y43" s="1143"/>
      <c r="Z43" s="1143"/>
      <c r="AA43" s="1143"/>
      <c r="AB43" s="1143"/>
      <c r="AC43" s="1143"/>
      <c r="AD43" s="1143"/>
      <c r="AE43" s="1144"/>
      <c r="AF43" s="1136"/>
      <c r="AG43" s="1137"/>
      <c r="AH43" s="1137"/>
      <c r="AI43" s="1137"/>
      <c r="AJ43" s="1138"/>
      <c r="AK43" s="1079"/>
      <c r="AL43" s="1070"/>
      <c r="AM43" s="1070"/>
      <c r="AN43" s="1070"/>
      <c r="AO43" s="1070"/>
      <c r="AP43" s="1070"/>
      <c r="AQ43" s="1070"/>
      <c r="AR43" s="1070"/>
      <c r="AS43" s="1070"/>
      <c r="AT43" s="1070"/>
      <c r="AU43" s="1070"/>
      <c r="AV43" s="1070"/>
      <c r="AW43" s="1070"/>
      <c r="AX43" s="1070"/>
      <c r="AY43" s="1070"/>
      <c r="AZ43" s="1141"/>
      <c r="BA43" s="1141"/>
      <c r="BB43" s="1141"/>
      <c r="BC43" s="1141"/>
      <c r="BD43" s="1141"/>
      <c r="BE43" s="1125"/>
      <c r="BF43" s="1125"/>
      <c r="BG43" s="1125"/>
      <c r="BH43" s="1125"/>
      <c r="BI43" s="1126"/>
      <c r="BJ43" s="253"/>
      <c r="BK43" s="253"/>
      <c r="BL43" s="253"/>
      <c r="BM43" s="253"/>
      <c r="BN43" s="253"/>
      <c r="BO43" s="266"/>
      <c r="BP43" s="266"/>
      <c r="BQ43" s="263">
        <v>37</v>
      </c>
      <c r="BR43" s="264"/>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42"/>
      <c r="R44" s="1143"/>
      <c r="S44" s="1143"/>
      <c r="T44" s="1143"/>
      <c r="U44" s="1143"/>
      <c r="V44" s="1143"/>
      <c r="W44" s="1143"/>
      <c r="X44" s="1143"/>
      <c r="Y44" s="1143"/>
      <c r="Z44" s="1143"/>
      <c r="AA44" s="1143"/>
      <c r="AB44" s="1143"/>
      <c r="AC44" s="1143"/>
      <c r="AD44" s="1143"/>
      <c r="AE44" s="1144"/>
      <c r="AF44" s="1136"/>
      <c r="AG44" s="1137"/>
      <c r="AH44" s="1137"/>
      <c r="AI44" s="1137"/>
      <c r="AJ44" s="1138"/>
      <c r="AK44" s="1079"/>
      <c r="AL44" s="1070"/>
      <c r="AM44" s="1070"/>
      <c r="AN44" s="1070"/>
      <c r="AO44" s="1070"/>
      <c r="AP44" s="1070"/>
      <c r="AQ44" s="1070"/>
      <c r="AR44" s="1070"/>
      <c r="AS44" s="1070"/>
      <c r="AT44" s="1070"/>
      <c r="AU44" s="1070"/>
      <c r="AV44" s="1070"/>
      <c r="AW44" s="1070"/>
      <c r="AX44" s="1070"/>
      <c r="AY44" s="1070"/>
      <c r="AZ44" s="1141"/>
      <c r="BA44" s="1141"/>
      <c r="BB44" s="1141"/>
      <c r="BC44" s="1141"/>
      <c r="BD44" s="1141"/>
      <c r="BE44" s="1125"/>
      <c r="BF44" s="1125"/>
      <c r="BG44" s="1125"/>
      <c r="BH44" s="1125"/>
      <c r="BI44" s="1126"/>
      <c r="BJ44" s="253"/>
      <c r="BK44" s="253"/>
      <c r="BL44" s="253"/>
      <c r="BM44" s="253"/>
      <c r="BN44" s="253"/>
      <c r="BO44" s="266"/>
      <c r="BP44" s="266"/>
      <c r="BQ44" s="263">
        <v>38</v>
      </c>
      <c r="BR44" s="264"/>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42"/>
      <c r="R45" s="1143"/>
      <c r="S45" s="1143"/>
      <c r="T45" s="1143"/>
      <c r="U45" s="1143"/>
      <c r="V45" s="1143"/>
      <c r="W45" s="1143"/>
      <c r="X45" s="1143"/>
      <c r="Y45" s="1143"/>
      <c r="Z45" s="1143"/>
      <c r="AA45" s="1143"/>
      <c r="AB45" s="1143"/>
      <c r="AC45" s="1143"/>
      <c r="AD45" s="1143"/>
      <c r="AE45" s="1144"/>
      <c r="AF45" s="1136"/>
      <c r="AG45" s="1137"/>
      <c r="AH45" s="1137"/>
      <c r="AI45" s="1137"/>
      <c r="AJ45" s="1138"/>
      <c r="AK45" s="1079"/>
      <c r="AL45" s="1070"/>
      <c r="AM45" s="1070"/>
      <c r="AN45" s="1070"/>
      <c r="AO45" s="1070"/>
      <c r="AP45" s="1070"/>
      <c r="AQ45" s="1070"/>
      <c r="AR45" s="1070"/>
      <c r="AS45" s="1070"/>
      <c r="AT45" s="1070"/>
      <c r="AU45" s="1070"/>
      <c r="AV45" s="1070"/>
      <c r="AW45" s="1070"/>
      <c r="AX45" s="1070"/>
      <c r="AY45" s="1070"/>
      <c r="AZ45" s="1141"/>
      <c r="BA45" s="1141"/>
      <c r="BB45" s="1141"/>
      <c r="BC45" s="1141"/>
      <c r="BD45" s="1141"/>
      <c r="BE45" s="1125"/>
      <c r="BF45" s="1125"/>
      <c r="BG45" s="1125"/>
      <c r="BH45" s="1125"/>
      <c r="BI45" s="1126"/>
      <c r="BJ45" s="253"/>
      <c r="BK45" s="253"/>
      <c r="BL45" s="253"/>
      <c r="BM45" s="253"/>
      <c r="BN45" s="253"/>
      <c r="BO45" s="266"/>
      <c r="BP45" s="266"/>
      <c r="BQ45" s="263">
        <v>39</v>
      </c>
      <c r="BR45" s="264"/>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42"/>
      <c r="R46" s="1143"/>
      <c r="S46" s="1143"/>
      <c r="T46" s="1143"/>
      <c r="U46" s="1143"/>
      <c r="V46" s="1143"/>
      <c r="W46" s="1143"/>
      <c r="X46" s="1143"/>
      <c r="Y46" s="1143"/>
      <c r="Z46" s="1143"/>
      <c r="AA46" s="1143"/>
      <c r="AB46" s="1143"/>
      <c r="AC46" s="1143"/>
      <c r="AD46" s="1143"/>
      <c r="AE46" s="1144"/>
      <c r="AF46" s="1136"/>
      <c r="AG46" s="1137"/>
      <c r="AH46" s="1137"/>
      <c r="AI46" s="1137"/>
      <c r="AJ46" s="1138"/>
      <c r="AK46" s="1079"/>
      <c r="AL46" s="1070"/>
      <c r="AM46" s="1070"/>
      <c r="AN46" s="1070"/>
      <c r="AO46" s="1070"/>
      <c r="AP46" s="1070"/>
      <c r="AQ46" s="1070"/>
      <c r="AR46" s="1070"/>
      <c r="AS46" s="1070"/>
      <c r="AT46" s="1070"/>
      <c r="AU46" s="1070"/>
      <c r="AV46" s="1070"/>
      <c r="AW46" s="1070"/>
      <c r="AX46" s="1070"/>
      <c r="AY46" s="1070"/>
      <c r="AZ46" s="1141"/>
      <c r="BA46" s="1141"/>
      <c r="BB46" s="1141"/>
      <c r="BC46" s="1141"/>
      <c r="BD46" s="1141"/>
      <c r="BE46" s="1125"/>
      <c r="BF46" s="1125"/>
      <c r="BG46" s="1125"/>
      <c r="BH46" s="1125"/>
      <c r="BI46" s="1126"/>
      <c r="BJ46" s="253"/>
      <c r="BK46" s="253"/>
      <c r="BL46" s="253"/>
      <c r="BM46" s="253"/>
      <c r="BN46" s="253"/>
      <c r="BO46" s="266"/>
      <c r="BP46" s="266"/>
      <c r="BQ46" s="263">
        <v>40</v>
      </c>
      <c r="BR46" s="264"/>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42"/>
      <c r="R47" s="1143"/>
      <c r="S47" s="1143"/>
      <c r="T47" s="1143"/>
      <c r="U47" s="1143"/>
      <c r="V47" s="1143"/>
      <c r="W47" s="1143"/>
      <c r="X47" s="1143"/>
      <c r="Y47" s="1143"/>
      <c r="Z47" s="1143"/>
      <c r="AA47" s="1143"/>
      <c r="AB47" s="1143"/>
      <c r="AC47" s="1143"/>
      <c r="AD47" s="1143"/>
      <c r="AE47" s="1144"/>
      <c r="AF47" s="1136"/>
      <c r="AG47" s="1137"/>
      <c r="AH47" s="1137"/>
      <c r="AI47" s="1137"/>
      <c r="AJ47" s="1138"/>
      <c r="AK47" s="1079"/>
      <c r="AL47" s="1070"/>
      <c r="AM47" s="1070"/>
      <c r="AN47" s="1070"/>
      <c r="AO47" s="1070"/>
      <c r="AP47" s="1070"/>
      <c r="AQ47" s="1070"/>
      <c r="AR47" s="1070"/>
      <c r="AS47" s="1070"/>
      <c r="AT47" s="1070"/>
      <c r="AU47" s="1070"/>
      <c r="AV47" s="1070"/>
      <c r="AW47" s="1070"/>
      <c r="AX47" s="1070"/>
      <c r="AY47" s="1070"/>
      <c r="AZ47" s="1141"/>
      <c r="BA47" s="1141"/>
      <c r="BB47" s="1141"/>
      <c r="BC47" s="1141"/>
      <c r="BD47" s="1141"/>
      <c r="BE47" s="1125"/>
      <c r="BF47" s="1125"/>
      <c r="BG47" s="1125"/>
      <c r="BH47" s="1125"/>
      <c r="BI47" s="1126"/>
      <c r="BJ47" s="253"/>
      <c r="BK47" s="253"/>
      <c r="BL47" s="253"/>
      <c r="BM47" s="253"/>
      <c r="BN47" s="253"/>
      <c r="BO47" s="266"/>
      <c r="BP47" s="266"/>
      <c r="BQ47" s="263">
        <v>41</v>
      </c>
      <c r="BR47" s="264"/>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42"/>
      <c r="R48" s="1143"/>
      <c r="S48" s="1143"/>
      <c r="T48" s="1143"/>
      <c r="U48" s="1143"/>
      <c r="V48" s="1143"/>
      <c r="W48" s="1143"/>
      <c r="X48" s="1143"/>
      <c r="Y48" s="1143"/>
      <c r="Z48" s="1143"/>
      <c r="AA48" s="1143"/>
      <c r="AB48" s="1143"/>
      <c r="AC48" s="1143"/>
      <c r="AD48" s="1143"/>
      <c r="AE48" s="1144"/>
      <c r="AF48" s="1136"/>
      <c r="AG48" s="1137"/>
      <c r="AH48" s="1137"/>
      <c r="AI48" s="1137"/>
      <c r="AJ48" s="1138"/>
      <c r="AK48" s="1079"/>
      <c r="AL48" s="1070"/>
      <c r="AM48" s="1070"/>
      <c r="AN48" s="1070"/>
      <c r="AO48" s="1070"/>
      <c r="AP48" s="1070"/>
      <c r="AQ48" s="1070"/>
      <c r="AR48" s="1070"/>
      <c r="AS48" s="1070"/>
      <c r="AT48" s="1070"/>
      <c r="AU48" s="1070"/>
      <c r="AV48" s="1070"/>
      <c r="AW48" s="1070"/>
      <c r="AX48" s="1070"/>
      <c r="AY48" s="1070"/>
      <c r="AZ48" s="1141"/>
      <c r="BA48" s="1141"/>
      <c r="BB48" s="1141"/>
      <c r="BC48" s="1141"/>
      <c r="BD48" s="1141"/>
      <c r="BE48" s="1125"/>
      <c r="BF48" s="1125"/>
      <c r="BG48" s="1125"/>
      <c r="BH48" s="1125"/>
      <c r="BI48" s="1126"/>
      <c r="BJ48" s="253"/>
      <c r="BK48" s="253"/>
      <c r="BL48" s="253"/>
      <c r="BM48" s="253"/>
      <c r="BN48" s="253"/>
      <c r="BO48" s="266"/>
      <c r="BP48" s="266"/>
      <c r="BQ48" s="263">
        <v>42</v>
      </c>
      <c r="BR48" s="264"/>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42"/>
      <c r="R49" s="1143"/>
      <c r="S49" s="1143"/>
      <c r="T49" s="1143"/>
      <c r="U49" s="1143"/>
      <c r="V49" s="1143"/>
      <c r="W49" s="1143"/>
      <c r="X49" s="1143"/>
      <c r="Y49" s="1143"/>
      <c r="Z49" s="1143"/>
      <c r="AA49" s="1143"/>
      <c r="AB49" s="1143"/>
      <c r="AC49" s="1143"/>
      <c r="AD49" s="1143"/>
      <c r="AE49" s="1144"/>
      <c r="AF49" s="1136"/>
      <c r="AG49" s="1137"/>
      <c r="AH49" s="1137"/>
      <c r="AI49" s="1137"/>
      <c r="AJ49" s="1138"/>
      <c r="AK49" s="1079"/>
      <c r="AL49" s="1070"/>
      <c r="AM49" s="1070"/>
      <c r="AN49" s="1070"/>
      <c r="AO49" s="1070"/>
      <c r="AP49" s="1070"/>
      <c r="AQ49" s="1070"/>
      <c r="AR49" s="1070"/>
      <c r="AS49" s="1070"/>
      <c r="AT49" s="1070"/>
      <c r="AU49" s="1070"/>
      <c r="AV49" s="1070"/>
      <c r="AW49" s="1070"/>
      <c r="AX49" s="1070"/>
      <c r="AY49" s="1070"/>
      <c r="AZ49" s="1141"/>
      <c r="BA49" s="1141"/>
      <c r="BB49" s="1141"/>
      <c r="BC49" s="1141"/>
      <c r="BD49" s="1141"/>
      <c r="BE49" s="1125"/>
      <c r="BF49" s="1125"/>
      <c r="BG49" s="1125"/>
      <c r="BH49" s="1125"/>
      <c r="BI49" s="1126"/>
      <c r="BJ49" s="253"/>
      <c r="BK49" s="253"/>
      <c r="BL49" s="253"/>
      <c r="BM49" s="253"/>
      <c r="BN49" s="253"/>
      <c r="BO49" s="266"/>
      <c r="BP49" s="266"/>
      <c r="BQ49" s="263">
        <v>43</v>
      </c>
      <c r="BR49" s="264"/>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34"/>
      <c r="S50" s="1134"/>
      <c r="T50" s="1134"/>
      <c r="U50" s="1134"/>
      <c r="V50" s="1134"/>
      <c r="W50" s="1134"/>
      <c r="X50" s="1134"/>
      <c r="Y50" s="1134"/>
      <c r="Z50" s="1134"/>
      <c r="AA50" s="1134"/>
      <c r="AB50" s="1134"/>
      <c r="AC50" s="1134"/>
      <c r="AD50" s="1134"/>
      <c r="AE50" s="1135"/>
      <c r="AF50" s="1136"/>
      <c r="AG50" s="1137"/>
      <c r="AH50" s="1137"/>
      <c r="AI50" s="1137"/>
      <c r="AJ50" s="1138"/>
      <c r="AK50" s="1139"/>
      <c r="AL50" s="1134"/>
      <c r="AM50" s="1134"/>
      <c r="AN50" s="1134"/>
      <c r="AO50" s="1134"/>
      <c r="AP50" s="1134"/>
      <c r="AQ50" s="1134"/>
      <c r="AR50" s="1134"/>
      <c r="AS50" s="1134"/>
      <c r="AT50" s="1134"/>
      <c r="AU50" s="1134"/>
      <c r="AV50" s="1134"/>
      <c r="AW50" s="1134"/>
      <c r="AX50" s="1134"/>
      <c r="AY50" s="1134"/>
      <c r="AZ50" s="1140"/>
      <c r="BA50" s="1140"/>
      <c r="BB50" s="1140"/>
      <c r="BC50" s="1140"/>
      <c r="BD50" s="1140"/>
      <c r="BE50" s="1125"/>
      <c r="BF50" s="1125"/>
      <c r="BG50" s="1125"/>
      <c r="BH50" s="1125"/>
      <c r="BI50" s="1126"/>
      <c r="BJ50" s="253"/>
      <c r="BK50" s="253"/>
      <c r="BL50" s="253"/>
      <c r="BM50" s="253"/>
      <c r="BN50" s="253"/>
      <c r="BO50" s="266"/>
      <c r="BP50" s="266"/>
      <c r="BQ50" s="263">
        <v>44</v>
      </c>
      <c r="BR50" s="264"/>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34"/>
      <c r="S51" s="1134"/>
      <c r="T51" s="1134"/>
      <c r="U51" s="1134"/>
      <c r="V51" s="1134"/>
      <c r="W51" s="1134"/>
      <c r="X51" s="1134"/>
      <c r="Y51" s="1134"/>
      <c r="Z51" s="1134"/>
      <c r="AA51" s="1134"/>
      <c r="AB51" s="1134"/>
      <c r="AC51" s="1134"/>
      <c r="AD51" s="1134"/>
      <c r="AE51" s="1135"/>
      <c r="AF51" s="1136"/>
      <c r="AG51" s="1137"/>
      <c r="AH51" s="1137"/>
      <c r="AI51" s="1137"/>
      <c r="AJ51" s="1138"/>
      <c r="AK51" s="1139"/>
      <c r="AL51" s="1134"/>
      <c r="AM51" s="1134"/>
      <c r="AN51" s="1134"/>
      <c r="AO51" s="1134"/>
      <c r="AP51" s="1134"/>
      <c r="AQ51" s="1134"/>
      <c r="AR51" s="1134"/>
      <c r="AS51" s="1134"/>
      <c r="AT51" s="1134"/>
      <c r="AU51" s="1134"/>
      <c r="AV51" s="1134"/>
      <c r="AW51" s="1134"/>
      <c r="AX51" s="1134"/>
      <c r="AY51" s="1134"/>
      <c r="AZ51" s="1140"/>
      <c r="BA51" s="1140"/>
      <c r="BB51" s="1140"/>
      <c r="BC51" s="1140"/>
      <c r="BD51" s="1140"/>
      <c r="BE51" s="1125"/>
      <c r="BF51" s="1125"/>
      <c r="BG51" s="1125"/>
      <c r="BH51" s="1125"/>
      <c r="BI51" s="1126"/>
      <c r="BJ51" s="253"/>
      <c r="BK51" s="253"/>
      <c r="BL51" s="253"/>
      <c r="BM51" s="253"/>
      <c r="BN51" s="253"/>
      <c r="BO51" s="266"/>
      <c r="BP51" s="266"/>
      <c r="BQ51" s="263">
        <v>45</v>
      </c>
      <c r="BR51" s="264"/>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34"/>
      <c r="S52" s="1134"/>
      <c r="T52" s="1134"/>
      <c r="U52" s="1134"/>
      <c r="V52" s="1134"/>
      <c r="W52" s="1134"/>
      <c r="X52" s="1134"/>
      <c r="Y52" s="1134"/>
      <c r="Z52" s="1134"/>
      <c r="AA52" s="1134"/>
      <c r="AB52" s="1134"/>
      <c r="AC52" s="1134"/>
      <c r="AD52" s="1134"/>
      <c r="AE52" s="1135"/>
      <c r="AF52" s="1136"/>
      <c r="AG52" s="1137"/>
      <c r="AH52" s="1137"/>
      <c r="AI52" s="1137"/>
      <c r="AJ52" s="1138"/>
      <c r="AK52" s="1139"/>
      <c r="AL52" s="1134"/>
      <c r="AM52" s="1134"/>
      <c r="AN52" s="1134"/>
      <c r="AO52" s="1134"/>
      <c r="AP52" s="1134"/>
      <c r="AQ52" s="1134"/>
      <c r="AR52" s="1134"/>
      <c r="AS52" s="1134"/>
      <c r="AT52" s="1134"/>
      <c r="AU52" s="1134"/>
      <c r="AV52" s="1134"/>
      <c r="AW52" s="1134"/>
      <c r="AX52" s="1134"/>
      <c r="AY52" s="1134"/>
      <c r="AZ52" s="1140"/>
      <c r="BA52" s="1140"/>
      <c r="BB52" s="1140"/>
      <c r="BC52" s="1140"/>
      <c r="BD52" s="1140"/>
      <c r="BE52" s="1125"/>
      <c r="BF52" s="1125"/>
      <c r="BG52" s="1125"/>
      <c r="BH52" s="1125"/>
      <c r="BI52" s="1126"/>
      <c r="BJ52" s="253"/>
      <c r="BK52" s="253"/>
      <c r="BL52" s="253"/>
      <c r="BM52" s="253"/>
      <c r="BN52" s="253"/>
      <c r="BO52" s="266"/>
      <c r="BP52" s="266"/>
      <c r="BQ52" s="263">
        <v>46</v>
      </c>
      <c r="BR52" s="264"/>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34"/>
      <c r="S53" s="1134"/>
      <c r="T53" s="1134"/>
      <c r="U53" s="1134"/>
      <c r="V53" s="1134"/>
      <c r="W53" s="1134"/>
      <c r="X53" s="1134"/>
      <c r="Y53" s="1134"/>
      <c r="Z53" s="1134"/>
      <c r="AA53" s="1134"/>
      <c r="AB53" s="1134"/>
      <c r="AC53" s="1134"/>
      <c r="AD53" s="1134"/>
      <c r="AE53" s="1135"/>
      <c r="AF53" s="1136"/>
      <c r="AG53" s="1137"/>
      <c r="AH53" s="1137"/>
      <c r="AI53" s="1137"/>
      <c r="AJ53" s="1138"/>
      <c r="AK53" s="1139"/>
      <c r="AL53" s="1134"/>
      <c r="AM53" s="1134"/>
      <c r="AN53" s="1134"/>
      <c r="AO53" s="1134"/>
      <c r="AP53" s="1134"/>
      <c r="AQ53" s="1134"/>
      <c r="AR53" s="1134"/>
      <c r="AS53" s="1134"/>
      <c r="AT53" s="1134"/>
      <c r="AU53" s="1134"/>
      <c r="AV53" s="1134"/>
      <c r="AW53" s="1134"/>
      <c r="AX53" s="1134"/>
      <c r="AY53" s="1134"/>
      <c r="AZ53" s="1140"/>
      <c r="BA53" s="1140"/>
      <c r="BB53" s="1140"/>
      <c r="BC53" s="1140"/>
      <c r="BD53" s="1140"/>
      <c r="BE53" s="1125"/>
      <c r="BF53" s="1125"/>
      <c r="BG53" s="1125"/>
      <c r="BH53" s="1125"/>
      <c r="BI53" s="1126"/>
      <c r="BJ53" s="253"/>
      <c r="BK53" s="253"/>
      <c r="BL53" s="253"/>
      <c r="BM53" s="253"/>
      <c r="BN53" s="253"/>
      <c r="BO53" s="266"/>
      <c r="BP53" s="266"/>
      <c r="BQ53" s="263">
        <v>47</v>
      </c>
      <c r="BR53" s="264"/>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34"/>
      <c r="S54" s="1134"/>
      <c r="T54" s="1134"/>
      <c r="U54" s="1134"/>
      <c r="V54" s="1134"/>
      <c r="W54" s="1134"/>
      <c r="X54" s="1134"/>
      <c r="Y54" s="1134"/>
      <c r="Z54" s="1134"/>
      <c r="AA54" s="1134"/>
      <c r="AB54" s="1134"/>
      <c r="AC54" s="1134"/>
      <c r="AD54" s="1134"/>
      <c r="AE54" s="1135"/>
      <c r="AF54" s="1136"/>
      <c r="AG54" s="1137"/>
      <c r="AH54" s="1137"/>
      <c r="AI54" s="1137"/>
      <c r="AJ54" s="1138"/>
      <c r="AK54" s="1139"/>
      <c r="AL54" s="1134"/>
      <c r="AM54" s="1134"/>
      <c r="AN54" s="1134"/>
      <c r="AO54" s="1134"/>
      <c r="AP54" s="1134"/>
      <c r="AQ54" s="1134"/>
      <c r="AR54" s="1134"/>
      <c r="AS54" s="1134"/>
      <c r="AT54" s="1134"/>
      <c r="AU54" s="1134"/>
      <c r="AV54" s="1134"/>
      <c r="AW54" s="1134"/>
      <c r="AX54" s="1134"/>
      <c r="AY54" s="1134"/>
      <c r="AZ54" s="1140"/>
      <c r="BA54" s="1140"/>
      <c r="BB54" s="1140"/>
      <c r="BC54" s="1140"/>
      <c r="BD54" s="1140"/>
      <c r="BE54" s="1125"/>
      <c r="BF54" s="1125"/>
      <c r="BG54" s="1125"/>
      <c r="BH54" s="1125"/>
      <c r="BI54" s="1126"/>
      <c r="BJ54" s="253"/>
      <c r="BK54" s="253"/>
      <c r="BL54" s="253"/>
      <c r="BM54" s="253"/>
      <c r="BN54" s="253"/>
      <c r="BO54" s="266"/>
      <c r="BP54" s="266"/>
      <c r="BQ54" s="263">
        <v>48</v>
      </c>
      <c r="BR54" s="264"/>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34"/>
      <c r="S55" s="1134"/>
      <c r="T55" s="1134"/>
      <c r="U55" s="1134"/>
      <c r="V55" s="1134"/>
      <c r="W55" s="1134"/>
      <c r="X55" s="1134"/>
      <c r="Y55" s="1134"/>
      <c r="Z55" s="1134"/>
      <c r="AA55" s="1134"/>
      <c r="AB55" s="1134"/>
      <c r="AC55" s="1134"/>
      <c r="AD55" s="1134"/>
      <c r="AE55" s="1135"/>
      <c r="AF55" s="1136"/>
      <c r="AG55" s="1137"/>
      <c r="AH55" s="1137"/>
      <c r="AI55" s="1137"/>
      <c r="AJ55" s="1138"/>
      <c r="AK55" s="1139"/>
      <c r="AL55" s="1134"/>
      <c r="AM55" s="1134"/>
      <c r="AN55" s="1134"/>
      <c r="AO55" s="1134"/>
      <c r="AP55" s="1134"/>
      <c r="AQ55" s="1134"/>
      <c r="AR55" s="1134"/>
      <c r="AS55" s="1134"/>
      <c r="AT55" s="1134"/>
      <c r="AU55" s="1134"/>
      <c r="AV55" s="1134"/>
      <c r="AW55" s="1134"/>
      <c r="AX55" s="1134"/>
      <c r="AY55" s="1134"/>
      <c r="AZ55" s="1140"/>
      <c r="BA55" s="1140"/>
      <c r="BB55" s="1140"/>
      <c r="BC55" s="1140"/>
      <c r="BD55" s="1140"/>
      <c r="BE55" s="1125"/>
      <c r="BF55" s="1125"/>
      <c r="BG55" s="1125"/>
      <c r="BH55" s="1125"/>
      <c r="BI55" s="1126"/>
      <c r="BJ55" s="253"/>
      <c r="BK55" s="253"/>
      <c r="BL55" s="253"/>
      <c r="BM55" s="253"/>
      <c r="BN55" s="253"/>
      <c r="BO55" s="266"/>
      <c r="BP55" s="266"/>
      <c r="BQ55" s="263">
        <v>49</v>
      </c>
      <c r="BR55" s="264"/>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34"/>
      <c r="S56" s="1134"/>
      <c r="T56" s="1134"/>
      <c r="U56" s="1134"/>
      <c r="V56" s="1134"/>
      <c r="W56" s="1134"/>
      <c r="X56" s="1134"/>
      <c r="Y56" s="1134"/>
      <c r="Z56" s="1134"/>
      <c r="AA56" s="1134"/>
      <c r="AB56" s="1134"/>
      <c r="AC56" s="1134"/>
      <c r="AD56" s="1134"/>
      <c r="AE56" s="1135"/>
      <c r="AF56" s="1136"/>
      <c r="AG56" s="1137"/>
      <c r="AH56" s="1137"/>
      <c r="AI56" s="1137"/>
      <c r="AJ56" s="1138"/>
      <c r="AK56" s="1139"/>
      <c r="AL56" s="1134"/>
      <c r="AM56" s="1134"/>
      <c r="AN56" s="1134"/>
      <c r="AO56" s="1134"/>
      <c r="AP56" s="1134"/>
      <c r="AQ56" s="1134"/>
      <c r="AR56" s="1134"/>
      <c r="AS56" s="1134"/>
      <c r="AT56" s="1134"/>
      <c r="AU56" s="1134"/>
      <c r="AV56" s="1134"/>
      <c r="AW56" s="1134"/>
      <c r="AX56" s="1134"/>
      <c r="AY56" s="1134"/>
      <c r="AZ56" s="1140"/>
      <c r="BA56" s="1140"/>
      <c r="BB56" s="1140"/>
      <c r="BC56" s="1140"/>
      <c r="BD56" s="1140"/>
      <c r="BE56" s="1125"/>
      <c r="BF56" s="1125"/>
      <c r="BG56" s="1125"/>
      <c r="BH56" s="1125"/>
      <c r="BI56" s="1126"/>
      <c r="BJ56" s="253"/>
      <c r="BK56" s="253"/>
      <c r="BL56" s="253"/>
      <c r="BM56" s="253"/>
      <c r="BN56" s="253"/>
      <c r="BO56" s="266"/>
      <c r="BP56" s="266"/>
      <c r="BQ56" s="263">
        <v>50</v>
      </c>
      <c r="BR56" s="264"/>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34"/>
      <c r="S57" s="1134"/>
      <c r="T57" s="1134"/>
      <c r="U57" s="1134"/>
      <c r="V57" s="1134"/>
      <c r="W57" s="1134"/>
      <c r="X57" s="1134"/>
      <c r="Y57" s="1134"/>
      <c r="Z57" s="1134"/>
      <c r="AA57" s="1134"/>
      <c r="AB57" s="1134"/>
      <c r="AC57" s="1134"/>
      <c r="AD57" s="1134"/>
      <c r="AE57" s="1135"/>
      <c r="AF57" s="1136"/>
      <c r="AG57" s="1137"/>
      <c r="AH57" s="1137"/>
      <c r="AI57" s="1137"/>
      <c r="AJ57" s="1138"/>
      <c r="AK57" s="1139"/>
      <c r="AL57" s="1134"/>
      <c r="AM57" s="1134"/>
      <c r="AN57" s="1134"/>
      <c r="AO57" s="1134"/>
      <c r="AP57" s="1134"/>
      <c r="AQ57" s="1134"/>
      <c r="AR57" s="1134"/>
      <c r="AS57" s="1134"/>
      <c r="AT57" s="1134"/>
      <c r="AU57" s="1134"/>
      <c r="AV57" s="1134"/>
      <c r="AW57" s="1134"/>
      <c r="AX57" s="1134"/>
      <c r="AY57" s="1134"/>
      <c r="AZ57" s="1140"/>
      <c r="BA57" s="1140"/>
      <c r="BB57" s="1140"/>
      <c r="BC57" s="1140"/>
      <c r="BD57" s="1140"/>
      <c r="BE57" s="1125"/>
      <c r="BF57" s="1125"/>
      <c r="BG57" s="1125"/>
      <c r="BH57" s="1125"/>
      <c r="BI57" s="1126"/>
      <c r="BJ57" s="253"/>
      <c r="BK57" s="253"/>
      <c r="BL57" s="253"/>
      <c r="BM57" s="253"/>
      <c r="BN57" s="253"/>
      <c r="BO57" s="266"/>
      <c r="BP57" s="266"/>
      <c r="BQ57" s="263">
        <v>51</v>
      </c>
      <c r="BR57" s="264"/>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34"/>
      <c r="S58" s="1134"/>
      <c r="T58" s="1134"/>
      <c r="U58" s="1134"/>
      <c r="V58" s="1134"/>
      <c r="W58" s="1134"/>
      <c r="X58" s="1134"/>
      <c r="Y58" s="1134"/>
      <c r="Z58" s="1134"/>
      <c r="AA58" s="1134"/>
      <c r="AB58" s="1134"/>
      <c r="AC58" s="1134"/>
      <c r="AD58" s="1134"/>
      <c r="AE58" s="1135"/>
      <c r="AF58" s="1136"/>
      <c r="AG58" s="1137"/>
      <c r="AH58" s="1137"/>
      <c r="AI58" s="1137"/>
      <c r="AJ58" s="1138"/>
      <c r="AK58" s="1139"/>
      <c r="AL58" s="1134"/>
      <c r="AM58" s="1134"/>
      <c r="AN58" s="1134"/>
      <c r="AO58" s="1134"/>
      <c r="AP58" s="1134"/>
      <c r="AQ58" s="1134"/>
      <c r="AR58" s="1134"/>
      <c r="AS58" s="1134"/>
      <c r="AT58" s="1134"/>
      <c r="AU58" s="1134"/>
      <c r="AV58" s="1134"/>
      <c r="AW58" s="1134"/>
      <c r="AX58" s="1134"/>
      <c r="AY58" s="1134"/>
      <c r="AZ58" s="1140"/>
      <c r="BA58" s="1140"/>
      <c r="BB58" s="1140"/>
      <c r="BC58" s="1140"/>
      <c r="BD58" s="1140"/>
      <c r="BE58" s="1125"/>
      <c r="BF58" s="1125"/>
      <c r="BG58" s="1125"/>
      <c r="BH58" s="1125"/>
      <c r="BI58" s="1126"/>
      <c r="BJ58" s="253"/>
      <c r="BK58" s="253"/>
      <c r="BL58" s="253"/>
      <c r="BM58" s="253"/>
      <c r="BN58" s="253"/>
      <c r="BO58" s="266"/>
      <c r="BP58" s="266"/>
      <c r="BQ58" s="263">
        <v>52</v>
      </c>
      <c r="BR58" s="264"/>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34"/>
      <c r="S59" s="1134"/>
      <c r="T59" s="1134"/>
      <c r="U59" s="1134"/>
      <c r="V59" s="1134"/>
      <c r="W59" s="1134"/>
      <c r="X59" s="1134"/>
      <c r="Y59" s="1134"/>
      <c r="Z59" s="1134"/>
      <c r="AA59" s="1134"/>
      <c r="AB59" s="1134"/>
      <c r="AC59" s="1134"/>
      <c r="AD59" s="1134"/>
      <c r="AE59" s="1135"/>
      <c r="AF59" s="1136"/>
      <c r="AG59" s="1137"/>
      <c r="AH59" s="1137"/>
      <c r="AI59" s="1137"/>
      <c r="AJ59" s="1138"/>
      <c r="AK59" s="1139"/>
      <c r="AL59" s="1134"/>
      <c r="AM59" s="1134"/>
      <c r="AN59" s="1134"/>
      <c r="AO59" s="1134"/>
      <c r="AP59" s="1134"/>
      <c r="AQ59" s="1134"/>
      <c r="AR59" s="1134"/>
      <c r="AS59" s="1134"/>
      <c r="AT59" s="1134"/>
      <c r="AU59" s="1134"/>
      <c r="AV59" s="1134"/>
      <c r="AW59" s="1134"/>
      <c r="AX59" s="1134"/>
      <c r="AY59" s="1134"/>
      <c r="AZ59" s="1140"/>
      <c r="BA59" s="1140"/>
      <c r="BB59" s="1140"/>
      <c r="BC59" s="1140"/>
      <c r="BD59" s="1140"/>
      <c r="BE59" s="1125"/>
      <c r="BF59" s="1125"/>
      <c r="BG59" s="1125"/>
      <c r="BH59" s="1125"/>
      <c r="BI59" s="1126"/>
      <c r="BJ59" s="253"/>
      <c r="BK59" s="253"/>
      <c r="BL59" s="253"/>
      <c r="BM59" s="253"/>
      <c r="BN59" s="253"/>
      <c r="BO59" s="266"/>
      <c r="BP59" s="266"/>
      <c r="BQ59" s="263">
        <v>53</v>
      </c>
      <c r="BR59" s="264"/>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34"/>
      <c r="S60" s="1134"/>
      <c r="T60" s="1134"/>
      <c r="U60" s="1134"/>
      <c r="V60" s="1134"/>
      <c r="W60" s="1134"/>
      <c r="X60" s="1134"/>
      <c r="Y60" s="1134"/>
      <c r="Z60" s="1134"/>
      <c r="AA60" s="1134"/>
      <c r="AB60" s="1134"/>
      <c r="AC60" s="1134"/>
      <c r="AD60" s="1134"/>
      <c r="AE60" s="1135"/>
      <c r="AF60" s="1136"/>
      <c r="AG60" s="1137"/>
      <c r="AH60" s="1137"/>
      <c r="AI60" s="1137"/>
      <c r="AJ60" s="1138"/>
      <c r="AK60" s="1139"/>
      <c r="AL60" s="1134"/>
      <c r="AM60" s="1134"/>
      <c r="AN60" s="1134"/>
      <c r="AO60" s="1134"/>
      <c r="AP60" s="1134"/>
      <c r="AQ60" s="1134"/>
      <c r="AR60" s="1134"/>
      <c r="AS60" s="1134"/>
      <c r="AT60" s="1134"/>
      <c r="AU60" s="1134"/>
      <c r="AV60" s="1134"/>
      <c r="AW60" s="1134"/>
      <c r="AX60" s="1134"/>
      <c r="AY60" s="1134"/>
      <c r="AZ60" s="1140"/>
      <c r="BA60" s="1140"/>
      <c r="BB60" s="1140"/>
      <c r="BC60" s="1140"/>
      <c r="BD60" s="1140"/>
      <c r="BE60" s="1125"/>
      <c r="BF60" s="1125"/>
      <c r="BG60" s="1125"/>
      <c r="BH60" s="1125"/>
      <c r="BI60" s="1126"/>
      <c r="BJ60" s="253"/>
      <c r="BK60" s="253"/>
      <c r="BL60" s="253"/>
      <c r="BM60" s="253"/>
      <c r="BN60" s="253"/>
      <c r="BO60" s="266"/>
      <c r="BP60" s="266"/>
      <c r="BQ60" s="263">
        <v>54</v>
      </c>
      <c r="BR60" s="264"/>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34"/>
      <c r="S61" s="1134"/>
      <c r="T61" s="1134"/>
      <c r="U61" s="1134"/>
      <c r="V61" s="1134"/>
      <c r="W61" s="1134"/>
      <c r="X61" s="1134"/>
      <c r="Y61" s="1134"/>
      <c r="Z61" s="1134"/>
      <c r="AA61" s="1134"/>
      <c r="AB61" s="1134"/>
      <c r="AC61" s="1134"/>
      <c r="AD61" s="1134"/>
      <c r="AE61" s="1135"/>
      <c r="AF61" s="1136"/>
      <c r="AG61" s="1137"/>
      <c r="AH61" s="1137"/>
      <c r="AI61" s="1137"/>
      <c r="AJ61" s="1138"/>
      <c r="AK61" s="1139"/>
      <c r="AL61" s="1134"/>
      <c r="AM61" s="1134"/>
      <c r="AN61" s="1134"/>
      <c r="AO61" s="1134"/>
      <c r="AP61" s="1134"/>
      <c r="AQ61" s="1134"/>
      <c r="AR61" s="1134"/>
      <c r="AS61" s="1134"/>
      <c r="AT61" s="1134"/>
      <c r="AU61" s="1134"/>
      <c r="AV61" s="1134"/>
      <c r="AW61" s="1134"/>
      <c r="AX61" s="1134"/>
      <c r="AY61" s="1134"/>
      <c r="AZ61" s="1140"/>
      <c r="BA61" s="1140"/>
      <c r="BB61" s="1140"/>
      <c r="BC61" s="1140"/>
      <c r="BD61" s="1140"/>
      <c r="BE61" s="1125"/>
      <c r="BF61" s="1125"/>
      <c r="BG61" s="1125"/>
      <c r="BH61" s="1125"/>
      <c r="BI61" s="1126"/>
      <c r="BJ61" s="253"/>
      <c r="BK61" s="253"/>
      <c r="BL61" s="253"/>
      <c r="BM61" s="253"/>
      <c r="BN61" s="253"/>
      <c r="BO61" s="266"/>
      <c r="BP61" s="266"/>
      <c r="BQ61" s="263">
        <v>55</v>
      </c>
      <c r="BR61" s="264"/>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34"/>
      <c r="S62" s="1134"/>
      <c r="T62" s="1134"/>
      <c r="U62" s="1134"/>
      <c r="V62" s="1134"/>
      <c r="W62" s="1134"/>
      <c r="X62" s="1134"/>
      <c r="Y62" s="1134"/>
      <c r="Z62" s="1134"/>
      <c r="AA62" s="1134"/>
      <c r="AB62" s="1134"/>
      <c r="AC62" s="1134"/>
      <c r="AD62" s="1134"/>
      <c r="AE62" s="1135"/>
      <c r="AF62" s="1136"/>
      <c r="AG62" s="1137"/>
      <c r="AH62" s="1137"/>
      <c r="AI62" s="1137"/>
      <c r="AJ62" s="1138"/>
      <c r="AK62" s="1139"/>
      <c r="AL62" s="1134"/>
      <c r="AM62" s="1134"/>
      <c r="AN62" s="1134"/>
      <c r="AO62" s="1134"/>
      <c r="AP62" s="1134"/>
      <c r="AQ62" s="1134"/>
      <c r="AR62" s="1134"/>
      <c r="AS62" s="1134"/>
      <c r="AT62" s="1134"/>
      <c r="AU62" s="1134"/>
      <c r="AV62" s="1134"/>
      <c r="AW62" s="1134"/>
      <c r="AX62" s="1134"/>
      <c r="AY62" s="1134"/>
      <c r="AZ62" s="1140"/>
      <c r="BA62" s="1140"/>
      <c r="BB62" s="1140"/>
      <c r="BC62" s="1140"/>
      <c r="BD62" s="1140"/>
      <c r="BE62" s="1125"/>
      <c r="BF62" s="1125"/>
      <c r="BG62" s="1125"/>
      <c r="BH62" s="1125"/>
      <c r="BI62" s="1126"/>
      <c r="BJ62" s="1127" t="s">
        <v>415</v>
      </c>
      <c r="BK62" s="1128"/>
      <c r="BL62" s="1128"/>
      <c r="BM62" s="1128"/>
      <c r="BN62" s="1129"/>
      <c r="BO62" s="266"/>
      <c r="BP62" s="266"/>
      <c r="BQ62" s="263">
        <v>56</v>
      </c>
      <c r="BR62" s="264"/>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7"/>
    </row>
    <row r="63" spans="1:131" s="248" customFormat="1" ht="26.25" customHeight="1" thickBot="1" x14ac:dyDescent="0.2">
      <c r="A63" s="265" t="s">
        <v>395</v>
      </c>
      <c r="B63" s="1043" t="s">
        <v>416</v>
      </c>
      <c r="C63" s="1044"/>
      <c r="D63" s="1044"/>
      <c r="E63" s="1044"/>
      <c r="F63" s="1044"/>
      <c r="G63" s="1044"/>
      <c r="H63" s="1044"/>
      <c r="I63" s="1044"/>
      <c r="J63" s="1044"/>
      <c r="K63" s="1044"/>
      <c r="L63" s="1044"/>
      <c r="M63" s="1044"/>
      <c r="N63" s="1044"/>
      <c r="O63" s="1044"/>
      <c r="P63" s="1045"/>
      <c r="Q63" s="1061"/>
      <c r="R63" s="1062"/>
      <c r="S63" s="1062"/>
      <c r="T63" s="1062"/>
      <c r="U63" s="1062"/>
      <c r="V63" s="1062"/>
      <c r="W63" s="1062"/>
      <c r="X63" s="1062"/>
      <c r="Y63" s="1062"/>
      <c r="Z63" s="1062"/>
      <c r="AA63" s="1062"/>
      <c r="AB63" s="1062"/>
      <c r="AC63" s="1062"/>
      <c r="AD63" s="1062"/>
      <c r="AE63" s="1121"/>
      <c r="AF63" s="1122">
        <v>66</v>
      </c>
      <c r="AG63" s="1058"/>
      <c r="AH63" s="1058"/>
      <c r="AI63" s="1058"/>
      <c r="AJ63" s="1123"/>
      <c r="AK63" s="1124"/>
      <c r="AL63" s="1062"/>
      <c r="AM63" s="1062"/>
      <c r="AN63" s="1062"/>
      <c r="AO63" s="1062"/>
      <c r="AP63" s="1058"/>
      <c r="AQ63" s="1058"/>
      <c r="AR63" s="1058"/>
      <c r="AS63" s="1058"/>
      <c r="AT63" s="1058"/>
      <c r="AU63" s="1058"/>
      <c r="AV63" s="1058"/>
      <c r="AW63" s="1058"/>
      <c r="AX63" s="1058"/>
      <c r="AY63" s="1058"/>
      <c r="AZ63" s="1118"/>
      <c r="BA63" s="1118"/>
      <c r="BB63" s="1118"/>
      <c r="BC63" s="1118"/>
      <c r="BD63" s="1118"/>
      <c r="BE63" s="1059"/>
      <c r="BF63" s="1059"/>
      <c r="BG63" s="1059"/>
      <c r="BH63" s="1059"/>
      <c r="BI63" s="1060"/>
      <c r="BJ63" s="1119" t="s">
        <v>137</v>
      </c>
      <c r="BK63" s="1050"/>
      <c r="BL63" s="1050"/>
      <c r="BM63" s="1050"/>
      <c r="BN63" s="1120"/>
      <c r="BO63" s="266"/>
      <c r="BP63" s="266"/>
      <c r="BQ63" s="263">
        <v>57</v>
      </c>
      <c r="BR63" s="264"/>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7"/>
    </row>
    <row r="66" spans="1:131" s="248" customFormat="1" ht="26.25" customHeight="1" x14ac:dyDescent="0.15">
      <c r="A66" s="1094" t="s">
        <v>418</v>
      </c>
      <c r="B66" s="1095"/>
      <c r="C66" s="1095"/>
      <c r="D66" s="1095"/>
      <c r="E66" s="1095"/>
      <c r="F66" s="1095"/>
      <c r="G66" s="1095"/>
      <c r="H66" s="1095"/>
      <c r="I66" s="1095"/>
      <c r="J66" s="1095"/>
      <c r="K66" s="1095"/>
      <c r="L66" s="1095"/>
      <c r="M66" s="1095"/>
      <c r="N66" s="1095"/>
      <c r="O66" s="1095"/>
      <c r="P66" s="1096"/>
      <c r="Q66" s="1100" t="s">
        <v>419</v>
      </c>
      <c r="R66" s="1101"/>
      <c r="S66" s="1101"/>
      <c r="T66" s="1101"/>
      <c r="U66" s="1102"/>
      <c r="V66" s="1100" t="s">
        <v>420</v>
      </c>
      <c r="W66" s="1101"/>
      <c r="X66" s="1101"/>
      <c r="Y66" s="1101"/>
      <c r="Z66" s="1102"/>
      <c r="AA66" s="1100" t="s">
        <v>421</v>
      </c>
      <c r="AB66" s="1101"/>
      <c r="AC66" s="1101"/>
      <c r="AD66" s="1101"/>
      <c r="AE66" s="1102"/>
      <c r="AF66" s="1106" t="s">
        <v>403</v>
      </c>
      <c r="AG66" s="1107"/>
      <c r="AH66" s="1107"/>
      <c r="AI66" s="1107"/>
      <c r="AJ66" s="1108"/>
      <c r="AK66" s="1100" t="s">
        <v>422</v>
      </c>
      <c r="AL66" s="1095"/>
      <c r="AM66" s="1095"/>
      <c r="AN66" s="1095"/>
      <c r="AO66" s="1096"/>
      <c r="AP66" s="1100" t="s">
        <v>423</v>
      </c>
      <c r="AQ66" s="1101"/>
      <c r="AR66" s="1101"/>
      <c r="AS66" s="1101"/>
      <c r="AT66" s="1102"/>
      <c r="AU66" s="1100" t="s">
        <v>424</v>
      </c>
      <c r="AV66" s="1101"/>
      <c r="AW66" s="1101"/>
      <c r="AX66" s="1101"/>
      <c r="AY66" s="1102"/>
      <c r="AZ66" s="1100" t="s">
        <v>382</v>
      </c>
      <c r="BA66" s="1101"/>
      <c r="BB66" s="1101"/>
      <c r="BC66" s="1101"/>
      <c r="BD66" s="1116"/>
      <c r="BE66" s="266"/>
      <c r="BF66" s="266"/>
      <c r="BG66" s="266"/>
      <c r="BH66" s="266"/>
      <c r="BI66" s="266"/>
      <c r="BJ66" s="266"/>
      <c r="BK66" s="266"/>
      <c r="BL66" s="266"/>
      <c r="BM66" s="266"/>
      <c r="BN66" s="266"/>
      <c r="BO66" s="266"/>
      <c r="BP66" s="266"/>
      <c r="BQ66" s="263">
        <v>60</v>
      </c>
      <c r="BR66" s="268"/>
      <c r="BS66" s="1052"/>
      <c r="BT66" s="1053"/>
      <c r="BU66" s="1053"/>
      <c r="BV66" s="1053"/>
      <c r="BW66" s="1053"/>
      <c r="BX66" s="1053"/>
      <c r="BY66" s="1053"/>
      <c r="BZ66" s="1053"/>
      <c r="CA66" s="1053"/>
      <c r="CB66" s="1053"/>
      <c r="CC66" s="1053"/>
      <c r="CD66" s="1053"/>
      <c r="CE66" s="1053"/>
      <c r="CF66" s="1053"/>
      <c r="CG66" s="1054"/>
      <c r="CH66" s="1055"/>
      <c r="CI66" s="1056"/>
      <c r="CJ66" s="1056"/>
      <c r="CK66" s="1056"/>
      <c r="CL66" s="1057"/>
      <c r="CM66" s="1055"/>
      <c r="CN66" s="1056"/>
      <c r="CO66" s="1056"/>
      <c r="CP66" s="1056"/>
      <c r="CQ66" s="1057"/>
      <c r="CR66" s="1055"/>
      <c r="CS66" s="1056"/>
      <c r="CT66" s="1056"/>
      <c r="CU66" s="1056"/>
      <c r="CV66" s="1057"/>
      <c r="CW66" s="1055"/>
      <c r="CX66" s="1056"/>
      <c r="CY66" s="1056"/>
      <c r="CZ66" s="1056"/>
      <c r="DA66" s="1057"/>
      <c r="DB66" s="1055"/>
      <c r="DC66" s="1056"/>
      <c r="DD66" s="1056"/>
      <c r="DE66" s="1056"/>
      <c r="DF66" s="1057"/>
      <c r="DG66" s="1055"/>
      <c r="DH66" s="1056"/>
      <c r="DI66" s="1056"/>
      <c r="DJ66" s="1056"/>
      <c r="DK66" s="1057"/>
      <c r="DL66" s="1055"/>
      <c r="DM66" s="1056"/>
      <c r="DN66" s="1056"/>
      <c r="DO66" s="1056"/>
      <c r="DP66" s="1057"/>
      <c r="DQ66" s="1055"/>
      <c r="DR66" s="1056"/>
      <c r="DS66" s="1056"/>
      <c r="DT66" s="1056"/>
      <c r="DU66" s="1057"/>
      <c r="DV66" s="1040"/>
      <c r="DW66" s="1041"/>
      <c r="DX66" s="1041"/>
      <c r="DY66" s="1041"/>
      <c r="DZ66" s="1042"/>
      <c r="EA66" s="247"/>
    </row>
    <row r="67" spans="1:131" s="248"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6"/>
      <c r="BF67" s="266"/>
      <c r="BG67" s="266"/>
      <c r="BH67" s="266"/>
      <c r="BI67" s="266"/>
      <c r="BJ67" s="266"/>
      <c r="BK67" s="266"/>
      <c r="BL67" s="266"/>
      <c r="BM67" s="266"/>
      <c r="BN67" s="266"/>
      <c r="BO67" s="266"/>
      <c r="BP67" s="266"/>
      <c r="BQ67" s="263">
        <v>61</v>
      </c>
      <c r="BR67" s="268"/>
      <c r="BS67" s="1052"/>
      <c r="BT67" s="1053"/>
      <c r="BU67" s="1053"/>
      <c r="BV67" s="1053"/>
      <c r="BW67" s="1053"/>
      <c r="BX67" s="1053"/>
      <c r="BY67" s="1053"/>
      <c r="BZ67" s="1053"/>
      <c r="CA67" s="1053"/>
      <c r="CB67" s="1053"/>
      <c r="CC67" s="1053"/>
      <c r="CD67" s="1053"/>
      <c r="CE67" s="1053"/>
      <c r="CF67" s="1053"/>
      <c r="CG67" s="1054"/>
      <c r="CH67" s="1055"/>
      <c r="CI67" s="1056"/>
      <c r="CJ67" s="1056"/>
      <c r="CK67" s="1056"/>
      <c r="CL67" s="1057"/>
      <c r="CM67" s="1055"/>
      <c r="CN67" s="1056"/>
      <c r="CO67" s="1056"/>
      <c r="CP67" s="1056"/>
      <c r="CQ67" s="1057"/>
      <c r="CR67" s="1055"/>
      <c r="CS67" s="1056"/>
      <c r="CT67" s="1056"/>
      <c r="CU67" s="1056"/>
      <c r="CV67" s="1057"/>
      <c r="CW67" s="1055"/>
      <c r="CX67" s="1056"/>
      <c r="CY67" s="1056"/>
      <c r="CZ67" s="1056"/>
      <c r="DA67" s="1057"/>
      <c r="DB67" s="1055"/>
      <c r="DC67" s="1056"/>
      <c r="DD67" s="1056"/>
      <c r="DE67" s="1056"/>
      <c r="DF67" s="1057"/>
      <c r="DG67" s="1055"/>
      <c r="DH67" s="1056"/>
      <c r="DI67" s="1056"/>
      <c r="DJ67" s="1056"/>
      <c r="DK67" s="1057"/>
      <c r="DL67" s="1055"/>
      <c r="DM67" s="1056"/>
      <c r="DN67" s="1056"/>
      <c r="DO67" s="1056"/>
      <c r="DP67" s="1057"/>
      <c r="DQ67" s="1055"/>
      <c r="DR67" s="1056"/>
      <c r="DS67" s="1056"/>
      <c r="DT67" s="1056"/>
      <c r="DU67" s="1057"/>
      <c r="DV67" s="1040"/>
      <c r="DW67" s="1041"/>
      <c r="DX67" s="1041"/>
      <c r="DY67" s="1041"/>
      <c r="DZ67" s="1042"/>
      <c r="EA67" s="247"/>
    </row>
    <row r="68" spans="1:131" s="248" customFormat="1" ht="26.25" customHeight="1" thickTop="1" x14ac:dyDescent="0.15">
      <c r="A68" s="259">
        <v>1</v>
      </c>
      <c r="B68" s="1084"/>
      <c r="C68" s="1085"/>
      <c r="D68" s="1085"/>
      <c r="E68" s="1085"/>
      <c r="F68" s="1085"/>
      <c r="G68" s="1085"/>
      <c r="H68" s="1085"/>
      <c r="I68" s="1085"/>
      <c r="J68" s="1085"/>
      <c r="K68" s="1085"/>
      <c r="L68" s="1085"/>
      <c r="M68" s="1085"/>
      <c r="N68" s="1085"/>
      <c r="O68" s="1085"/>
      <c r="P68" s="1086"/>
      <c r="Q68" s="1087"/>
      <c r="R68" s="1081"/>
      <c r="S68" s="1081"/>
      <c r="T68" s="1081"/>
      <c r="U68" s="1081"/>
      <c r="V68" s="1081"/>
      <c r="W68" s="1081"/>
      <c r="X68" s="1081"/>
      <c r="Y68" s="1081"/>
      <c r="Z68" s="1081"/>
      <c r="AA68" s="1081"/>
      <c r="AB68" s="1081"/>
      <c r="AC68" s="1081"/>
      <c r="AD68" s="1081"/>
      <c r="AE68" s="1081"/>
      <c r="AF68" s="1081"/>
      <c r="AG68" s="1081"/>
      <c r="AH68" s="1081"/>
      <c r="AI68" s="1081"/>
      <c r="AJ68" s="1081"/>
      <c r="AK68" s="1081"/>
      <c r="AL68" s="1081"/>
      <c r="AM68" s="1081"/>
      <c r="AN68" s="1081"/>
      <c r="AO68" s="1081"/>
      <c r="AP68" s="1081"/>
      <c r="AQ68" s="1081"/>
      <c r="AR68" s="1081"/>
      <c r="AS68" s="1081"/>
      <c r="AT68" s="1081"/>
      <c r="AU68" s="1081"/>
      <c r="AV68" s="1081"/>
      <c r="AW68" s="1081"/>
      <c r="AX68" s="1081"/>
      <c r="AY68" s="1081"/>
      <c r="AZ68" s="1082"/>
      <c r="BA68" s="1082"/>
      <c r="BB68" s="1082"/>
      <c r="BC68" s="1082"/>
      <c r="BD68" s="1083"/>
      <c r="BE68" s="266"/>
      <c r="BF68" s="266"/>
      <c r="BG68" s="266"/>
      <c r="BH68" s="266"/>
      <c r="BI68" s="266"/>
      <c r="BJ68" s="266"/>
      <c r="BK68" s="266"/>
      <c r="BL68" s="266"/>
      <c r="BM68" s="266"/>
      <c r="BN68" s="266"/>
      <c r="BO68" s="266"/>
      <c r="BP68" s="266"/>
      <c r="BQ68" s="263">
        <v>62</v>
      </c>
      <c r="BR68" s="268"/>
      <c r="BS68" s="1052"/>
      <c r="BT68" s="1053"/>
      <c r="BU68" s="1053"/>
      <c r="BV68" s="1053"/>
      <c r="BW68" s="1053"/>
      <c r="BX68" s="1053"/>
      <c r="BY68" s="1053"/>
      <c r="BZ68" s="1053"/>
      <c r="CA68" s="1053"/>
      <c r="CB68" s="1053"/>
      <c r="CC68" s="1053"/>
      <c r="CD68" s="1053"/>
      <c r="CE68" s="1053"/>
      <c r="CF68" s="1053"/>
      <c r="CG68" s="1054"/>
      <c r="CH68" s="1055"/>
      <c r="CI68" s="1056"/>
      <c r="CJ68" s="1056"/>
      <c r="CK68" s="1056"/>
      <c r="CL68" s="1057"/>
      <c r="CM68" s="1055"/>
      <c r="CN68" s="1056"/>
      <c r="CO68" s="1056"/>
      <c r="CP68" s="1056"/>
      <c r="CQ68" s="1057"/>
      <c r="CR68" s="1055"/>
      <c r="CS68" s="1056"/>
      <c r="CT68" s="1056"/>
      <c r="CU68" s="1056"/>
      <c r="CV68" s="1057"/>
      <c r="CW68" s="1055"/>
      <c r="CX68" s="1056"/>
      <c r="CY68" s="1056"/>
      <c r="CZ68" s="1056"/>
      <c r="DA68" s="1057"/>
      <c r="DB68" s="1055"/>
      <c r="DC68" s="1056"/>
      <c r="DD68" s="1056"/>
      <c r="DE68" s="1056"/>
      <c r="DF68" s="1057"/>
      <c r="DG68" s="1055"/>
      <c r="DH68" s="1056"/>
      <c r="DI68" s="1056"/>
      <c r="DJ68" s="1056"/>
      <c r="DK68" s="1057"/>
      <c r="DL68" s="1055"/>
      <c r="DM68" s="1056"/>
      <c r="DN68" s="1056"/>
      <c r="DO68" s="1056"/>
      <c r="DP68" s="1057"/>
      <c r="DQ68" s="1055"/>
      <c r="DR68" s="1056"/>
      <c r="DS68" s="1056"/>
      <c r="DT68" s="1056"/>
      <c r="DU68" s="1057"/>
      <c r="DV68" s="1040"/>
      <c r="DW68" s="1041"/>
      <c r="DX68" s="1041"/>
      <c r="DY68" s="1041"/>
      <c r="DZ68" s="1042"/>
      <c r="EA68" s="247"/>
    </row>
    <row r="69" spans="1:131" s="248" customFormat="1" ht="26.25" customHeight="1" x14ac:dyDescent="0.15">
      <c r="A69" s="262">
        <v>2</v>
      </c>
      <c r="B69" s="1073"/>
      <c r="C69" s="1074"/>
      <c r="D69" s="1074"/>
      <c r="E69" s="1074"/>
      <c r="F69" s="1074"/>
      <c r="G69" s="1074"/>
      <c r="H69" s="1074"/>
      <c r="I69" s="1074"/>
      <c r="J69" s="1074"/>
      <c r="K69" s="1074"/>
      <c r="L69" s="1074"/>
      <c r="M69" s="1074"/>
      <c r="N69" s="1074"/>
      <c r="O69" s="1074"/>
      <c r="P69" s="1075"/>
      <c r="Q69" s="1076"/>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1"/>
      <c r="BA69" s="1071"/>
      <c r="BB69" s="1071"/>
      <c r="BC69" s="1071"/>
      <c r="BD69" s="1072"/>
      <c r="BE69" s="266"/>
      <c r="BF69" s="266"/>
      <c r="BG69" s="266"/>
      <c r="BH69" s="266"/>
      <c r="BI69" s="266"/>
      <c r="BJ69" s="266"/>
      <c r="BK69" s="266"/>
      <c r="BL69" s="266"/>
      <c r="BM69" s="266"/>
      <c r="BN69" s="266"/>
      <c r="BO69" s="266"/>
      <c r="BP69" s="266"/>
      <c r="BQ69" s="263">
        <v>63</v>
      </c>
      <c r="BR69" s="268"/>
      <c r="BS69" s="1052"/>
      <c r="BT69" s="1053"/>
      <c r="BU69" s="1053"/>
      <c r="BV69" s="1053"/>
      <c r="BW69" s="1053"/>
      <c r="BX69" s="1053"/>
      <c r="BY69" s="1053"/>
      <c r="BZ69" s="1053"/>
      <c r="CA69" s="1053"/>
      <c r="CB69" s="1053"/>
      <c r="CC69" s="1053"/>
      <c r="CD69" s="1053"/>
      <c r="CE69" s="1053"/>
      <c r="CF69" s="1053"/>
      <c r="CG69" s="1054"/>
      <c r="CH69" s="1055"/>
      <c r="CI69" s="1056"/>
      <c r="CJ69" s="1056"/>
      <c r="CK69" s="1056"/>
      <c r="CL69" s="1057"/>
      <c r="CM69" s="1055"/>
      <c r="CN69" s="1056"/>
      <c r="CO69" s="1056"/>
      <c r="CP69" s="1056"/>
      <c r="CQ69" s="1057"/>
      <c r="CR69" s="1055"/>
      <c r="CS69" s="1056"/>
      <c r="CT69" s="1056"/>
      <c r="CU69" s="1056"/>
      <c r="CV69" s="1057"/>
      <c r="CW69" s="1055"/>
      <c r="CX69" s="1056"/>
      <c r="CY69" s="1056"/>
      <c r="CZ69" s="1056"/>
      <c r="DA69" s="1057"/>
      <c r="DB69" s="1055"/>
      <c r="DC69" s="1056"/>
      <c r="DD69" s="1056"/>
      <c r="DE69" s="1056"/>
      <c r="DF69" s="1057"/>
      <c r="DG69" s="1055"/>
      <c r="DH69" s="1056"/>
      <c r="DI69" s="1056"/>
      <c r="DJ69" s="1056"/>
      <c r="DK69" s="1057"/>
      <c r="DL69" s="1055"/>
      <c r="DM69" s="1056"/>
      <c r="DN69" s="1056"/>
      <c r="DO69" s="1056"/>
      <c r="DP69" s="1057"/>
      <c r="DQ69" s="1055"/>
      <c r="DR69" s="1056"/>
      <c r="DS69" s="1056"/>
      <c r="DT69" s="1056"/>
      <c r="DU69" s="1057"/>
      <c r="DV69" s="1040"/>
      <c r="DW69" s="1041"/>
      <c r="DX69" s="1041"/>
      <c r="DY69" s="1041"/>
      <c r="DZ69" s="1042"/>
      <c r="EA69" s="247"/>
    </row>
    <row r="70" spans="1:131" s="248" customFormat="1" ht="26.25" customHeight="1" x14ac:dyDescent="0.15">
      <c r="A70" s="262">
        <v>3</v>
      </c>
      <c r="B70" s="1073"/>
      <c r="C70" s="1074"/>
      <c r="D70" s="1074"/>
      <c r="E70" s="1074"/>
      <c r="F70" s="1074"/>
      <c r="G70" s="1074"/>
      <c r="H70" s="1074"/>
      <c r="I70" s="1074"/>
      <c r="J70" s="1074"/>
      <c r="K70" s="1074"/>
      <c r="L70" s="1074"/>
      <c r="M70" s="1074"/>
      <c r="N70" s="1074"/>
      <c r="O70" s="1074"/>
      <c r="P70" s="1075"/>
      <c r="Q70" s="1076"/>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1070"/>
      <c r="AU70" s="1070"/>
      <c r="AV70" s="1070"/>
      <c r="AW70" s="1070"/>
      <c r="AX70" s="1070"/>
      <c r="AY70" s="1070"/>
      <c r="AZ70" s="1071"/>
      <c r="BA70" s="1071"/>
      <c r="BB70" s="1071"/>
      <c r="BC70" s="1071"/>
      <c r="BD70" s="1072"/>
      <c r="BE70" s="266"/>
      <c r="BF70" s="266"/>
      <c r="BG70" s="266"/>
      <c r="BH70" s="266"/>
      <c r="BI70" s="266"/>
      <c r="BJ70" s="266"/>
      <c r="BK70" s="266"/>
      <c r="BL70" s="266"/>
      <c r="BM70" s="266"/>
      <c r="BN70" s="266"/>
      <c r="BO70" s="266"/>
      <c r="BP70" s="266"/>
      <c r="BQ70" s="263">
        <v>64</v>
      </c>
      <c r="BR70" s="268"/>
      <c r="BS70" s="1052"/>
      <c r="BT70" s="1053"/>
      <c r="BU70" s="1053"/>
      <c r="BV70" s="1053"/>
      <c r="BW70" s="1053"/>
      <c r="BX70" s="1053"/>
      <c r="BY70" s="1053"/>
      <c r="BZ70" s="1053"/>
      <c r="CA70" s="1053"/>
      <c r="CB70" s="1053"/>
      <c r="CC70" s="1053"/>
      <c r="CD70" s="1053"/>
      <c r="CE70" s="1053"/>
      <c r="CF70" s="1053"/>
      <c r="CG70" s="1054"/>
      <c r="CH70" s="1055"/>
      <c r="CI70" s="1056"/>
      <c r="CJ70" s="1056"/>
      <c r="CK70" s="1056"/>
      <c r="CL70" s="1057"/>
      <c r="CM70" s="1055"/>
      <c r="CN70" s="1056"/>
      <c r="CO70" s="1056"/>
      <c r="CP70" s="1056"/>
      <c r="CQ70" s="1057"/>
      <c r="CR70" s="1055"/>
      <c r="CS70" s="1056"/>
      <c r="CT70" s="1056"/>
      <c r="CU70" s="1056"/>
      <c r="CV70" s="1057"/>
      <c r="CW70" s="1055"/>
      <c r="CX70" s="1056"/>
      <c r="CY70" s="1056"/>
      <c r="CZ70" s="1056"/>
      <c r="DA70" s="1057"/>
      <c r="DB70" s="1055"/>
      <c r="DC70" s="1056"/>
      <c r="DD70" s="1056"/>
      <c r="DE70" s="1056"/>
      <c r="DF70" s="1057"/>
      <c r="DG70" s="1055"/>
      <c r="DH70" s="1056"/>
      <c r="DI70" s="1056"/>
      <c r="DJ70" s="1056"/>
      <c r="DK70" s="1057"/>
      <c r="DL70" s="1055"/>
      <c r="DM70" s="1056"/>
      <c r="DN70" s="1056"/>
      <c r="DO70" s="1056"/>
      <c r="DP70" s="1057"/>
      <c r="DQ70" s="1055"/>
      <c r="DR70" s="1056"/>
      <c r="DS70" s="1056"/>
      <c r="DT70" s="1056"/>
      <c r="DU70" s="1057"/>
      <c r="DV70" s="1040"/>
      <c r="DW70" s="1041"/>
      <c r="DX70" s="1041"/>
      <c r="DY70" s="1041"/>
      <c r="DZ70" s="1042"/>
      <c r="EA70" s="247"/>
    </row>
    <row r="71" spans="1:131" s="248" customFormat="1" ht="26.25" customHeight="1" x14ac:dyDescent="0.15">
      <c r="A71" s="262">
        <v>4</v>
      </c>
      <c r="B71" s="1073"/>
      <c r="C71" s="1074"/>
      <c r="D71" s="1074"/>
      <c r="E71" s="1074"/>
      <c r="F71" s="1074"/>
      <c r="G71" s="1074"/>
      <c r="H71" s="1074"/>
      <c r="I71" s="1074"/>
      <c r="J71" s="1074"/>
      <c r="K71" s="1074"/>
      <c r="L71" s="1074"/>
      <c r="M71" s="1074"/>
      <c r="N71" s="1074"/>
      <c r="O71" s="1074"/>
      <c r="P71" s="1075"/>
      <c r="Q71" s="1076"/>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1"/>
      <c r="BA71" s="1071"/>
      <c r="BB71" s="1071"/>
      <c r="BC71" s="1071"/>
      <c r="BD71" s="1072"/>
      <c r="BE71" s="266"/>
      <c r="BF71" s="266"/>
      <c r="BG71" s="266"/>
      <c r="BH71" s="266"/>
      <c r="BI71" s="266"/>
      <c r="BJ71" s="266"/>
      <c r="BK71" s="266"/>
      <c r="BL71" s="266"/>
      <c r="BM71" s="266"/>
      <c r="BN71" s="266"/>
      <c r="BO71" s="266"/>
      <c r="BP71" s="266"/>
      <c r="BQ71" s="263">
        <v>65</v>
      </c>
      <c r="BR71" s="268"/>
      <c r="BS71" s="1052"/>
      <c r="BT71" s="1053"/>
      <c r="BU71" s="1053"/>
      <c r="BV71" s="1053"/>
      <c r="BW71" s="1053"/>
      <c r="BX71" s="1053"/>
      <c r="BY71" s="1053"/>
      <c r="BZ71" s="1053"/>
      <c r="CA71" s="1053"/>
      <c r="CB71" s="1053"/>
      <c r="CC71" s="1053"/>
      <c r="CD71" s="1053"/>
      <c r="CE71" s="1053"/>
      <c r="CF71" s="1053"/>
      <c r="CG71" s="1054"/>
      <c r="CH71" s="1055"/>
      <c r="CI71" s="1056"/>
      <c r="CJ71" s="1056"/>
      <c r="CK71" s="1056"/>
      <c r="CL71" s="1057"/>
      <c r="CM71" s="1055"/>
      <c r="CN71" s="1056"/>
      <c r="CO71" s="1056"/>
      <c r="CP71" s="1056"/>
      <c r="CQ71" s="1057"/>
      <c r="CR71" s="1055"/>
      <c r="CS71" s="1056"/>
      <c r="CT71" s="1056"/>
      <c r="CU71" s="1056"/>
      <c r="CV71" s="1057"/>
      <c r="CW71" s="1055"/>
      <c r="CX71" s="1056"/>
      <c r="CY71" s="1056"/>
      <c r="CZ71" s="1056"/>
      <c r="DA71" s="1057"/>
      <c r="DB71" s="1055"/>
      <c r="DC71" s="1056"/>
      <c r="DD71" s="1056"/>
      <c r="DE71" s="1056"/>
      <c r="DF71" s="1057"/>
      <c r="DG71" s="1055"/>
      <c r="DH71" s="1056"/>
      <c r="DI71" s="1056"/>
      <c r="DJ71" s="1056"/>
      <c r="DK71" s="1057"/>
      <c r="DL71" s="1055"/>
      <c r="DM71" s="1056"/>
      <c r="DN71" s="1056"/>
      <c r="DO71" s="1056"/>
      <c r="DP71" s="1057"/>
      <c r="DQ71" s="1055"/>
      <c r="DR71" s="1056"/>
      <c r="DS71" s="1056"/>
      <c r="DT71" s="1056"/>
      <c r="DU71" s="1057"/>
      <c r="DV71" s="1040"/>
      <c r="DW71" s="1041"/>
      <c r="DX71" s="1041"/>
      <c r="DY71" s="1041"/>
      <c r="DZ71" s="1042"/>
      <c r="EA71" s="247"/>
    </row>
    <row r="72" spans="1:131" s="248" customFormat="1" ht="26.25" customHeight="1" x14ac:dyDescent="0.15">
      <c r="A72" s="262">
        <v>5</v>
      </c>
      <c r="B72" s="1073"/>
      <c r="C72" s="1074"/>
      <c r="D72" s="1074"/>
      <c r="E72" s="1074"/>
      <c r="F72" s="1074"/>
      <c r="G72" s="1074"/>
      <c r="H72" s="1074"/>
      <c r="I72" s="1074"/>
      <c r="J72" s="1074"/>
      <c r="K72" s="1074"/>
      <c r="L72" s="1074"/>
      <c r="M72" s="1074"/>
      <c r="N72" s="1074"/>
      <c r="O72" s="1074"/>
      <c r="P72" s="1075"/>
      <c r="Q72" s="1076"/>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1070"/>
      <c r="AU72" s="1070"/>
      <c r="AV72" s="1070"/>
      <c r="AW72" s="1070"/>
      <c r="AX72" s="1070"/>
      <c r="AY72" s="1070"/>
      <c r="AZ72" s="1071"/>
      <c r="BA72" s="1071"/>
      <c r="BB72" s="1071"/>
      <c r="BC72" s="1071"/>
      <c r="BD72" s="1072"/>
      <c r="BE72" s="266"/>
      <c r="BF72" s="266"/>
      <c r="BG72" s="266"/>
      <c r="BH72" s="266"/>
      <c r="BI72" s="266"/>
      <c r="BJ72" s="266"/>
      <c r="BK72" s="266"/>
      <c r="BL72" s="266"/>
      <c r="BM72" s="266"/>
      <c r="BN72" s="266"/>
      <c r="BO72" s="266"/>
      <c r="BP72" s="266"/>
      <c r="BQ72" s="263">
        <v>66</v>
      </c>
      <c r="BR72" s="268"/>
      <c r="BS72" s="1052"/>
      <c r="BT72" s="1053"/>
      <c r="BU72" s="1053"/>
      <c r="BV72" s="1053"/>
      <c r="BW72" s="1053"/>
      <c r="BX72" s="1053"/>
      <c r="BY72" s="1053"/>
      <c r="BZ72" s="1053"/>
      <c r="CA72" s="1053"/>
      <c r="CB72" s="1053"/>
      <c r="CC72" s="1053"/>
      <c r="CD72" s="1053"/>
      <c r="CE72" s="1053"/>
      <c r="CF72" s="1053"/>
      <c r="CG72" s="1054"/>
      <c r="CH72" s="1055"/>
      <c r="CI72" s="1056"/>
      <c r="CJ72" s="1056"/>
      <c r="CK72" s="1056"/>
      <c r="CL72" s="1057"/>
      <c r="CM72" s="1055"/>
      <c r="CN72" s="1056"/>
      <c r="CO72" s="1056"/>
      <c r="CP72" s="1056"/>
      <c r="CQ72" s="1057"/>
      <c r="CR72" s="1055"/>
      <c r="CS72" s="1056"/>
      <c r="CT72" s="1056"/>
      <c r="CU72" s="1056"/>
      <c r="CV72" s="1057"/>
      <c r="CW72" s="1055"/>
      <c r="CX72" s="1056"/>
      <c r="CY72" s="1056"/>
      <c r="CZ72" s="1056"/>
      <c r="DA72" s="1057"/>
      <c r="DB72" s="1055"/>
      <c r="DC72" s="1056"/>
      <c r="DD72" s="1056"/>
      <c r="DE72" s="1056"/>
      <c r="DF72" s="1057"/>
      <c r="DG72" s="1055"/>
      <c r="DH72" s="1056"/>
      <c r="DI72" s="1056"/>
      <c r="DJ72" s="1056"/>
      <c r="DK72" s="1057"/>
      <c r="DL72" s="1055"/>
      <c r="DM72" s="1056"/>
      <c r="DN72" s="1056"/>
      <c r="DO72" s="1056"/>
      <c r="DP72" s="1057"/>
      <c r="DQ72" s="1055"/>
      <c r="DR72" s="1056"/>
      <c r="DS72" s="1056"/>
      <c r="DT72" s="1056"/>
      <c r="DU72" s="1057"/>
      <c r="DV72" s="1040"/>
      <c r="DW72" s="1041"/>
      <c r="DX72" s="1041"/>
      <c r="DY72" s="1041"/>
      <c r="DZ72" s="1042"/>
      <c r="EA72" s="247"/>
    </row>
    <row r="73" spans="1:131" s="248" customFormat="1" ht="26.25" customHeight="1" x14ac:dyDescent="0.15">
      <c r="A73" s="262">
        <v>6</v>
      </c>
      <c r="B73" s="1073"/>
      <c r="C73" s="1074"/>
      <c r="D73" s="1074"/>
      <c r="E73" s="1074"/>
      <c r="F73" s="1074"/>
      <c r="G73" s="1074"/>
      <c r="H73" s="1074"/>
      <c r="I73" s="1074"/>
      <c r="J73" s="1074"/>
      <c r="K73" s="1074"/>
      <c r="L73" s="1074"/>
      <c r="M73" s="1074"/>
      <c r="N73" s="1074"/>
      <c r="O73" s="1074"/>
      <c r="P73" s="1075"/>
      <c r="Q73" s="1076"/>
      <c r="R73" s="1070"/>
      <c r="S73" s="1070"/>
      <c r="T73" s="1070"/>
      <c r="U73" s="1070"/>
      <c r="V73" s="1070"/>
      <c r="W73" s="1070"/>
      <c r="X73" s="1070"/>
      <c r="Y73" s="1070"/>
      <c r="Z73" s="1070"/>
      <c r="AA73" s="1070"/>
      <c r="AB73" s="1070"/>
      <c r="AC73" s="1070"/>
      <c r="AD73" s="1070"/>
      <c r="AE73" s="1070"/>
      <c r="AF73" s="1070"/>
      <c r="AG73" s="1070"/>
      <c r="AH73" s="1070"/>
      <c r="AI73" s="1070"/>
      <c r="AJ73" s="1070"/>
      <c r="AK73" s="1070"/>
      <c r="AL73" s="1070"/>
      <c r="AM73" s="1070"/>
      <c r="AN73" s="1070"/>
      <c r="AO73" s="1070"/>
      <c r="AP73" s="1070"/>
      <c r="AQ73" s="1070"/>
      <c r="AR73" s="1070"/>
      <c r="AS73" s="1070"/>
      <c r="AT73" s="1070"/>
      <c r="AU73" s="1070"/>
      <c r="AV73" s="1070"/>
      <c r="AW73" s="1070"/>
      <c r="AX73" s="1070"/>
      <c r="AY73" s="1070"/>
      <c r="AZ73" s="1071"/>
      <c r="BA73" s="1071"/>
      <c r="BB73" s="1071"/>
      <c r="BC73" s="1071"/>
      <c r="BD73" s="1072"/>
      <c r="BE73" s="266"/>
      <c r="BF73" s="266"/>
      <c r="BG73" s="266"/>
      <c r="BH73" s="266"/>
      <c r="BI73" s="266"/>
      <c r="BJ73" s="266"/>
      <c r="BK73" s="266"/>
      <c r="BL73" s="266"/>
      <c r="BM73" s="266"/>
      <c r="BN73" s="266"/>
      <c r="BO73" s="266"/>
      <c r="BP73" s="266"/>
      <c r="BQ73" s="263">
        <v>67</v>
      </c>
      <c r="BR73" s="268"/>
      <c r="BS73" s="1052"/>
      <c r="BT73" s="1053"/>
      <c r="BU73" s="1053"/>
      <c r="BV73" s="1053"/>
      <c r="BW73" s="1053"/>
      <c r="BX73" s="1053"/>
      <c r="BY73" s="1053"/>
      <c r="BZ73" s="1053"/>
      <c r="CA73" s="1053"/>
      <c r="CB73" s="1053"/>
      <c r="CC73" s="1053"/>
      <c r="CD73" s="1053"/>
      <c r="CE73" s="1053"/>
      <c r="CF73" s="1053"/>
      <c r="CG73" s="1054"/>
      <c r="CH73" s="1055"/>
      <c r="CI73" s="1056"/>
      <c r="CJ73" s="1056"/>
      <c r="CK73" s="1056"/>
      <c r="CL73" s="1057"/>
      <c r="CM73" s="1055"/>
      <c r="CN73" s="1056"/>
      <c r="CO73" s="1056"/>
      <c r="CP73" s="1056"/>
      <c r="CQ73" s="1057"/>
      <c r="CR73" s="1055"/>
      <c r="CS73" s="1056"/>
      <c r="CT73" s="1056"/>
      <c r="CU73" s="1056"/>
      <c r="CV73" s="1057"/>
      <c r="CW73" s="1055"/>
      <c r="CX73" s="1056"/>
      <c r="CY73" s="1056"/>
      <c r="CZ73" s="1056"/>
      <c r="DA73" s="1057"/>
      <c r="DB73" s="1055"/>
      <c r="DC73" s="1056"/>
      <c r="DD73" s="1056"/>
      <c r="DE73" s="1056"/>
      <c r="DF73" s="1057"/>
      <c r="DG73" s="1055"/>
      <c r="DH73" s="1056"/>
      <c r="DI73" s="1056"/>
      <c r="DJ73" s="1056"/>
      <c r="DK73" s="1057"/>
      <c r="DL73" s="1055"/>
      <c r="DM73" s="1056"/>
      <c r="DN73" s="1056"/>
      <c r="DO73" s="1056"/>
      <c r="DP73" s="1057"/>
      <c r="DQ73" s="1055"/>
      <c r="DR73" s="1056"/>
      <c r="DS73" s="1056"/>
      <c r="DT73" s="1056"/>
      <c r="DU73" s="1057"/>
      <c r="DV73" s="1040"/>
      <c r="DW73" s="1041"/>
      <c r="DX73" s="1041"/>
      <c r="DY73" s="1041"/>
      <c r="DZ73" s="1042"/>
      <c r="EA73" s="247"/>
    </row>
    <row r="74" spans="1:131" s="248" customFormat="1" ht="26.25" customHeight="1" x14ac:dyDescent="0.15">
      <c r="A74" s="262">
        <v>7</v>
      </c>
      <c r="B74" s="1073"/>
      <c r="C74" s="1074"/>
      <c r="D74" s="1074"/>
      <c r="E74" s="1074"/>
      <c r="F74" s="1074"/>
      <c r="G74" s="1074"/>
      <c r="H74" s="1074"/>
      <c r="I74" s="1074"/>
      <c r="J74" s="1074"/>
      <c r="K74" s="1074"/>
      <c r="L74" s="1074"/>
      <c r="M74" s="1074"/>
      <c r="N74" s="1074"/>
      <c r="O74" s="1074"/>
      <c r="P74" s="1075"/>
      <c r="Q74" s="1076"/>
      <c r="R74" s="1070"/>
      <c r="S74" s="1070"/>
      <c r="T74" s="1070"/>
      <c r="U74" s="1070"/>
      <c r="V74" s="1070"/>
      <c r="W74" s="1070"/>
      <c r="X74" s="1070"/>
      <c r="Y74" s="1070"/>
      <c r="Z74" s="1070"/>
      <c r="AA74" s="1070"/>
      <c r="AB74" s="1070"/>
      <c r="AC74" s="1070"/>
      <c r="AD74" s="1070"/>
      <c r="AE74" s="1070"/>
      <c r="AF74" s="1070"/>
      <c r="AG74" s="1070"/>
      <c r="AH74" s="1070"/>
      <c r="AI74" s="1070"/>
      <c r="AJ74" s="1070"/>
      <c r="AK74" s="1070"/>
      <c r="AL74" s="1070"/>
      <c r="AM74" s="1070"/>
      <c r="AN74" s="1070"/>
      <c r="AO74" s="1070"/>
      <c r="AP74" s="1070"/>
      <c r="AQ74" s="1070"/>
      <c r="AR74" s="1070"/>
      <c r="AS74" s="1070"/>
      <c r="AT74" s="1070"/>
      <c r="AU74" s="1070"/>
      <c r="AV74" s="1070"/>
      <c r="AW74" s="1070"/>
      <c r="AX74" s="1070"/>
      <c r="AY74" s="1070"/>
      <c r="AZ74" s="1071"/>
      <c r="BA74" s="1071"/>
      <c r="BB74" s="1071"/>
      <c r="BC74" s="1071"/>
      <c r="BD74" s="1072"/>
      <c r="BE74" s="266"/>
      <c r="BF74" s="266"/>
      <c r="BG74" s="266"/>
      <c r="BH74" s="266"/>
      <c r="BI74" s="266"/>
      <c r="BJ74" s="266"/>
      <c r="BK74" s="266"/>
      <c r="BL74" s="266"/>
      <c r="BM74" s="266"/>
      <c r="BN74" s="266"/>
      <c r="BO74" s="266"/>
      <c r="BP74" s="266"/>
      <c r="BQ74" s="263">
        <v>68</v>
      </c>
      <c r="BR74" s="268"/>
      <c r="BS74" s="1052"/>
      <c r="BT74" s="1053"/>
      <c r="BU74" s="1053"/>
      <c r="BV74" s="1053"/>
      <c r="BW74" s="1053"/>
      <c r="BX74" s="1053"/>
      <c r="BY74" s="1053"/>
      <c r="BZ74" s="1053"/>
      <c r="CA74" s="1053"/>
      <c r="CB74" s="1053"/>
      <c r="CC74" s="1053"/>
      <c r="CD74" s="1053"/>
      <c r="CE74" s="1053"/>
      <c r="CF74" s="1053"/>
      <c r="CG74" s="1054"/>
      <c r="CH74" s="1055"/>
      <c r="CI74" s="1056"/>
      <c r="CJ74" s="1056"/>
      <c r="CK74" s="1056"/>
      <c r="CL74" s="1057"/>
      <c r="CM74" s="1055"/>
      <c r="CN74" s="1056"/>
      <c r="CO74" s="1056"/>
      <c r="CP74" s="1056"/>
      <c r="CQ74" s="1057"/>
      <c r="CR74" s="1055"/>
      <c r="CS74" s="1056"/>
      <c r="CT74" s="1056"/>
      <c r="CU74" s="1056"/>
      <c r="CV74" s="1057"/>
      <c r="CW74" s="1055"/>
      <c r="CX74" s="1056"/>
      <c r="CY74" s="1056"/>
      <c r="CZ74" s="1056"/>
      <c r="DA74" s="1057"/>
      <c r="DB74" s="1055"/>
      <c r="DC74" s="1056"/>
      <c r="DD74" s="1056"/>
      <c r="DE74" s="1056"/>
      <c r="DF74" s="1057"/>
      <c r="DG74" s="1055"/>
      <c r="DH74" s="1056"/>
      <c r="DI74" s="1056"/>
      <c r="DJ74" s="1056"/>
      <c r="DK74" s="1057"/>
      <c r="DL74" s="1055"/>
      <c r="DM74" s="1056"/>
      <c r="DN74" s="1056"/>
      <c r="DO74" s="1056"/>
      <c r="DP74" s="1057"/>
      <c r="DQ74" s="1055"/>
      <c r="DR74" s="1056"/>
      <c r="DS74" s="1056"/>
      <c r="DT74" s="1056"/>
      <c r="DU74" s="1057"/>
      <c r="DV74" s="1040"/>
      <c r="DW74" s="1041"/>
      <c r="DX74" s="1041"/>
      <c r="DY74" s="1041"/>
      <c r="DZ74" s="1042"/>
      <c r="EA74" s="247"/>
    </row>
    <row r="75" spans="1:131" s="248" customFormat="1" ht="26.25" customHeight="1" x14ac:dyDescent="0.15">
      <c r="A75" s="262">
        <v>8</v>
      </c>
      <c r="B75" s="1073"/>
      <c r="C75" s="1074"/>
      <c r="D75" s="1074"/>
      <c r="E75" s="1074"/>
      <c r="F75" s="1074"/>
      <c r="G75" s="1074"/>
      <c r="H75" s="1074"/>
      <c r="I75" s="1074"/>
      <c r="J75" s="1074"/>
      <c r="K75" s="1074"/>
      <c r="L75" s="1074"/>
      <c r="M75" s="1074"/>
      <c r="N75" s="1074"/>
      <c r="O75" s="1074"/>
      <c r="P75" s="1075"/>
      <c r="Q75" s="1077"/>
      <c r="R75" s="1078"/>
      <c r="S75" s="1078"/>
      <c r="T75" s="1078"/>
      <c r="U75" s="1079"/>
      <c r="V75" s="1080"/>
      <c r="W75" s="1078"/>
      <c r="X75" s="1078"/>
      <c r="Y75" s="1078"/>
      <c r="Z75" s="1079"/>
      <c r="AA75" s="1080"/>
      <c r="AB75" s="1078"/>
      <c r="AC75" s="1078"/>
      <c r="AD75" s="1078"/>
      <c r="AE75" s="1079"/>
      <c r="AF75" s="1080"/>
      <c r="AG75" s="1078"/>
      <c r="AH75" s="1078"/>
      <c r="AI75" s="1078"/>
      <c r="AJ75" s="1079"/>
      <c r="AK75" s="1080"/>
      <c r="AL75" s="1078"/>
      <c r="AM75" s="1078"/>
      <c r="AN75" s="1078"/>
      <c r="AO75" s="1079"/>
      <c r="AP75" s="1080"/>
      <c r="AQ75" s="1078"/>
      <c r="AR75" s="1078"/>
      <c r="AS75" s="1078"/>
      <c r="AT75" s="1079"/>
      <c r="AU75" s="1080"/>
      <c r="AV75" s="1078"/>
      <c r="AW75" s="1078"/>
      <c r="AX75" s="1078"/>
      <c r="AY75" s="1079"/>
      <c r="AZ75" s="1071"/>
      <c r="BA75" s="1071"/>
      <c r="BB75" s="1071"/>
      <c r="BC75" s="1071"/>
      <c r="BD75" s="1072"/>
      <c r="BE75" s="266"/>
      <c r="BF75" s="266"/>
      <c r="BG75" s="266"/>
      <c r="BH75" s="266"/>
      <c r="BI75" s="266"/>
      <c r="BJ75" s="266"/>
      <c r="BK75" s="266"/>
      <c r="BL75" s="266"/>
      <c r="BM75" s="266"/>
      <c r="BN75" s="266"/>
      <c r="BO75" s="266"/>
      <c r="BP75" s="266"/>
      <c r="BQ75" s="263">
        <v>69</v>
      </c>
      <c r="BR75" s="268"/>
      <c r="BS75" s="1052"/>
      <c r="BT75" s="1053"/>
      <c r="BU75" s="1053"/>
      <c r="BV75" s="1053"/>
      <c r="BW75" s="1053"/>
      <c r="BX75" s="1053"/>
      <c r="BY75" s="1053"/>
      <c r="BZ75" s="1053"/>
      <c r="CA75" s="1053"/>
      <c r="CB75" s="1053"/>
      <c r="CC75" s="1053"/>
      <c r="CD75" s="1053"/>
      <c r="CE75" s="1053"/>
      <c r="CF75" s="1053"/>
      <c r="CG75" s="1054"/>
      <c r="CH75" s="1055"/>
      <c r="CI75" s="1056"/>
      <c r="CJ75" s="1056"/>
      <c r="CK75" s="1056"/>
      <c r="CL75" s="1057"/>
      <c r="CM75" s="1055"/>
      <c r="CN75" s="1056"/>
      <c r="CO75" s="1056"/>
      <c r="CP75" s="1056"/>
      <c r="CQ75" s="1057"/>
      <c r="CR75" s="1055"/>
      <c r="CS75" s="1056"/>
      <c r="CT75" s="1056"/>
      <c r="CU75" s="1056"/>
      <c r="CV75" s="1057"/>
      <c r="CW75" s="1055"/>
      <c r="CX75" s="1056"/>
      <c r="CY75" s="1056"/>
      <c r="CZ75" s="1056"/>
      <c r="DA75" s="1057"/>
      <c r="DB75" s="1055"/>
      <c r="DC75" s="1056"/>
      <c r="DD75" s="1056"/>
      <c r="DE75" s="1056"/>
      <c r="DF75" s="1057"/>
      <c r="DG75" s="1055"/>
      <c r="DH75" s="1056"/>
      <c r="DI75" s="1056"/>
      <c r="DJ75" s="1056"/>
      <c r="DK75" s="1057"/>
      <c r="DL75" s="1055"/>
      <c r="DM75" s="1056"/>
      <c r="DN75" s="1056"/>
      <c r="DO75" s="1056"/>
      <c r="DP75" s="1057"/>
      <c r="DQ75" s="1055"/>
      <c r="DR75" s="1056"/>
      <c r="DS75" s="1056"/>
      <c r="DT75" s="1056"/>
      <c r="DU75" s="1057"/>
      <c r="DV75" s="1040"/>
      <c r="DW75" s="1041"/>
      <c r="DX75" s="1041"/>
      <c r="DY75" s="1041"/>
      <c r="DZ75" s="1042"/>
      <c r="EA75" s="247"/>
    </row>
    <row r="76" spans="1:131" s="248" customFormat="1" ht="26.25" customHeight="1" x14ac:dyDescent="0.15">
      <c r="A76" s="262">
        <v>9</v>
      </c>
      <c r="B76" s="1073"/>
      <c r="C76" s="1074"/>
      <c r="D76" s="1074"/>
      <c r="E76" s="1074"/>
      <c r="F76" s="1074"/>
      <c r="G76" s="1074"/>
      <c r="H76" s="1074"/>
      <c r="I76" s="1074"/>
      <c r="J76" s="1074"/>
      <c r="K76" s="1074"/>
      <c r="L76" s="1074"/>
      <c r="M76" s="1074"/>
      <c r="N76" s="1074"/>
      <c r="O76" s="1074"/>
      <c r="P76" s="1075"/>
      <c r="Q76" s="1077"/>
      <c r="R76" s="1078"/>
      <c r="S76" s="1078"/>
      <c r="T76" s="1078"/>
      <c r="U76" s="1079"/>
      <c r="V76" s="1080"/>
      <c r="W76" s="1078"/>
      <c r="X76" s="1078"/>
      <c r="Y76" s="1078"/>
      <c r="Z76" s="1079"/>
      <c r="AA76" s="1080"/>
      <c r="AB76" s="1078"/>
      <c r="AC76" s="1078"/>
      <c r="AD76" s="1078"/>
      <c r="AE76" s="1079"/>
      <c r="AF76" s="1080"/>
      <c r="AG76" s="1078"/>
      <c r="AH76" s="1078"/>
      <c r="AI76" s="1078"/>
      <c r="AJ76" s="1079"/>
      <c r="AK76" s="1080"/>
      <c r="AL76" s="1078"/>
      <c r="AM76" s="1078"/>
      <c r="AN76" s="1078"/>
      <c r="AO76" s="1079"/>
      <c r="AP76" s="1080"/>
      <c r="AQ76" s="1078"/>
      <c r="AR76" s="1078"/>
      <c r="AS76" s="1078"/>
      <c r="AT76" s="1079"/>
      <c r="AU76" s="1080"/>
      <c r="AV76" s="1078"/>
      <c r="AW76" s="1078"/>
      <c r="AX76" s="1078"/>
      <c r="AY76" s="1079"/>
      <c r="AZ76" s="1071"/>
      <c r="BA76" s="1071"/>
      <c r="BB76" s="1071"/>
      <c r="BC76" s="1071"/>
      <c r="BD76" s="1072"/>
      <c r="BE76" s="266"/>
      <c r="BF76" s="266"/>
      <c r="BG76" s="266"/>
      <c r="BH76" s="266"/>
      <c r="BI76" s="266"/>
      <c r="BJ76" s="266"/>
      <c r="BK76" s="266"/>
      <c r="BL76" s="266"/>
      <c r="BM76" s="266"/>
      <c r="BN76" s="266"/>
      <c r="BO76" s="266"/>
      <c r="BP76" s="266"/>
      <c r="BQ76" s="263">
        <v>70</v>
      </c>
      <c r="BR76" s="268"/>
      <c r="BS76" s="1052"/>
      <c r="BT76" s="1053"/>
      <c r="BU76" s="1053"/>
      <c r="BV76" s="1053"/>
      <c r="BW76" s="1053"/>
      <c r="BX76" s="1053"/>
      <c r="BY76" s="1053"/>
      <c r="BZ76" s="1053"/>
      <c r="CA76" s="1053"/>
      <c r="CB76" s="1053"/>
      <c r="CC76" s="1053"/>
      <c r="CD76" s="1053"/>
      <c r="CE76" s="1053"/>
      <c r="CF76" s="1053"/>
      <c r="CG76" s="1054"/>
      <c r="CH76" s="1055"/>
      <c r="CI76" s="1056"/>
      <c r="CJ76" s="1056"/>
      <c r="CK76" s="1056"/>
      <c r="CL76" s="1057"/>
      <c r="CM76" s="1055"/>
      <c r="CN76" s="1056"/>
      <c r="CO76" s="1056"/>
      <c r="CP76" s="1056"/>
      <c r="CQ76" s="1057"/>
      <c r="CR76" s="1055"/>
      <c r="CS76" s="1056"/>
      <c r="CT76" s="1056"/>
      <c r="CU76" s="1056"/>
      <c r="CV76" s="1057"/>
      <c r="CW76" s="1055"/>
      <c r="CX76" s="1056"/>
      <c r="CY76" s="1056"/>
      <c r="CZ76" s="1056"/>
      <c r="DA76" s="1057"/>
      <c r="DB76" s="1055"/>
      <c r="DC76" s="1056"/>
      <c r="DD76" s="1056"/>
      <c r="DE76" s="1056"/>
      <c r="DF76" s="1057"/>
      <c r="DG76" s="1055"/>
      <c r="DH76" s="1056"/>
      <c r="DI76" s="1056"/>
      <c r="DJ76" s="1056"/>
      <c r="DK76" s="1057"/>
      <c r="DL76" s="1055"/>
      <c r="DM76" s="1056"/>
      <c r="DN76" s="1056"/>
      <c r="DO76" s="1056"/>
      <c r="DP76" s="1057"/>
      <c r="DQ76" s="1055"/>
      <c r="DR76" s="1056"/>
      <c r="DS76" s="1056"/>
      <c r="DT76" s="1056"/>
      <c r="DU76" s="1057"/>
      <c r="DV76" s="1040"/>
      <c r="DW76" s="1041"/>
      <c r="DX76" s="1041"/>
      <c r="DY76" s="1041"/>
      <c r="DZ76" s="1042"/>
      <c r="EA76" s="247"/>
    </row>
    <row r="77" spans="1:131" s="248" customFormat="1" ht="26.25" customHeight="1" x14ac:dyDescent="0.15">
      <c r="A77" s="262">
        <v>10</v>
      </c>
      <c r="B77" s="1073"/>
      <c r="C77" s="1074"/>
      <c r="D77" s="1074"/>
      <c r="E77" s="1074"/>
      <c r="F77" s="1074"/>
      <c r="G77" s="1074"/>
      <c r="H77" s="1074"/>
      <c r="I77" s="1074"/>
      <c r="J77" s="1074"/>
      <c r="K77" s="1074"/>
      <c r="L77" s="1074"/>
      <c r="M77" s="1074"/>
      <c r="N77" s="1074"/>
      <c r="O77" s="1074"/>
      <c r="P77" s="1075"/>
      <c r="Q77" s="1077"/>
      <c r="R77" s="1078"/>
      <c r="S77" s="1078"/>
      <c r="T77" s="1078"/>
      <c r="U77" s="1079"/>
      <c r="V77" s="1080"/>
      <c r="W77" s="1078"/>
      <c r="X77" s="1078"/>
      <c r="Y77" s="1078"/>
      <c r="Z77" s="1079"/>
      <c r="AA77" s="1080"/>
      <c r="AB77" s="1078"/>
      <c r="AC77" s="1078"/>
      <c r="AD77" s="1078"/>
      <c r="AE77" s="1079"/>
      <c r="AF77" s="1080"/>
      <c r="AG77" s="1078"/>
      <c r="AH77" s="1078"/>
      <c r="AI77" s="1078"/>
      <c r="AJ77" s="1079"/>
      <c r="AK77" s="1080"/>
      <c r="AL77" s="1078"/>
      <c r="AM77" s="1078"/>
      <c r="AN77" s="1078"/>
      <c r="AO77" s="1079"/>
      <c r="AP77" s="1080"/>
      <c r="AQ77" s="1078"/>
      <c r="AR77" s="1078"/>
      <c r="AS77" s="1078"/>
      <c r="AT77" s="1079"/>
      <c r="AU77" s="1080"/>
      <c r="AV77" s="1078"/>
      <c r="AW77" s="1078"/>
      <c r="AX77" s="1078"/>
      <c r="AY77" s="1079"/>
      <c r="AZ77" s="1071"/>
      <c r="BA77" s="1071"/>
      <c r="BB77" s="1071"/>
      <c r="BC77" s="1071"/>
      <c r="BD77" s="1072"/>
      <c r="BE77" s="266"/>
      <c r="BF77" s="266"/>
      <c r="BG77" s="266"/>
      <c r="BH77" s="266"/>
      <c r="BI77" s="266"/>
      <c r="BJ77" s="266"/>
      <c r="BK77" s="266"/>
      <c r="BL77" s="266"/>
      <c r="BM77" s="266"/>
      <c r="BN77" s="266"/>
      <c r="BO77" s="266"/>
      <c r="BP77" s="266"/>
      <c r="BQ77" s="263">
        <v>71</v>
      </c>
      <c r="BR77" s="268"/>
      <c r="BS77" s="1052"/>
      <c r="BT77" s="1053"/>
      <c r="BU77" s="1053"/>
      <c r="BV77" s="1053"/>
      <c r="BW77" s="1053"/>
      <c r="BX77" s="1053"/>
      <c r="BY77" s="1053"/>
      <c r="BZ77" s="1053"/>
      <c r="CA77" s="1053"/>
      <c r="CB77" s="1053"/>
      <c r="CC77" s="1053"/>
      <c r="CD77" s="1053"/>
      <c r="CE77" s="1053"/>
      <c r="CF77" s="1053"/>
      <c r="CG77" s="1054"/>
      <c r="CH77" s="1055"/>
      <c r="CI77" s="1056"/>
      <c r="CJ77" s="1056"/>
      <c r="CK77" s="1056"/>
      <c r="CL77" s="1057"/>
      <c r="CM77" s="1055"/>
      <c r="CN77" s="1056"/>
      <c r="CO77" s="1056"/>
      <c r="CP77" s="1056"/>
      <c r="CQ77" s="1057"/>
      <c r="CR77" s="1055"/>
      <c r="CS77" s="1056"/>
      <c r="CT77" s="1056"/>
      <c r="CU77" s="1056"/>
      <c r="CV77" s="1057"/>
      <c r="CW77" s="1055"/>
      <c r="CX77" s="1056"/>
      <c r="CY77" s="1056"/>
      <c r="CZ77" s="1056"/>
      <c r="DA77" s="1057"/>
      <c r="DB77" s="1055"/>
      <c r="DC77" s="1056"/>
      <c r="DD77" s="1056"/>
      <c r="DE77" s="1056"/>
      <c r="DF77" s="1057"/>
      <c r="DG77" s="1055"/>
      <c r="DH77" s="1056"/>
      <c r="DI77" s="1056"/>
      <c r="DJ77" s="1056"/>
      <c r="DK77" s="1057"/>
      <c r="DL77" s="1055"/>
      <c r="DM77" s="1056"/>
      <c r="DN77" s="1056"/>
      <c r="DO77" s="1056"/>
      <c r="DP77" s="1057"/>
      <c r="DQ77" s="1055"/>
      <c r="DR77" s="1056"/>
      <c r="DS77" s="1056"/>
      <c r="DT77" s="1056"/>
      <c r="DU77" s="1057"/>
      <c r="DV77" s="1040"/>
      <c r="DW77" s="1041"/>
      <c r="DX77" s="1041"/>
      <c r="DY77" s="1041"/>
      <c r="DZ77" s="1042"/>
      <c r="EA77" s="247"/>
    </row>
    <row r="78" spans="1:131" s="248" customFormat="1" ht="26.25" customHeight="1" x14ac:dyDescent="0.15">
      <c r="A78" s="262">
        <v>11</v>
      </c>
      <c r="B78" s="1073"/>
      <c r="C78" s="1074"/>
      <c r="D78" s="1074"/>
      <c r="E78" s="1074"/>
      <c r="F78" s="1074"/>
      <c r="G78" s="1074"/>
      <c r="H78" s="1074"/>
      <c r="I78" s="1074"/>
      <c r="J78" s="1074"/>
      <c r="K78" s="1074"/>
      <c r="L78" s="1074"/>
      <c r="M78" s="1074"/>
      <c r="N78" s="1074"/>
      <c r="O78" s="1074"/>
      <c r="P78" s="1075"/>
      <c r="Q78" s="1076"/>
      <c r="R78" s="1070"/>
      <c r="S78" s="1070"/>
      <c r="T78" s="1070"/>
      <c r="U78" s="1070"/>
      <c r="V78" s="1070"/>
      <c r="W78" s="1070"/>
      <c r="X78" s="1070"/>
      <c r="Y78" s="1070"/>
      <c r="Z78" s="1070"/>
      <c r="AA78" s="1070"/>
      <c r="AB78" s="1070"/>
      <c r="AC78" s="1070"/>
      <c r="AD78" s="1070"/>
      <c r="AE78" s="1070"/>
      <c r="AF78" s="1070"/>
      <c r="AG78" s="1070"/>
      <c r="AH78" s="1070"/>
      <c r="AI78" s="1070"/>
      <c r="AJ78" s="1070"/>
      <c r="AK78" s="1070"/>
      <c r="AL78" s="1070"/>
      <c r="AM78" s="1070"/>
      <c r="AN78" s="1070"/>
      <c r="AO78" s="1070"/>
      <c r="AP78" s="1070"/>
      <c r="AQ78" s="1070"/>
      <c r="AR78" s="1070"/>
      <c r="AS78" s="1070"/>
      <c r="AT78" s="1070"/>
      <c r="AU78" s="1070"/>
      <c r="AV78" s="1070"/>
      <c r="AW78" s="1070"/>
      <c r="AX78" s="1070"/>
      <c r="AY78" s="1070"/>
      <c r="AZ78" s="1071"/>
      <c r="BA78" s="1071"/>
      <c r="BB78" s="1071"/>
      <c r="BC78" s="1071"/>
      <c r="BD78" s="1072"/>
      <c r="BE78" s="266"/>
      <c r="BF78" s="266"/>
      <c r="BG78" s="266"/>
      <c r="BH78" s="266"/>
      <c r="BI78" s="266"/>
      <c r="BJ78" s="269"/>
      <c r="BK78" s="269"/>
      <c r="BL78" s="269"/>
      <c r="BM78" s="269"/>
      <c r="BN78" s="269"/>
      <c r="BO78" s="266"/>
      <c r="BP78" s="266"/>
      <c r="BQ78" s="263">
        <v>72</v>
      </c>
      <c r="BR78" s="268"/>
      <c r="BS78" s="1052"/>
      <c r="BT78" s="1053"/>
      <c r="BU78" s="1053"/>
      <c r="BV78" s="1053"/>
      <c r="BW78" s="1053"/>
      <c r="BX78" s="1053"/>
      <c r="BY78" s="1053"/>
      <c r="BZ78" s="1053"/>
      <c r="CA78" s="1053"/>
      <c r="CB78" s="1053"/>
      <c r="CC78" s="1053"/>
      <c r="CD78" s="1053"/>
      <c r="CE78" s="1053"/>
      <c r="CF78" s="1053"/>
      <c r="CG78" s="1054"/>
      <c r="CH78" s="1055"/>
      <c r="CI78" s="1056"/>
      <c r="CJ78" s="1056"/>
      <c r="CK78" s="1056"/>
      <c r="CL78" s="1057"/>
      <c r="CM78" s="1055"/>
      <c r="CN78" s="1056"/>
      <c r="CO78" s="1056"/>
      <c r="CP78" s="1056"/>
      <c r="CQ78" s="1057"/>
      <c r="CR78" s="1055"/>
      <c r="CS78" s="1056"/>
      <c r="CT78" s="1056"/>
      <c r="CU78" s="1056"/>
      <c r="CV78" s="1057"/>
      <c r="CW78" s="1055"/>
      <c r="CX78" s="1056"/>
      <c r="CY78" s="1056"/>
      <c r="CZ78" s="1056"/>
      <c r="DA78" s="1057"/>
      <c r="DB78" s="1055"/>
      <c r="DC78" s="1056"/>
      <c r="DD78" s="1056"/>
      <c r="DE78" s="1056"/>
      <c r="DF78" s="1057"/>
      <c r="DG78" s="1055"/>
      <c r="DH78" s="1056"/>
      <c r="DI78" s="1056"/>
      <c r="DJ78" s="1056"/>
      <c r="DK78" s="1057"/>
      <c r="DL78" s="1055"/>
      <c r="DM78" s="1056"/>
      <c r="DN78" s="1056"/>
      <c r="DO78" s="1056"/>
      <c r="DP78" s="1057"/>
      <c r="DQ78" s="1055"/>
      <c r="DR78" s="1056"/>
      <c r="DS78" s="1056"/>
      <c r="DT78" s="1056"/>
      <c r="DU78" s="1057"/>
      <c r="DV78" s="1040"/>
      <c r="DW78" s="1041"/>
      <c r="DX78" s="1041"/>
      <c r="DY78" s="1041"/>
      <c r="DZ78" s="1042"/>
      <c r="EA78" s="247"/>
    </row>
    <row r="79" spans="1:131" s="248" customFormat="1" ht="26.25" customHeight="1" x14ac:dyDescent="0.15">
      <c r="A79" s="262">
        <v>12</v>
      </c>
      <c r="B79" s="1073"/>
      <c r="C79" s="1074"/>
      <c r="D79" s="1074"/>
      <c r="E79" s="1074"/>
      <c r="F79" s="1074"/>
      <c r="G79" s="1074"/>
      <c r="H79" s="1074"/>
      <c r="I79" s="1074"/>
      <c r="J79" s="1074"/>
      <c r="K79" s="1074"/>
      <c r="L79" s="1074"/>
      <c r="M79" s="1074"/>
      <c r="N79" s="1074"/>
      <c r="O79" s="1074"/>
      <c r="P79" s="1075"/>
      <c r="Q79" s="1076"/>
      <c r="R79" s="1070"/>
      <c r="S79" s="1070"/>
      <c r="T79" s="1070"/>
      <c r="U79" s="1070"/>
      <c r="V79" s="1070"/>
      <c r="W79" s="1070"/>
      <c r="X79" s="1070"/>
      <c r="Y79" s="1070"/>
      <c r="Z79" s="1070"/>
      <c r="AA79" s="1070"/>
      <c r="AB79" s="1070"/>
      <c r="AC79" s="1070"/>
      <c r="AD79" s="1070"/>
      <c r="AE79" s="1070"/>
      <c r="AF79" s="1070"/>
      <c r="AG79" s="1070"/>
      <c r="AH79" s="1070"/>
      <c r="AI79" s="1070"/>
      <c r="AJ79" s="1070"/>
      <c r="AK79" s="1070"/>
      <c r="AL79" s="1070"/>
      <c r="AM79" s="1070"/>
      <c r="AN79" s="1070"/>
      <c r="AO79" s="1070"/>
      <c r="AP79" s="1070"/>
      <c r="AQ79" s="1070"/>
      <c r="AR79" s="1070"/>
      <c r="AS79" s="1070"/>
      <c r="AT79" s="1070"/>
      <c r="AU79" s="1070"/>
      <c r="AV79" s="1070"/>
      <c r="AW79" s="1070"/>
      <c r="AX79" s="1070"/>
      <c r="AY79" s="1070"/>
      <c r="AZ79" s="1071"/>
      <c r="BA79" s="1071"/>
      <c r="BB79" s="1071"/>
      <c r="BC79" s="1071"/>
      <c r="BD79" s="1072"/>
      <c r="BE79" s="266"/>
      <c r="BF79" s="266"/>
      <c r="BG79" s="266"/>
      <c r="BH79" s="266"/>
      <c r="BI79" s="266"/>
      <c r="BJ79" s="269"/>
      <c r="BK79" s="269"/>
      <c r="BL79" s="269"/>
      <c r="BM79" s="269"/>
      <c r="BN79" s="269"/>
      <c r="BO79" s="266"/>
      <c r="BP79" s="266"/>
      <c r="BQ79" s="263">
        <v>73</v>
      </c>
      <c r="BR79" s="268"/>
      <c r="BS79" s="1052"/>
      <c r="BT79" s="1053"/>
      <c r="BU79" s="1053"/>
      <c r="BV79" s="1053"/>
      <c r="BW79" s="1053"/>
      <c r="BX79" s="1053"/>
      <c r="BY79" s="1053"/>
      <c r="BZ79" s="1053"/>
      <c r="CA79" s="1053"/>
      <c r="CB79" s="1053"/>
      <c r="CC79" s="1053"/>
      <c r="CD79" s="1053"/>
      <c r="CE79" s="1053"/>
      <c r="CF79" s="1053"/>
      <c r="CG79" s="1054"/>
      <c r="CH79" s="1055"/>
      <c r="CI79" s="1056"/>
      <c r="CJ79" s="1056"/>
      <c r="CK79" s="1056"/>
      <c r="CL79" s="1057"/>
      <c r="CM79" s="1055"/>
      <c r="CN79" s="1056"/>
      <c r="CO79" s="1056"/>
      <c r="CP79" s="1056"/>
      <c r="CQ79" s="1057"/>
      <c r="CR79" s="1055"/>
      <c r="CS79" s="1056"/>
      <c r="CT79" s="1056"/>
      <c r="CU79" s="1056"/>
      <c r="CV79" s="1057"/>
      <c r="CW79" s="1055"/>
      <c r="CX79" s="1056"/>
      <c r="CY79" s="1056"/>
      <c r="CZ79" s="1056"/>
      <c r="DA79" s="1057"/>
      <c r="DB79" s="1055"/>
      <c r="DC79" s="1056"/>
      <c r="DD79" s="1056"/>
      <c r="DE79" s="1056"/>
      <c r="DF79" s="1057"/>
      <c r="DG79" s="1055"/>
      <c r="DH79" s="1056"/>
      <c r="DI79" s="1056"/>
      <c r="DJ79" s="1056"/>
      <c r="DK79" s="1057"/>
      <c r="DL79" s="1055"/>
      <c r="DM79" s="1056"/>
      <c r="DN79" s="1056"/>
      <c r="DO79" s="1056"/>
      <c r="DP79" s="1057"/>
      <c r="DQ79" s="1055"/>
      <c r="DR79" s="1056"/>
      <c r="DS79" s="1056"/>
      <c r="DT79" s="1056"/>
      <c r="DU79" s="1057"/>
      <c r="DV79" s="1040"/>
      <c r="DW79" s="1041"/>
      <c r="DX79" s="1041"/>
      <c r="DY79" s="1041"/>
      <c r="DZ79" s="1042"/>
      <c r="EA79" s="247"/>
    </row>
    <row r="80" spans="1:131" s="248" customFormat="1" ht="26.25" customHeight="1" x14ac:dyDescent="0.15">
      <c r="A80" s="262">
        <v>13</v>
      </c>
      <c r="B80" s="1073"/>
      <c r="C80" s="1074"/>
      <c r="D80" s="1074"/>
      <c r="E80" s="1074"/>
      <c r="F80" s="1074"/>
      <c r="G80" s="1074"/>
      <c r="H80" s="1074"/>
      <c r="I80" s="1074"/>
      <c r="J80" s="1074"/>
      <c r="K80" s="1074"/>
      <c r="L80" s="1074"/>
      <c r="M80" s="1074"/>
      <c r="N80" s="1074"/>
      <c r="O80" s="1074"/>
      <c r="P80" s="1075"/>
      <c r="Q80" s="1076"/>
      <c r="R80" s="1070"/>
      <c r="S80" s="1070"/>
      <c r="T80" s="1070"/>
      <c r="U80" s="1070"/>
      <c r="V80" s="1070"/>
      <c r="W80" s="1070"/>
      <c r="X80" s="1070"/>
      <c r="Y80" s="1070"/>
      <c r="Z80" s="1070"/>
      <c r="AA80" s="1070"/>
      <c r="AB80" s="1070"/>
      <c r="AC80" s="1070"/>
      <c r="AD80" s="1070"/>
      <c r="AE80" s="1070"/>
      <c r="AF80" s="1070"/>
      <c r="AG80" s="1070"/>
      <c r="AH80" s="1070"/>
      <c r="AI80" s="1070"/>
      <c r="AJ80" s="1070"/>
      <c r="AK80" s="1070"/>
      <c r="AL80" s="1070"/>
      <c r="AM80" s="1070"/>
      <c r="AN80" s="1070"/>
      <c r="AO80" s="1070"/>
      <c r="AP80" s="1070"/>
      <c r="AQ80" s="1070"/>
      <c r="AR80" s="1070"/>
      <c r="AS80" s="1070"/>
      <c r="AT80" s="1070"/>
      <c r="AU80" s="1070"/>
      <c r="AV80" s="1070"/>
      <c r="AW80" s="1070"/>
      <c r="AX80" s="1070"/>
      <c r="AY80" s="1070"/>
      <c r="AZ80" s="1071"/>
      <c r="BA80" s="1071"/>
      <c r="BB80" s="1071"/>
      <c r="BC80" s="1071"/>
      <c r="BD80" s="1072"/>
      <c r="BE80" s="266"/>
      <c r="BF80" s="266"/>
      <c r="BG80" s="266"/>
      <c r="BH80" s="266"/>
      <c r="BI80" s="266"/>
      <c r="BJ80" s="266"/>
      <c r="BK80" s="266"/>
      <c r="BL80" s="266"/>
      <c r="BM80" s="266"/>
      <c r="BN80" s="266"/>
      <c r="BO80" s="266"/>
      <c r="BP80" s="266"/>
      <c r="BQ80" s="263">
        <v>74</v>
      </c>
      <c r="BR80" s="268"/>
      <c r="BS80" s="1052"/>
      <c r="BT80" s="1053"/>
      <c r="BU80" s="1053"/>
      <c r="BV80" s="1053"/>
      <c r="BW80" s="1053"/>
      <c r="BX80" s="1053"/>
      <c r="BY80" s="1053"/>
      <c r="BZ80" s="1053"/>
      <c r="CA80" s="1053"/>
      <c r="CB80" s="1053"/>
      <c r="CC80" s="1053"/>
      <c r="CD80" s="1053"/>
      <c r="CE80" s="1053"/>
      <c r="CF80" s="1053"/>
      <c r="CG80" s="1054"/>
      <c r="CH80" s="1055"/>
      <c r="CI80" s="1056"/>
      <c r="CJ80" s="1056"/>
      <c r="CK80" s="1056"/>
      <c r="CL80" s="1057"/>
      <c r="CM80" s="1055"/>
      <c r="CN80" s="1056"/>
      <c r="CO80" s="1056"/>
      <c r="CP80" s="1056"/>
      <c r="CQ80" s="1057"/>
      <c r="CR80" s="1055"/>
      <c r="CS80" s="1056"/>
      <c r="CT80" s="1056"/>
      <c r="CU80" s="1056"/>
      <c r="CV80" s="1057"/>
      <c r="CW80" s="1055"/>
      <c r="CX80" s="1056"/>
      <c r="CY80" s="1056"/>
      <c r="CZ80" s="1056"/>
      <c r="DA80" s="1057"/>
      <c r="DB80" s="1055"/>
      <c r="DC80" s="1056"/>
      <c r="DD80" s="1056"/>
      <c r="DE80" s="1056"/>
      <c r="DF80" s="1057"/>
      <c r="DG80" s="1055"/>
      <c r="DH80" s="1056"/>
      <c r="DI80" s="1056"/>
      <c r="DJ80" s="1056"/>
      <c r="DK80" s="1057"/>
      <c r="DL80" s="1055"/>
      <c r="DM80" s="1056"/>
      <c r="DN80" s="1056"/>
      <c r="DO80" s="1056"/>
      <c r="DP80" s="1057"/>
      <c r="DQ80" s="1055"/>
      <c r="DR80" s="1056"/>
      <c r="DS80" s="1056"/>
      <c r="DT80" s="1056"/>
      <c r="DU80" s="1057"/>
      <c r="DV80" s="1040"/>
      <c r="DW80" s="1041"/>
      <c r="DX80" s="1041"/>
      <c r="DY80" s="1041"/>
      <c r="DZ80" s="1042"/>
      <c r="EA80" s="247"/>
    </row>
    <row r="81" spans="1:131" s="248" customFormat="1" ht="26.25" customHeight="1" x14ac:dyDescent="0.15">
      <c r="A81" s="262">
        <v>14</v>
      </c>
      <c r="B81" s="1073"/>
      <c r="C81" s="1074"/>
      <c r="D81" s="1074"/>
      <c r="E81" s="1074"/>
      <c r="F81" s="1074"/>
      <c r="G81" s="1074"/>
      <c r="H81" s="1074"/>
      <c r="I81" s="1074"/>
      <c r="J81" s="1074"/>
      <c r="K81" s="1074"/>
      <c r="L81" s="1074"/>
      <c r="M81" s="1074"/>
      <c r="N81" s="1074"/>
      <c r="O81" s="1074"/>
      <c r="P81" s="1075"/>
      <c r="Q81" s="1076"/>
      <c r="R81" s="1070"/>
      <c r="S81" s="1070"/>
      <c r="T81" s="1070"/>
      <c r="U81" s="1070"/>
      <c r="V81" s="1070"/>
      <c r="W81" s="1070"/>
      <c r="X81" s="1070"/>
      <c r="Y81" s="1070"/>
      <c r="Z81" s="1070"/>
      <c r="AA81" s="1070"/>
      <c r="AB81" s="1070"/>
      <c r="AC81" s="1070"/>
      <c r="AD81" s="1070"/>
      <c r="AE81" s="1070"/>
      <c r="AF81" s="1070"/>
      <c r="AG81" s="1070"/>
      <c r="AH81" s="1070"/>
      <c r="AI81" s="1070"/>
      <c r="AJ81" s="1070"/>
      <c r="AK81" s="1070"/>
      <c r="AL81" s="1070"/>
      <c r="AM81" s="1070"/>
      <c r="AN81" s="1070"/>
      <c r="AO81" s="1070"/>
      <c r="AP81" s="1070"/>
      <c r="AQ81" s="1070"/>
      <c r="AR81" s="1070"/>
      <c r="AS81" s="1070"/>
      <c r="AT81" s="1070"/>
      <c r="AU81" s="1070"/>
      <c r="AV81" s="1070"/>
      <c r="AW81" s="1070"/>
      <c r="AX81" s="1070"/>
      <c r="AY81" s="1070"/>
      <c r="AZ81" s="1071"/>
      <c r="BA81" s="1071"/>
      <c r="BB81" s="1071"/>
      <c r="BC81" s="1071"/>
      <c r="BD81" s="1072"/>
      <c r="BE81" s="266"/>
      <c r="BF81" s="266"/>
      <c r="BG81" s="266"/>
      <c r="BH81" s="266"/>
      <c r="BI81" s="266"/>
      <c r="BJ81" s="266"/>
      <c r="BK81" s="266"/>
      <c r="BL81" s="266"/>
      <c r="BM81" s="266"/>
      <c r="BN81" s="266"/>
      <c r="BO81" s="266"/>
      <c r="BP81" s="266"/>
      <c r="BQ81" s="263">
        <v>75</v>
      </c>
      <c r="BR81" s="268"/>
      <c r="BS81" s="1052"/>
      <c r="BT81" s="1053"/>
      <c r="BU81" s="1053"/>
      <c r="BV81" s="1053"/>
      <c r="BW81" s="1053"/>
      <c r="BX81" s="1053"/>
      <c r="BY81" s="1053"/>
      <c r="BZ81" s="1053"/>
      <c r="CA81" s="1053"/>
      <c r="CB81" s="1053"/>
      <c r="CC81" s="1053"/>
      <c r="CD81" s="1053"/>
      <c r="CE81" s="1053"/>
      <c r="CF81" s="1053"/>
      <c r="CG81" s="1054"/>
      <c r="CH81" s="1055"/>
      <c r="CI81" s="1056"/>
      <c r="CJ81" s="1056"/>
      <c r="CK81" s="1056"/>
      <c r="CL81" s="1057"/>
      <c r="CM81" s="1055"/>
      <c r="CN81" s="1056"/>
      <c r="CO81" s="1056"/>
      <c r="CP81" s="1056"/>
      <c r="CQ81" s="1057"/>
      <c r="CR81" s="1055"/>
      <c r="CS81" s="1056"/>
      <c r="CT81" s="1056"/>
      <c r="CU81" s="1056"/>
      <c r="CV81" s="1057"/>
      <c r="CW81" s="1055"/>
      <c r="CX81" s="1056"/>
      <c r="CY81" s="1056"/>
      <c r="CZ81" s="1056"/>
      <c r="DA81" s="1057"/>
      <c r="DB81" s="1055"/>
      <c r="DC81" s="1056"/>
      <c r="DD81" s="1056"/>
      <c r="DE81" s="1056"/>
      <c r="DF81" s="1057"/>
      <c r="DG81" s="1055"/>
      <c r="DH81" s="1056"/>
      <c r="DI81" s="1056"/>
      <c r="DJ81" s="1056"/>
      <c r="DK81" s="1057"/>
      <c r="DL81" s="1055"/>
      <c r="DM81" s="1056"/>
      <c r="DN81" s="1056"/>
      <c r="DO81" s="1056"/>
      <c r="DP81" s="1057"/>
      <c r="DQ81" s="1055"/>
      <c r="DR81" s="1056"/>
      <c r="DS81" s="1056"/>
      <c r="DT81" s="1056"/>
      <c r="DU81" s="1057"/>
      <c r="DV81" s="1040"/>
      <c r="DW81" s="1041"/>
      <c r="DX81" s="1041"/>
      <c r="DY81" s="1041"/>
      <c r="DZ81" s="1042"/>
      <c r="EA81" s="247"/>
    </row>
    <row r="82" spans="1:131" s="248" customFormat="1" ht="26.25" customHeight="1" x14ac:dyDescent="0.15">
      <c r="A82" s="262">
        <v>15</v>
      </c>
      <c r="B82" s="1073"/>
      <c r="C82" s="1074"/>
      <c r="D82" s="1074"/>
      <c r="E82" s="1074"/>
      <c r="F82" s="1074"/>
      <c r="G82" s="1074"/>
      <c r="H82" s="1074"/>
      <c r="I82" s="1074"/>
      <c r="J82" s="1074"/>
      <c r="K82" s="1074"/>
      <c r="L82" s="1074"/>
      <c r="M82" s="1074"/>
      <c r="N82" s="1074"/>
      <c r="O82" s="1074"/>
      <c r="P82" s="1075"/>
      <c r="Q82" s="1076"/>
      <c r="R82" s="1070"/>
      <c r="S82" s="1070"/>
      <c r="T82" s="1070"/>
      <c r="U82" s="1070"/>
      <c r="V82" s="1070"/>
      <c r="W82" s="1070"/>
      <c r="X82" s="1070"/>
      <c r="Y82" s="1070"/>
      <c r="Z82" s="1070"/>
      <c r="AA82" s="1070"/>
      <c r="AB82" s="1070"/>
      <c r="AC82" s="1070"/>
      <c r="AD82" s="1070"/>
      <c r="AE82" s="1070"/>
      <c r="AF82" s="1070"/>
      <c r="AG82" s="1070"/>
      <c r="AH82" s="1070"/>
      <c r="AI82" s="1070"/>
      <c r="AJ82" s="1070"/>
      <c r="AK82" s="1070"/>
      <c r="AL82" s="1070"/>
      <c r="AM82" s="1070"/>
      <c r="AN82" s="1070"/>
      <c r="AO82" s="1070"/>
      <c r="AP82" s="1070"/>
      <c r="AQ82" s="1070"/>
      <c r="AR82" s="1070"/>
      <c r="AS82" s="1070"/>
      <c r="AT82" s="1070"/>
      <c r="AU82" s="1070"/>
      <c r="AV82" s="1070"/>
      <c r="AW82" s="1070"/>
      <c r="AX82" s="1070"/>
      <c r="AY82" s="1070"/>
      <c r="AZ82" s="1071"/>
      <c r="BA82" s="1071"/>
      <c r="BB82" s="1071"/>
      <c r="BC82" s="1071"/>
      <c r="BD82" s="1072"/>
      <c r="BE82" s="266"/>
      <c r="BF82" s="266"/>
      <c r="BG82" s="266"/>
      <c r="BH82" s="266"/>
      <c r="BI82" s="266"/>
      <c r="BJ82" s="266"/>
      <c r="BK82" s="266"/>
      <c r="BL82" s="266"/>
      <c r="BM82" s="266"/>
      <c r="BN82" s="266"/>
      <c r="BO82" s="266"/>
      <c r="BP82" s="266"/>
      <c r="BQ82" s="263">
        <v>76</v>
      </c>
      <c r="BR82" s="268"/>
      <c r="BS82" s="1052"/>
      <c r="BT82" s="1053"/>
      <c r="BU82" s="1053"/>
      <c r="BV82" s="1053"/>
      <c r="BW82" s="1053"/>
      <c r="BX82" s="1053"/>
      <c r="BY82" s="1053"/>
      <c r="BZ82" s="1053"/>
      <c r="CA82" s="1053"/>
      <c r="CB82" s="1053"/>
      <c r="CC82" s="1053"/>
      <c r="CD82" s="1053"/>
      <c r="CE82" s="1053"/>
      <c r="CF82" s="1053"/>
      <c r="CG82" s="1054"/>
      <c r="CH82" s="1055"/>
      <c r="CI82" s="1056"/>
      <c r="CJ82" s="1056"/>
      <c r="CK82" s="1056"/>
      <c r="CL82" s="1057"/>
      <c r="CM82" s="1055"/>
      <c r="CN82" s="1056"/>
      <c r="CO82" s="1056"/>
      <c r="CP82" s="1056"/>
      <c r="CQ82" s="1057"/>
      <c r="CR82" s="1055"/>
      <c r="CS82" s="1056"/>
      <c r="CT82" s="1056"/>
      <c r="CU82" s="1056"/>
      <c r="CV82" s="1057"/>
      <c r="CW82" s="1055"/>
      <c r="CX82" s="1056"/>
      <c r="CY82" s="1056"/>
      <c r="CZ82" s="1056"/>
      <c r="DA82" s="1057"/>
      <c r="DB82" s="1055"/>
      <c r="DC82" s="1056"/>
      <c r="DD82" s="1056"/>
      <c r="DE82" s="1056"/>
      <c r="DF82" s="1057"/>
      <c r="DG82" s="1055"/>
      <c r="DH82" s="1056"/>
      <c r="DI82" s="1056"/>
      <c r="DJ82" s="1056"/>
      <c r="DK82" s="1057"/>
      <c r="DL82" s="1055"/>
      <c r="DM82" s="1056"/>
      <c r="DN82" s="1056"/>
      <c r="DO82" s="1056"/>
      <c r="DP82" s="1057"/>
      <c r="DQ82" s="1055"/>
      <c r="DR82" s="1056"/>
      <c r="DS82" s="1056"/>
      <c r="DT82" s="1056"/>
      <c r="DU82" s="1057"/>
      <c r="DV82" s="1040"/>
      <c r="DW82" s="1041"/>
      <c r="DX82" s="1041"/>
      <c r="DY82" s="1041"/>
      <c r="DZ82" s="1042"/>
      <c r="EA82" s="247"/>
    </row>
    <row r="83" spans="1:131" s="248" customFormat="1" ht="26.25" customHeight="1" x14ac:dyDescent="0.15">
      <c r="A83" s="262">
        <v>16</v>
      </c>
      <c r="B83" s="1073"/>
      <c r="C83" s="1074"/>
      <c r="D83" s="1074"/>
      <c r="E83" s="1074"/>
      <c r="F83" s="1074"/>
      <c r="G83" s="1074"/>
      <c r="H83" s="1074"/>
      <c r="I83" s="1074"/>
      <c r="J83" s="1074"/>
      <c r="K83" s="1074"/>
      <c r="L83" s="1074"/>
      <c r="M83" s="1074"/>
      <c r="N83" s="1074"/>
      <c r="O83" s="1074"/>
      <c r="P83" s="1075"/>
      <c r="Q83" s="1076"/>
      <c r="R83" s="1070"/>
      <c r="S83" s="1070"/>
      <c r="T83" s="1070"/>
      <c r="U83" s="1070"/>
      <c r="V83" s="1070"/>
      <c r="W83" s="1070"/>
      <c r="X83" s="1070"/>
      <c r="Y83" s="1070"/>
      <c r="Z83" s="1070"/>
      <c r="AA83" s="1070"/>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070"/>
      <c r="AY83" s="1070"/>
      <c r="AZ83" s="1071"/>
      <c r="BA83" s="1071"/>
      <c r="BB83" s="1071"/>
      <c r="BC83" s="1071"/>
      <c r="BD83" s="1072"/>
      <c r="BE83" s="266"/>
      <c r="BF83" s="266"/>
      <c r="BG83" s="266"/>
      <c r="BH83" s="266"/>
      <c r="BI83" s="266"/>
      <c r="BJ83" s="266"/>
      <c r="BK83" s="266"/>
      <c r="BL83" s="266"/>
      <c r="BM83" s="266"/>
      <c r="BN83" s="266"/>
      <c r="BO83" s="266"/>
      <c r="BP83" s="266"/>
      <c r="BQ83" s="263">
        <v>77</v>
      </c>
      <c r="BR83" s="268"/>
      <c r="BS83" s="1052"/>
      <c r="BT83" s="1053"/>
      <c r="BU83" s="1053"/>
      <c r="BV83" s="1053"/>
      <c r="BW83" s="1053"/>
      <c r="BX83" s="1053"/>
      <c r="BY83" s="1053"/>
      <c r="BZ83" s="1053"/>
      <c r="CA83" s="1053"/>
      <c r="CB83" s="1053"/>
      <c r="CC83" s="1053"/>
      <c r="CD83" s="1053"/>
      <c r="CE83" s="1053"/>
      <c r="CF83" s="1053"/>
      <c r="CG83" s="1054"/>
      <c r="CH83" s="1055"/>
      <c r="CI83" s="1056"/>
      <c r="CJ83" s="1056"/>
      <c r="CK83" s="1056"/>
      <c r="CL83" s="1057"/>
      <c r="CM83" s="1055"/>
      <c r="CN83" s="1056"/>
      <c r="CO83" s="1056"/>
      <c r="CP83" s="1056"/>
      <c r="CQ83" s="1057"/>
      <c r="CR83" s="1055"/>
      <c r="CS83" s="1056"/>
      <c r="CT83" s="1056"/>
      <c r="CU83" s="1056"/>
      <c r="CV83" s="1057"/>
      <c r="CW83" s="1055"/>
      <c r="CX83" s="1056"/>
      <c r="CY83" s="1056"/>
      <c r="CZ83" s="1056"/>
      <c r="DA83" s="1057"/>
      <c r="DB83" s="1055"/>
      <c r="DC83" s="1056"/>
      <c r="DD83" s="1056"/>
      <c r="DE83" s="1056"/>
      <c r="DF83" s="1057"/>
      <c r="DG83" s="1055"/>
      <c r="DH83" s="1056"/>
      <c r="DI83" s="1056"/>
      <c r="DJ83" s="1056"/>
      <c r="DK83" s="1057"/>
      <c r="DL83" s="1055"/>
      <c r="DM83" s="1056"/>
      <c r="DN83" s="1056"/>
      <c r="DO83" s="1056"/>
      <c r="DP83" s="1057"/>
      <c r="DQ83" s="1055"/>
      <c r="DR83" s="1056"/>
      <c r="DS83" s="1056"/>
      <c r="DT83" s="1056"/>
      <c r="DU83" s="1057"/>
      <c r="DV83" s="1040"/>
      <c r="DW83" s="1041"/>
      <c r="DX83" s="1041"/>
      <c r="DY83" s="1041"/>
      <c r="DZ83" s="1042"/>
      <c r="EA83" s="247"/>
    </row>
    <row r="84" spans="1:131" s="248" customFormat="1" ht="26.25" customHeight="1" x14ac:dyDescent="0.15">
      <c r="A84" s="262">
        <v>17</v>
      </c>
      <c r="B84" s="1073"/>
      <c r="C84" s="1074"/>
      <c r="D84" s="1074"/>
      <c r="E84" s="1074"/>
      <c r="F84" s="1074"/>
      <c r="G84" s="1074"/>
      <c r="H84" s="1074"/>
      <c r="I84" s="1074"/>
      <c r="J84" s="1074"/>
      <c r="K84" s="1074"/>
      <c r="L84" s="1074"/>
      <c r="M84" s="1074"/>
      <c r="N84" s="1074"/>
      <c r="O84" s="1074"/>
      <c r="P84" s="1075"/>
      <c r="Q84" s="1076"/>
      <c r="R84" s="1070"/>
      <c r="S84" s="1070"/>
      <c r="T84" s="1070"/>
      <c r="U84" s="1070"/>
      <c r="V84" s="1070"/>
      <c r="W84" s="1070"/>
      <c r="X84" s="1070"/>
      <c r="Y84" s="1070"/>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070"/>
      <c r="AY84" s="1070"/>
      <c r="AZ84" s="1071"/>
      <c r="BA84" s="1071"/>
      <c r="BB84" s="1071"/>
      <c r="BC84" s="1071"/>
      <c r="BD84" s="1072"/>
      <c r="BE84" s="266"/>
      <c r="BF84" s="266"/>
      <c r="BG84" s="266"/>
      <c r="BH84" s="266"/>
      <c r="BI84" s="266"/>
      <c r="BJ84" s="266"/>
      <c r="BK84" s="266"/>
      <c r="BL84" s="266"/>
      <c r="BM84" s="266"/>
      <c r="BN84" s="266"/>
      <c r="BO84" s="266"/>
      <c r="BP84" s="266"/>
      <c r="BQ84" s="263">
        <v>78</v>
      </c>
      <c r="BR84" s="268"/>
      <c r="BS84" s="1052"/>
      <c r="BT84" s="1053"/>
      <c r="BU84" s="1053"/>
      <c r="BV84" s="1053"/>
      <c r="BW84" s="1053"/>
      <c r="BX84" s="1053"/>
      <c r="BY84" s="1053"/>
      <c r="BZ84" s="1053"/>
      <c r="CA84" s="1053"/>
      <c r="CB84" s="1053"/>
      <c r="CC84" s="1053"/>
      <c r="CD84" s="1053"/>
      <c r="CE84" s="1053"/>
      <c r="CF84" s="1053"/>
      <c r="CG84" s="1054"/>
      <c r="CH84" s="1055"/>
      <c r="CI84" s="1056"/>
      <c r="CJ84" s="1056"/>
      <c r="CK84" s="1056"/>
      <c r="CL84" s="1057"/>
      <c r="CM84" s="1055"/>
      <c r="CN84" s="1056"/>
      <c r="CO84" s="1056"/>
      <c r="CP84" s="1056"/>
      <c r="CQ84" s="1057"/>
      <c r="CR84" s="1055"/>
      <c r="CS84" s="1056"/>
      <c r="CT84" s="1056"/>
      <c r="CU84" s="1056"/>
      <c r="CV84" s="1057"/>
      <c r="CW84" s="1055"/>
      <c r="CX84" s="1056"/>
      <c r="CY84" s="1056"/>
      <c r="CZ84" s="1056"/>
      <c r="DA84" s="1057"/>
      <c r="DB84" s="1055"/>
      <c r="DC84" s="1056"/>
      <c r="DD84" s="1056"/>
      <c r="DE84" s="1056"/>
      <c r="DF84" s="1057"/>
      <c r="DG84" s="1055"/>
      <c r="DH84" s="1056"/>
      <c r="DI84" s="1056"/>
      <c r="DJ84" s="1056"/>
      <c r="DK84" s="1057"/>
      <c r="DL84" s="1055"/>
      <c r="DM84" s="1056"/>
      <c r="DN84" s="1056"/>
      <c r="DO84" s="1056"/>
      <c r="DP84" s="1057"/>
      <c r="DQ84" s="1055"/>
      <c r="DR84" s="1056"/>
      <c r="DS84" s="1056"/>
      <c r="DT84" s="1056"/>
      <c r="DU84" s="1057"/>
      <c r="DV84" s="1040"/>
      <c r="DW84" s="1041"/>
      <c r="DX84" s="1041"/>
      <c r="DY84" s="1041"/>
      <c r="DZ84" s="1042"/>
      <c r="EA84" s="247"/>
    </row>
    <row r="85" spans="1:131" s="248" customFormat="1" ht="26.25" customHeight="1" x14ac:dyDescent="0.15">
      <c r="A85" s="262">
        <v>18</v>
      </c>
      <c r="B85" s="1073"/>
      <c r="C85" s="1074"/>
      <c r="D85" s="1074"/>
      <c r="E85" s="1074"/>
      <c r="F85" s="1074"/>
      <c r="G85" s="1074"/>
      <c r="H85" s="1074"/>
      <c r="I85" s="1074"/>
      <c r="J85" s="1074"/>
      <c r="K85" s="1074"/>
      <c r="L85" s="1074"/>
      <c r="M85" s="1074"/>
      <c r="N85" s="1074"/>
      <c r="O85" s="1074"/>
      <c r="P85" s="1075"/>
      <c r="Q85" s="1076"/>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1"/>
      <c r="BA85" s="1071"/>
      <c r="BB85" s="1071"/>
      <c r="BC85" s="1071"/>
      <c r="BD85" s="1072"/>
      <c r="BE85" s="266"/>
      <c r="BF85" s="266"/>
      <c r="BG85" s="266"/>
      <c r="BH85" s="266"/>
      <c r="BI85" s="266"/>
      <c r="BJ85" s="266"/>
      <c r="BK85" s="266"/>
      <c r="BL85" s="266"/>
      <c r="BM85" s="266"/>
      <c r="BN85" s="266"/>
      <c r="BO85" s="266"/>
      <c r="BP85" s="266"/>
      <c r="BQ85" s="263">
        <v>79</v>
      </c>
      <c r="BR85" s="268"/>
      <c r="BS85" s="1052"/>
      <c r="BT85" s="1053"/>
      <c r="BU85" s="1053"/>
      <c r="BV85" s="1053"/>
      <c r="BW85" s="1053"/>
      <c r="BX85" s="1053"/>
      <c r="BY85" s="1053"/>
      <c r="BZ85" s="1053"/>
      <c r="CA85" s="1053"/>
      <c r="CB85" s="1053"/>
      <c r="CC85" s="1053"/>
      <c r="CD85" s="1053"/>
      <c r="CE85" s="1053"/>
      <c r="CF85" s="1053"/>
      <c r="CG85" s="1054"/>
      <c r="CH85" s="1055"/>
      <c r="CI85" s="1056"/>
      <c r="CJ85" s="1056"/>
      <c r="CK85" s="1056"/>
      <c r="CL85" s="1057"/>
      <c r="CM85" s="1055"/>
      <c r="CN85" s="1056"/>
      <c r="CO85" s="1056"/>
      <c r="CP85" s="1056"/>
      <c r="CQ85" s="1057"/>
      <c r="CR85" s="1055"/>
      <c r="CS85" s="1056"/>
      <c r="CT85" s="1056"/>
      <c r="CU85" s="1056"/>
      <c r="CV85" s="1057"/>
      <c r="CW85" s="1055"/>
      <c r="CX85" s="1056"/>
      <c r="CY85" s="1056"/>
      <c r="CZ85" s="1056"/>
      <c r="DA85" s="1057"/>
      <c r="DB85" s="1055"/>
      <c r="DC85" s="1056"/>
      <c r="DD85" s="1056"/>
      <c r="DE85" s="1056"/>
      <c r="DF85" s="1057"/>
      <c r="DG85" s="1055"/>
      <c r="DH85" s="1056"/>
      <c r="DI85" s="1056"/>
      <c r="DJ85" s="1056"/>
      <c r="DK85" s="1057"/>
      <c r="DL85" s="1055"/>
      <c r="DM85" s="1056"/>
      <c r="DN85" s="1056"/>
      <c r="DO85" s="1056"/>
      <c r="DP85" s="1057"/>
      <c r="DQ85" s="1055"/>
      <c r="DR85" s="1056"/>
      <c r="DS85" s="1056"/>
      <c r="DT85" s="1056"/>
      <c r="DU85" s="1057"/>
      <c r="DV85" s="1040"/>
      <c r="DW85" s="1041"/>
      <c r="DX85" s="1041"/>
      <c r="DY85" s="1041"/>
      <c r="DZ85" s="1042"/>
      <c r="EA85" s="247"/>
    </row>
    <row r="86" spans="1:131" s="248" customFormat="1" ht="26.25" customHeight="1" x14ac:dyDescent="0.15">
      <c r="A86" s="262">
        <v>19</v>
      </c>
      <c r="B86" s="1073"/>
      <c r="C86" s="1074"/>
      <c r="D86" s="1074"/>
      <c r="E86" s="1074"/>
      <c r="F86" s="1074"/>
      <c r="G86" s="1074"/>
      <c r="H86" s="1074"/>
      <c r="I86" s="1074"/>
      <c r="J86" s="1074"/>
      <c r="K86" s="1074"/>
      <c r="L86" s="1074"/>
      <c r="M86" s="1074"/>
      <c r="N86" s="1074"/>
      <c r="O86" s="1074"/>
      <c r="P86" s="1075"/>
      <c r="Q86" s="1076"/>
      <c r="R86" s="1070"/>
      <c r="S86" s="1070"/>
      <c r="T86" s="1070"/>
      <c r="U86" s="1070"/>
      <c r="V86" s="1070"/>
      <c r="W86" s="1070"/>
      <c r="X86" s="1070"/>
      <c r="Y86" s="1070"/>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070"/>
      <c r="AY86" s="1070"/>
      <c r="AZ86" s="1071"/>
      <c r="BA86" s="1071"/>
      <c r="BB86" s="1071"/>
      <c r="BC86" s="1071"/>
      <c r="BD86" s="1072"/>
      <c r="BE86" s="266"/>
      <c r="BF86" s="266"/>
      <c r="BG86" s="266"/>
      <c r="BH86" s="266"/>
      <c r="BI86" s="266"/>
      <c r="BJ86" s="266"/>
      <c r="BK86" s="266"/>
      <c r="BL86" s="266"/>
      <c r="BM86" s="266"/>
      <c r="BN86" s="266"/>
      <c r="BO86" s="266"/>
      <c r="BP86" s="266"/>
      <c r="BQ86" s="263">
        <v>80</v>
      </c>
      <c r="BR86" s="268"/>
      <c r="BS86" s="1052"/>
      <c r="BT86" s="1053"/>
      <c r="BU86" s="1053"/>
      <c r="BV86" s="1053"/>
      <c r="BW86" s="1053"/>
      <c r="BX86" s="1053"/>
      <c r="BY86" s="1053"/>
      <c r="BZ86" s="1053"/>
      <c r="CA86" s="1053"/>
      <c r="CB86" s="1053"/>
      <c r="CC86" s="1053"/>
      <c r="CD86" s="1053"/>
      <c r="CE86" s="1053"/>
      <c r="CF86" s="1053"/>
      <c r="CG86" s="1054"/>
      <c r="CH86" s="1055"/>
      <c r="CI86" s="1056"/>
      <c r="CJ86" s="1056"/>
      <c r="CK86" s="1056"/>
      <c r="CL86" s="1057"/>
      <c r="CM86" s="1055"/>
      <c r="CN86" s="1056"/>
      <c r="CO86" s="1056"/>
      <c r="CP86" s="1056"/>
      <c r="CQ86" s="1057"/>
      <c r="CR86" s="1055"/>
      <c r="CS86" s="1056"/>
      <c r="CT86" s="1056"/>
      <c r="CU86" s="1056"/>
      <c r="CV86" s="1057"/>
      <c r="CW86" s="1055"/>
      <c r="CX86" s="1056"/>
      <c r="CY86" s="1056"/>
      <c r="CZ86" s="1056"/>
      <c r="DA86" s="1057"/>
      <c r="DB86" s="1055"/>
      <c r="DC86" s="1056"/>
      <c r="DD86" s="1056"/>
      <c r="DE86" s="1056"/>
      <c r="DF86" s="1057"/>
      <c r="DG86" s="1055"/>
      <c r="DH86" s="1056"/>
      <c r="DI86" s="1056"/>
      <c r="DJ86" s="1056"/>
      <c r="DK86" s="1057"/>
      <c r="DL86" s="1055"/>
      <c r="DM86" s="1056"/>
      <c r="DN86" s="1056"/>
      <c r="DO86" s="1056"/>
      <c r="DP86" s="1057"/>
      <c r="DQ86" s="1055"/>
      <c r="DR86" s="1056"/>
      <c r="DS86" s="1056"/>
      <c r="DT86" s="1056"/>
      <c r="DU86" s="1057"/>
      <c r="DV86" s="1040"/>
      <c r="DW86" s="1041"/>
      <c r="DX86" s="1041"/>
      <c r="DY86" s="1041"/>
      <c r="DZ86" s="1042"/>
      <c r="EA86" s="247"/>
    </row>
    <row r="87" spans="1:131" s="248" customFormat="1" ht="26.25" customHeight="1" x14ac:dyDescent="0.15">
      <c r="A87" s="270">
        <v>20</v>
      </c>
      <c r="B87" s="1063"/>
      <c r="C87" s="1064"/>
      <c r="D87" s="1064"/>
      <c r="E87" s="1064"/>
      <c r="F87" s="1064"/>
      <c r="G87" s="1064"/>
      <c r="H87" s="1064"/>
      <c r="I87" s="1064"/>
      <c r="J87" s="1064"/>
      <c r="K87" s="1064"/>
      <c r="L87" s="1064"/>
      <c r="M87" s="1064"/>
      <c r="N87" s="1064"/>
      <c r="O87" s="1064"/>
      <c r="P87" s="1065"/>
      <c r="Q87" s="1066"/>
      <c r="R87" s="1067"/>
      <c r="S87" s="1067"/>
      <c r="T87" s="1067"/>
      <c r="U87" s="1067"/>
      <c r="V87" s="1067"/>
      <c r="W87" s="1067"/>
      <c r="X87" s="1067"/>
      <c r="Y87" s="1067"/>
      <c r="Z87" s="1067"/>
      <c r="AA87" s="1067"/>
      <c r="AB87" s="1067"/>
      <c r="AC87" s="1067"/>
      <c r="AD87" s="1067"/>
      <c r="AE87" s="1067"/>
      <c r="AF87" s="1067"/>
      <c r="AG87" s="1067"/>
      <c r="AH87" s="1067"/>
      <c r="AI87" s="1067"/>
      <c r="AJ87" s="1067"/>
      <c r="AK87" s="1067"/>
      <c r="AL87" s="1067"/>
      <c r="AM87" s="1067"/>
      <c r="AN87" s="1067"/>
      <c r="AO87" s="1067"/>
      <c r="AP87" s="1067"/>
      <c r="AQ87" s="1067"/>
      <c r="AR87" s="1067"/>
      <c r="AS87" s="1067"/>
      <c r="AT87" s="1067"/>
      <c r="AU87" s="1067"/>
      <c r="AV87" s="1067"/>
      <c r="AW87" s="1067"/>
      <c r="AX87" s="1067"/>
      <c r="AY87" s="1067"/>
      <c r="AZ87" s="1068"/>
      <c r="BA87" s="1068"/>
      <c r="BB87" s="1068"/>
      <c r="BC87" s="1068"/>
      <c r="BD87" s="1069"/>
      <c r="BE87" s="266"/>
      <c r="BF87" s="266"/>
      <c r="BG87" s="266"/>
      <c r="BH87" s="266"/>
      <c r="BI87" s="266"/>
      <c r="BJ87" s="266"/>
      <c r="BK87" s="266"/>
      <c r="BL87" s="266"/>
      <c r="BM87" s="266"/>
      <c r="BN87" s="266"/>
      <c r="BO87" s="266"/>
      <c r="BP87" s="266"/>
      <c r="BQ87" s="263">
        <v>81</v>
      </c>
      <c r="BR87" s="268"/>
      <c r="BS87" s="1052"/>
      <c r="BT87" s="1053"/>
      <c r="BU87" s="1053"/>
      <c r="BV87" s="1053"/>
      <c r="BW87" s="1053"/>
      <c r="BX87" s="1053"/>
      <c r="BY87" s="1053"/>
      <c r="BZ87" s="1053"/>
      <c r="CA87" s="1053"/>
      <c r="CB87" s="1053"/>
      <c r="CC87" s="1053"/>
      <c r="CD87" s="1053"/>
      <c r="CE87" s="1053"/>
      <c r="CF87" s="1053"/>
      <c r="CG87" s="1054"/>
      <c r="CH87" s="1055"/>
      <c r="CI87" s="1056"/>
      <c r="CJ87" s="1056"/>
      <c r="CK87" s="1056"/>
      <c r="CL87" s="1057"/>
      <c r="CM87" s="1055"/>
      <c r="CN87" s="1056"/>
      <c r="CO87" s="1056"/>
      <c r="CP87" s="1056"/>
      <c r="CQ87" s="1057"/>
      <c r="CR87" s="1055"/>
      <c r="CS87" s="1056"/>
      <c r="CT87" s="1056"/>
      <c r="CU87" s="1056"/>
      <c r="CV87" s="1057"/>
      <c r="CW87" s="1055"/>
      <c r="CX87" s="1056"/>
      <c r="CY87" s="1056"/>
      <c r="CZ87" s="1056"/>
      <c r="DA87" s="1057"/>
      <c r="DB87" s="1055"/>
      <c r="DC87" s="1056"/>
      <c r="DD87" s="1056"/>
      <c r="DE87" s="1056"/>
      <c r="DF87" s="1057"/>
      <c r="DG87" s="1055"/>
      <c r="DH87" s="1056"/>
      <c r="DI87" s="1056"/>
      <c r="DJ87" s="1056"/>
      <c r="DK87" s="1057"/>
      <c r="DL87" s="1055"/>
      <c r="DM87" s="1056"/>
      <c r="DN87" s="1056"/>
      <c r="DO87" s="1056"/>
      <c r="DP87" s="1057"/>
      <c r="DQ87" s="1055"/>
      <c r="DR87" s="1056"/>
      <c r="DS87" s="1056"/>
      <c r="DT87" s="1056"/>
      <c r="DU87" s="1057"/>
      <c r="DV87" s="1040"/>
      <c r="DW87" s="1041"/>
      <c r="DX87" s="1041"/>
      <c r="DY87" s="1041"/>
      <c r="DZ87" s="1042"/>
      <c r="EA87" s="247"/>
    </row>
    <row r="88" spans="1:131" s="248" customFormat="1" ht="26.25" customHeight="1" thickBot="1" x14ac:dyDescent="0.2">
      <c r="A88" s="265" t="s">
        <v>395</v>
      </c>
      <c r="B88" s="1043" t="s">
        <v>425</v>
      </c>
      <c r="C88" s="1044"/>
      <c r="D88" s="1044"/>
      <c r="E88" s="1044"/>
      <c r="F88" s="1044"/>
      <c r="G88" s="1044"/>
      <c r="H88" s="1044"/>
      <c r="I88" s="1044"/>
      <c r="J88" s="1044"/>
      <c r="K88" s="1044"/>
      <c r="L88" s="1044"/>
      <c r="M88" s="1044"/>
      <c r="N88" s="1044"/>
      <c r="O88" s="1044"/>
      <c r="P88" s="1045"/>
      <c r="Q88" s="1061"/>
      <c r="R88" s="1062"/>
      <c r="S88" s="1062"/>
      <c r="T88" s="1062"/>
      <c r="U88" s="1062"/>
      <c r="V88" s="1062"/>
      <c r="W88" s="1062"/>
      <c r="X88" s="1062"/>
      <c r="Y88" s="1062"/>
      <c r="Z88" s="1062"/>
      <c r="AA88" s="1062"/>
      <c r="AB88" s="1062"/>
      <c r="AC88" s="1062"/>
      <c r="AD88" s="1062"/>
      <c r="AE88" s="1062"/>
      <c r="AF88" s="1058"/>
      <c r="AG88" s="1058"/>
      <c r="AH88" s="1058"/>
      <c r="AI88" s="1058"/>
      <c r="AJ88" s="1058"/>
      <c r="AK88" s="1062"/>
      <c r="AL88" s="1062"/>
      <c r="AM88" s="1062"/>
      <c r="AN88" s="1062"/>
      <c r="AO88" s="1062"/>
      <c r="AP88" s="1058"/>
      <c r="AQ88" s="1058"/>
      <c r="AR88" s="1058"/>
      <c r="AS88" s="1058"/>
      <c r="AT88" s="1058"/>
      <c r="AU88" s="1058"/>
      <c r="AV88" s="1058"/>
      <c r="AW88" s="1058"/>
      <c r="AX88" s="1058"/>
      <c r="AY88" s="1058"/>
      <c r="AZ88" s="1059"/>
      <c r="BA88" s="1059"/>
      <c r="BB88" s="1059"/>
      <c r="BC88" s="1059"/>
      <c r="BD88" s="1060"/>
      <c r="BE88" s="266"/>
      <c r="BF88" s="266"/>
      <c r="BG88" s="266"/>
      <c r="BH88" s="266"/>
      <c r="BI88" s="266"/>
      <c r="BJ88" s="266"/>
      <c r="BK88" s="266"/>
      <c r="BL88" s="266"/>
      <c r="BM88" s="266"/>
      <c r="BN88" s="266"/>
      <c r="BO88" s="266"/>
      <c r="BP88" s="266"/>
      <c r="BQ88" s="263">
        <v>82</v>
      </c>
      <c r="BR88" s="268"/>
      <c r="BS88" s="1052"/>
      <c r="BT88" s="1053"/>
      <c r="BU88" s="1053"/>
      <c r="BV88" s="1053"/>
      <c r="BW88" s="1053"/>
      <c r="BX88" s="1053"/>
      <c r="BY88" s="1053"/>
      <c r="BZ88" s="1053"/>
      <c r="CA88" s="1053"/>
      <c r="CB88" s="1053"/>
      <c r="CC88" s="1053"/>
      <c r="CD88" s="1053"/>
      <c r="CE88" s="1053"/>
      <c r="CF88" s="1053"/>
      <c r="CG88" s="1054"/>
      <c r="CH88" s="1055"/>
      <c r="CI88" s="1056"/>
      <c r="CJ88" s="1056"/>
      <c r="CK88" s="1056"/>
      <c r="CL88" s="1057"/>
      <c r="CM88" s="1055"/>
      <c r="CN88" s="1056"/>
      <c r="CO88" s="1056"/>
      <c r="CP88" s="1056"/>
      <c r="CQ88" s="1057"/>
      <c r="CR88" s="1055"/>
      <c r="CS88" s="1056"/>
      <c r="CT88" s="1056"/>
      <c r="CU88" s="1056"/>
      <c r="CV88" s="1057"/>
      <c r="CW88" s="1055"/>
      <c r="CX88" s="1056"/>
      <c r="CY88" s="1056"/>
      <c r="CZ88" s="1056"/>
      <c r="DA88" s="1057"/>
      <c r="DB88" s="1055"/>
      <c r="DC88" s="1056"/>
      <c r="DD88" s="1056"/>
      <c r="DE88" s="1056"/>
      <c r="DF88" s="1057"/>
      <c r="DG88" s="1055"/>
      <c r="DH88" s="1056"/>
      <c r="DI88" s="1056"/>
      <c r="DJ88" s="1056"/>
      <c r="DK88" s="1057"/>
      <c r="DL88" s="1055"/>
      <c r="DM88" s="1056"/>
      <c r="DN88" s="1056"/>
      <c r="DO88" s="1056"/>
      <c r="DP88" s="1057"/>
      <c r="DQ88" s="1055"/>
      <c r="DR88" s="1056"/>
      <c r="DS88" s="1056"/>
      <c r="DT88" s="1056"/>
      <c r="DU88" s="1057"/>
      <c r="DV88" s="1040"/>
      <c r="DW88" s="1041"/>
      <c r="DX88" s="1041"/>
      <c r="DY88" s="1041"/>
      <c r="DZ88" s="10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52"/>
      <c r="BT89" s="1053"/>
      <c r="BU89" s="1053"/>
      <c r="BV89" s="1053"/>
      <c r="BW89" s="1053"/>
      <c r="BX89" s="1053"/>
      <c r="BY89" s="1053"/>
      <c r="BZ89" s="1053"/>
      <c r="CA89" s="1053"/>
      <c r="CB89" s="1053"/>
      <c r="CC89" s="1053"/>
      <c r="CD89" s="1053"/>
      <c r="CE89" s="1053"/>
      <c r="CF89" s="1053"/>
      <c r="CG89" s="1054"/>
      <c r="CH89" s="1055"/>
      <c r="CI89" s="1056"/>
      <c r="CJ89" s="1056"/>
      <c r="CK89" s="1056"/>
      <c r="CL89" s="1057"/>
      <c r="CM89" s="1055"/>
      <c r="CN89" s="1056"/>
      <c r="CO89" s="1056"/>
      <c r="CP89" s="1056"/>
      <c r="CQ89" s="1057"/>
      <c r="CR89" s="1055"/>
      <c r="CS89" s="1056"/>
      <c r="CT89" s="1056"/>
      <c r="CU89" s="1056"/>
      <c r="CV89" s="1057"/>
      <c r="CW89" s="1055"/>
      <c r="CX89" s="1056"/>
      <c r="CY89" s="1056"/>
      <c r="CZ89" s="1056"/>
      <c r="DA89" s="1057"/>
      <c r="DB89" s="1055"/>
      <c r="DC89" s="1056"/>
      <c r="DD89" s="1056"/>
      <c r="DE89" s="1056"/>
      <c r="DF89" s="1057"/>
      <c r="DG89" s="1055"/>
      <c r="DH89" s="1056"/>
      <c r="DI89" s="1056"/>
      <c r="DJ89" s="1056"/>
      <c r="DK89" s="1057"/>
      <c r="DL89" s="1055"/>
      <c r="DM89" s="1056"/>
      <c r="DN89" s="1056"/>
      <c r="DO89" s="1056"/>
      <c r="DP89" s="1057"/>
      <c r="DQ89" s="1055"/>
      <c r="DR89" s="1056"/>
      <c r="DS89" s="1056"/>
      <c r="DT89" s="1056"/>
      <c r="DU89" s="1057"/>
      <c r="DV89" s="1040"/>
      <c r="DW89" s="1041"/>
      <c r="DX89" s="1041"/>
      <c r="DY89" s="1041"/>
      <c r="DZ89" s="10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52"/>
      <c r="BT90" s="1053"/>
      <c r="BU90" s="1053"/>
      <c r="BV90" s="1053"/>
      <c r="BW90" s="1053"/>
      <c r="BX90" s="1053"/>
      <c r="BY90" s="1053"/>
      <c r="BZ90" s="1053"/>
      <c r="CA90" s="1053"/>
      <c r="CB90" s="1053"/>
      <c r="CC90" s="1053"/>
      <c r="CD90" s="1053"/>
      <c r="CE90" s="1053"/>
      <c r="CF90" s="1053"/>
      <c r="CG90" s="1054"/>
      <c r="CH90" s="1055"/>
      <c r="CI90" s="1056"/>
      <c r="CJ90" s="1056"/>
      <c r="CK90" s="1056"/>
      <c r="CL90" s="1057"/>
      <c r="CM90" s="1055"/>
      <c r="CN90" s="1056"/>
      <c r="CO90" s="1056"/>
      <c r="CP90" s="1056"/>
      <c r="CQ90" s="1057"/>
      <c r="CR90" s="1055"/>
      <c r="CS90" s="1056"/>
      <c r="CT90" s="1056"/>
      <c r="CU90" s="1056"/>
      <c r="CV90" s="1057"/>
      <c r="CW90" s="1055"/>
      <c r="CX90" s="1056"/>
      <c r="CY90" s="1056"/>
      <c r="CZ90" s="1056"/>
      <c r="DA90" s="1057"/>
      <c r="DB90" s="1055"/>
      <c r="DC90" s="1056"/>
      <c r="DD90" s="1056"/>
      <c r="DE90" s="1056"/>
      <c r="DF90" s="1057"/>
      <c r="DG90" s="1055"/>
      <c r="DH90" s="1056"/>
      <c r="DI90" s="1056"/>
      <c r="DJ90" s="1056"/>
      <c r="DK90" s="1057"/>
      <c r="DL90" s="1055"/>
      <c r="DM90" s="1056"/>
      <c r="DN90" s="1056"/>
      <c r="DO90" s="1056"/>
      <c r="DP90" s="1057"/>
      <c r="DQ90" s="1055"/>
      <c r="DR90" s="1056"/>
      <c r="DS90" s="1056"/>
      <c r="DT90" s="1056"/>
      <c r="DU90" s="1057"/>
      <c r="DV90" s="1040"/>
      <c r="DW90" s="1041"/>
      <c r="DX90" s="1041"/>
      <c r="DY90" s="1041"/>
      <c r="DZ90" s="10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52"/>
      <c r="BT91" s="1053"/>
      <c r="BU91" s="1053"/>
      <c r="BV91" s="1053"/>
      <c r="BW91" s="1053"/>
      <c r="BX91" s="1053"/>
      <c r="BY91" s="1053"/>
      <c r="BZ91" s="1053"/>
      <c r="CA91" s="1053"/>
      <c r="CB91" s="1053"/>
      <c r="CC91" s="1053"/>
      <c r="CD91" s="1053"/>
      <c r="CE91" s="1053"/>
      <c r="CF91" s="1053"/>
      <c r="CG91" s="1054"/>
      <c r="CH91" s="1055"/>
      <c r="CI91" s="1056"/>
      <c r="CJ91" s="1056"/>
      <c r="CK91" s="1056"/>
      <c r="CL91" s="1057"/>
      <c r="CM91" s="1055"/>
      <c r="CN91" s="1056"/>
      <c r="CO91" s="1056"/>
      <c r="CP91" s="1056"/>
      <c r="CQ91" s="1057"/>
      <c r="CR91" s="1055"/>
      <c r="CS91" s="1056"/>
      <c r="CT91" s="1056"/>
      <c r="CU91" s="1056"/>
      <c r="CV91" s="1057"/>
      <c r="CW91" s="1055"/>
      <c r="CX91" s="1056"/>
      <c r="CY91" s="1056"/>
      <c r="CZ91" s="1056"/>
      <c r="DA91" s="1057"/>
      <c r="DB91" s="1055"/>
      <c r="DC91" s="1056"/>
      <c r="DD91" s="1056"/>
      <c r="DE91" s="1056"/>
      <c r="DF91" s="1057"/>
      <c r="DG91" s="1055"/>
      <c r="DH91" s="1056"/>
      <c r="DI91" s="1056"/>
      <c r="DJ91" s="1056"/>
      <c r="DK91" s="1057"/>
      <c r="DL91" s="1055"/>
      <c r="DM91" s="1056"/>
      <c r="DN91" s="1056"/>
      <c r="DO91" s="1056"/>
      <c r="DP91" s="1057"/>
      <c r="DQ91" s="1055"/>
      <c r="DR91" s="1056"/>
      <c r="DS91" s="1056"/>
      <c r="DT91" s="1056"/>
      <c r="DU91" s="1057"/>
      <c r="DV91" s="1040"/>
      <c r="DW91" s="1041"/>
      <c r="DX91" s="1041"/>
      <c r="DY91" s="1041"/>
      <c r="DZ91" s="10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52"/>
      <c r="BT92" s="1053"/>
      <c r="BU92" s="1053"/>
      <c r="BV92" s="1053"/>
      <c r="BW92" s="1053"/>
      <c r="BX92" s="1053"/>
      <c r="BY92" s="1053"/>
      <c r="BZ92" s="1053"/>
      <c r="CA92" s="1053"/>
      <c r="CB92" s="1053"/>
      <c r="CC92" s="1053"/>
      <c r="CD92" s="1053"/>
      <c r="CE92" s="1053"/>
      <c r="CF92" s="1053"/>
      <c r="CG92" s="1054"/>
      <c r="CH92" s="1055"/>
      <c r="CI92" s="1056"/>
      <c r="CJ92" s="1056"/>
      <c r="CK92" s="1056"/>
      <c r="CL92" s="1057"/>
      <c r="CM92" s="1055"/>
      <c r="CN92" s="1056"/>
      <c r="CO92" s="1056"/>
      <c r="CP92" s="1056"/>
      <c r="CQ92" s="1057"/>
      <c r="CR92" s="1055"/>
      <c r="CS92" s="1056"/>
      <c r="CT92" s="1056"/>
      <c r="CU92" s="1056"/>
      <c r="CV92" s="1057"/>
      <c r="CW92" s="1055"/>
      <c r="CX92" s="1056"/>
      <c r="CY92" s="1056"/>
      <c r="CZ92" s="1056"/>
      <c r="DA92" s="1057"/>
      <c r="DB92" s="1055"/>
      <c r="DC92" s="1056"/>
      <c r="DD92" s="1056"/>
      <c r="DE92" s="1056"/>
      <c r="DF92" s="1057"/>
      <c r="DG92" s="1055"/>
      <c r="DH92" s="1056"/>
      <c r="DI92" s="1056"/>
      <c r="DJ92" s="1056"/>
      <c r="DK92" s="1057"/>
      <c r="DL92" s="1055"/>
      <c r="DM92" s="1056"/>
      <c r="DN92" s="1056"/>
      <c r="DO92" s="1056"/>
      <c r="DP92" s="1057"/>
      <c r="DQ92" s="1055"/>
      <c r="DR92" s="1056"/>
      <c r="DS92" s="1056"/>
      <c r="DT92" s="1056"/>
      <c r="DU92" s="1057"/>
      <c r="DV92" s="1040"/>
      <c r="DW92" s="1041"/>
      <c r="DX92" s="1041"/>
      <c r="DY92" s="1041"/>
      <c r="DZ92" s="10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52"/>
      <c r="BT93" s="1053"/>
      <c r="BU93" s="1053"/>
      <c r="BV93" s="1053"/>
      <c r="BW93" s="1053"/>
      <c r="BX93" s="1053"/>
      <c r="BY93" s="1053"/>
      <c r="BZ93" s="1053"/>
      <c r="CA93" s="1053"/>
      <c r="CB93" s="1053"/>
      <c r="CC93" s="1053"/>
      <c r="CD93" s="1053"/>
      <c r="CE93" s="1053"/>
      <c r="CF93" s="1053"/>
      <c r="CG93" s="1054"/>
      <c r="CH93" s="1055"/>
      <c r="CI93" s="1056"/>
      <c r="CJ93" s="1056"/>
      <c r="CK93" s="1056"/>
      <c r="CL93" s="1057"/>
      <c r="CM93" s="1055"/>
      <c r="CN93" s="1056"/>
      <c r="CO93" s="1056"/>
      <c r="CP93" s="1056"/>
      <c r="CQ93" s="1057"/>
      <c r="CR93" s="1055"/>
      <c r="CS93" s="1056"/>
      <c r="CT93" s="1056"/>
      <c r="CU93" s="1056"/>
      <c r="CV93" s="1057"/>
      <c r="CW93" s="1055"/>
      <c r="CX93" s="1056"/>
      <c r="CY93" s="1056"/>
      <c r="CZ93" s="1056"/>
      <c r="DA93" s="1057"/>
      <c r="DB93" s="1055"/>
      <c r="DC93" s="1056"/>
      <c r="DD93" s="1056"/>
      <c r="DE93" s="1056"/>
      <c r="DF93" s="1057"/>
      <c r="DG93" s="1055"/>
      <c r="DH93" s="1056"/>
      <c r="DI93" s="1056"/>
      <c r="DJ93" s="1056"/>
      <c r="DK93" s="1057"/>
      <c r="DL93" s="1055"/>
      <c r="DM93" s="1056"/>
      <c r="DN93" s="1056"/>
      <c r="DO93" s="1056"/>
      <c r="DP93" s="1057"/>
      <c r="DQ93" s="1055"/>
      <c r="DR93" s="1056"/>
      <c r="DS93" s="1056"/>
      <c r="DT93" s="1056"/>
      <c r="DU93" s="1057"/>
      <c r="DV93" s="1040"/>
      <c r="DW93" s="1041"/>
      <c r="DX93" s="1041"/>
      <c r="DY93" s="1041"/>
      <c r="DZ93" s="10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52"/>
      <c r="BT94" s="1053"/>
      <c r="BU94" s="1053"/>
      <c r="BV94" s="1053"/>
      <c r="BW94" s="1053"/>
      <c r="BX94" s="1053"/>
      <c r="BY94" s="1053"/>
      <c r="BZ94" s="1053"/>
      <c r="CA94" s="1053"/>
      <c r="CB94" s="1053"/>
      <c r="CC94" s="1053"/>
      <c r="CD94" s="1053"/>
      <c r="CE94" s="1053"/>
      <c r="CF94" s="1053"/>
      <c r="CG94" s="1054"/>
      <c r="CH94" s="1055"/>
      <c r="CI94" s="1056"/>
      <c r="CJ94" s="1056"/>
      <c r="CK94" s="1056"/>
      <c r="CL94" s="1057"/>
      <c r="CM94" s="1055"/>
      <c r="CN94" s="1056"/>
      <c r="CO94" s="1056"/>
      <c r="CP94" s="1056"/>
      <c r="CQ94" s="1057"/>
      <c r="CR94" s="1055"/>
      <c r="CS94" s="1056"/>
      <c r="CT94" s="1056"/>
      <c r="CU94" s="1056"/>
      <c r="CV94" s="1057"/>
      <c r="CW94" s="1055"/>
      <c r="CX94" s="1056"/>
      <c r="CY94" s="1056"/>
      <c r="CZ94" s="1056"/>
      <c r="DA94" s="1057"/>
      <c r="DB94" s="1055"/>
      <c r="DC94" s="1056"/>
      <c r="DD94" s="1056"/>
      <c r="DE94" s="1056"/>
      <c r="DF94" s="1057"/>
      <c r="DG94" s="1055"/>
      <c r="DH94" s="1056"/>
      <c r="DI94" s="1056"/>
      <c r="DJ94" s="1056"/>
      <c r="DK94" s="1057"/>
      <c r="DL94" s="1055"/>
      <c r="DM94" s="1056"/>
      <c r="DN94" s="1056"/>
      <c r="DO94" s="1056"/>
      <c r="DP94" s="1057"/>
      <c r="DQ94" s="1055"/>
      <c r="DR94" s="1056"/>
      <c r="DS94" s="1056"/>
      <c r="DT94" s="1056"/>
      <c r="DU94" s="1057"/>
      <c r="DV94" s="1040"/>
      <c r="DW94" s="1041"/>
      <c r="DX94" s="1041"/>
      <c r="DY94" s="1041"/>
      <c r="DZ94" s="10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52"/>
      <c r="BT95" s="1053"/>
      <c r="BU95" s="1053"/>
      <c r="BV95" s="1053"/>
      <c r="BW95" s="1053"/>
      <c r="BX95" s="1053"/>
      <c r="BY95" s="1053"/>
      <c r="BZ95" s="1053"/>
      <c r="CA95" s="1053"/>
      <c r="CB95" s="1053"/>
      <c r="CC95" s="1053"/>
      <c r="CD95" s="1053"/>
      <c r="CE95" s="1053"/>
      <c r="CF95" s="1053"/>
      <c r="CG95" s="1054"/>
      <c r="CH95" s="1055"/>
      <c r="CI95" s="1056"/>
      <c r="CJ95" s="1056"/>
      <c r="CK95" s="1056"/>
      <c r="CL95" s="1057"/>
      <c r="CM95" s="1055"/>
      <c r="CN95" s="1056"/>
      <c r="CO95" s="1056"/>
      <c r="CP95" s="1056"/>
      <c r="CQ95" s="1057"/>
      <c r="CR95" s="1055"/>
      <c r="CS95" s="1056"/>
      <c r="CT95" s="1056"/>
      <c r="CU95" s="1056"/>
      <c r="CV95" s="1057"/>
      <c r="CW95" s="1055"/>
      <c r="CX95" s="1056"/>
      <c r="CY95" s="1056"/>
      <c r="CZ95" s="1056"/>
      <c r="DA95" s="1057"/>
      <c r="DB95" s="1055"/>
      <c r="DC95" s="1056"/>
      <c r="DD95" s="1056"/>
      <c r="DE95" s="1056"/>
      <c r="DF95" s="1057"/>
      <c r="DG95" s="1055"/>
      <c r="DH95" s="1056"/>
      <c r="DI95" s="1056"/>
      <c r="DJ95" s="1056"/>
      <c r="DK95" s="1057"/>
      <c r="DL95" s="1055"/>
      <c r="DM95" s="1056"/>
      <c r="DN95" s="1056"/>
      <c r="DO95" s="1056"/>
      <c r="DP95" s="1057"/>
      <c r="DQ95" s="1055"/>
      <c r="DR95" s="1056"/>
      <c r="DS95" s="1056"/>
      <c r="DT95" s="1056"/>
      <c r="DU95" s="1057"/>
      <c r="DV95" s="1040"/>
      <c r="DW95" s="1041"/>
      <c r="DX95" s="1041"/>
      <c r="DY95" s="1041"/>
      <c r="DZ95" s="10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52"/>
      <c r="BT96" s="1053"/>
      <c r="BU96" s="1053"/>
      <c r="BV96" s="1053"/>
      <c r="BW96" s="1053"/>
      <c r="BX96" s="1053"/>
      <c r="BY96" s="1053"/>
      <c r="BZ96" s="1053"/>
      <c r="CA96" s="1053"/>
      <c r="CB96" s="1053"/>
      <c r="CC96" s="1053"/>
      <c r="CD96" s="1053"/>
      <c r="CE96" s="1053"/>
      <c r="CF96" s="1053"/>
      <c r="CG96" s="1054"/>
      <c r="CH96" s="1055"/>
      <c r="CI96" s="1056"/>
      <c r="CJ96" s="1056"/>
      <c r="CK96" s="1056"/>
      <c r="CL96" s="1057"/>
      <c r="CM96" s="1055"/>
      <c r="CN96" s="1056"/>
      <c r="CO96" s="1056"/>
      <c r="CP96" s="1056"/>
      <c r="CQ96" s="1057"/>
      <c r="CR96" s="1055"/>
      <c r="CS96" s="1056"/>
      <c r="CT96" s="1056"/>
      <c r="CU96" s="1056"/>
      <c r="CV96" s="1057"/>
      <c r="CW96" s="1055"/>
      <c r="CX96" s="1056"/>
      <c r="CY96" s="1056"/>
      <c r="CZ96" s="1056"/>
      <c r="DA96" s="1057"/>
      <c r="DB96" s="1055"/>
      <c r="DC96" s="1056"/>
      <c r="DD96" s="1056"/>
      <c r="DE96" s="1056"/>
      <c r="DF96" s="1057"/>
      <c r="DG96" s="1055"/>
      <c r="DH96" s="1056"/>
      <c r="DI96" s="1056"/>
      <c r="DJ96" s="1056"/>
      <c r="DK96" s="1057"/>
      <c r="DL96" s="1055"/>
      <c r="DM96" s="1056"/>
      <c r="DN96" s="1056"/>
      <c r="DO96" s="1056"/>
      <c r="DP96" s="1057"/>
      <c r="DQ96" s="1055"/>
      <c r="DR96" s="1056"/>
      <c r="DS96" s="1056"/>
      <c r="DT96" s="1056"/>
      <c r="DU96" s="1057"/>
      <c r="DV96" s="1040"/>
      <c r="DW96" s="1041"/>
      <c r="DX96" s="1041"/>
      <c r="DY96" s="1041"/>
      <c r="DZ96" s="10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52"/>
      <c r="BT97" s="1053"/>
      <c r="BU97" s="1053"/>
      <c r="BV97" s="1053"/>
      <c r="BW97" s="1053"/>
      <c r="BX97" s="1053"/>
      <c r="BY97" s="1053"/>
      <c r="BZ97" s="1053"/>
      <c r="CA97" s="1053"/>
      <c r="CB97" s="1053"/>
      <c r="CC97" s="1053"/>
      <c r="CD97" s="1053"/>
      <c r="CE97" s="1053"/>
      <c r="CF97" s="1053"/>
      <c r="CG97" s="1054"/>
      <c r="CH97" s="1055"/>
      <c r="CI97" s="1056"/>
      <c r="CJ97" s="1056"/>
      <c r="CK97" s="1056"/>
      <c r="CL97" s="1057"/>
      <c r="CM97" s="1055"/>
      <c r="CN97" s="1056"/>
      <c r="CO97" s="1056"/>
      <c r="CP97" s="1056"/>
      <c r="CQ97" s="1057"/>
      <c r="CR97" s="1055"/>
      <c r="CS97" s="1056"/>
      <c r="CT97" s="1056"/>
      <c r="CU97" s="1056"/>
      <c r="CV97" s="1057"/>
      <c r="CW97" s="1055"/>
      <c r="CX97" s="1056"/>
      <c r="CY97" s="1056"/>
      <c r="CZ97" s="1056"/>
      <c r="DA97" s="1057"/>
      <c r="DB97" s="1055"/>
      <c r="DC97" s="1056"/>
      <c r="DD97" s="1056"/>
      <c r="DE97" s="1056"/>
      <c r="DF97" s="1057"/>
      <c r="DG97" s="1055"/>
      <c r="DH97" s="1056"/>
      <c r="DI97" s="1056"/>
      <c r="DJ97" s="1056"/>
      <c r="DK97" s="1057"/>
      <c r="DL97" s="1055"/>
      <c r="DM97" s="1056"/>
      <c r="DN97" s="1056"/>
      <c r="DO97" s="1056"/>
      <c r="DP97" s="1057"/>
      <c r="DQ97" s="1055"/>
      <c r="DR97" s="1056"/>
      <c r="DS97" s="1056"/>
      <c r="DT97" s="1056"/>
      <c r="DU97" s="1057"/>
      <c r="DV97" s="1040"/>
      <c r="DW97" s="1041"/>
      <c r="DX97" s="1041"/>
      <c r="DY97" s="1041"/>
      <c r="DZ97" s="10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52"/>
      <c r="BT98" s="1053"/>
      <c r="BU98" s="1053"/>
      <c r="BV98" s="1053"/>
      <c r="BW98" s="1053"/>
      <c r="BX98" s="1053"/>
      <c r="BY98" s="1053"/>
      <c r="BZ98" s="1053"/>
      <c r="CA98" s="1053"/>
      <c r="CB98" s="1053"/>
      <c r="CC98" s="1053"/>
      <c r="CD98" s="1053"/>
      <c r="CE98" s="1053"/>
      <c r="CF98" s="1053"/>
      <c r="CG98" s="1054"/>
      <c r="CH98" s="1055"/>
      <c r="CI98" s="1056"/>
      <c r="CJ98" s="1056"/>
      <c r="CK98" s="1056"/>
      <c r="CL98" s="1057"/>
      <c r="CM98" s="1055"/>
      <c r="CN98" s="1056"/>
      <c r="CO98" s="1056"/>
      <c r="CP98" s="1056"/>
      <c r="CQ98" s="1057"/>
      <c r="CR98" s="1055"/>
      <c r="CS98" s="1056"/>
      <c r="CT98" s="1056"/>
      <c r="CU98" s="1056"/>
      <c r="CV98" s="1057"/>
      <c r="CW98" s="1055"/>
      <c r="CX98" s="1056"/>
      <c r="CY98" s="1056"/>
      <c r="CZ98" s="1056"/>
      <c r="DA98" s="1057"/>
      <c r="DB98" s="1055"/>
      <c r="DC98" s="1056"/>
      <c r="DD98" s="1056"/>
      <c r="DE98" s="1056"/>
      <c r="DF98" s="1057"/>
      <c r="DG98" s="1055"/>
      <c r="DH98" s="1056"/>
      <c r="DI98" s="1056"/>
      <c r="DJ98" s="1056"/>
      <c r="DK98" s="1057"/>
      <c r="DL98" s="1055"/>
      <c r="DM98" s="1056"/>
      <c r="DN98" s="1056"/>
      <c r="DO98" s="1056"/>
      <c r="DP98" s="1057"/>
      <c r="DQ98" s="1055"/>
      <c r="DR98" s="1056"/>
      <c r="DS98" s="1056"/>
      <c r="DT98" s="1056"/>
      <c r="DU98" s="1057"/>
      <c r="DV98" s="1040"/>
      <c r="DW98" s="1041"/>
      <c r="DX98" s="1041"/>
      <c r="DY98" s="1041"/>
      <c r="DZ98" s="10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52"/>
      <c r="BT99" s="1053"/>
      <c r="BU99" s="1053"/>
      <c r="BV99" s="1053"/>
      <c r="BW99" s="1053"/>
      <c r="BX99" s="1053"/>
      <c r="BY99" s="1053"/>
      <c r="BZ99" s="1053"/>
      <c r="CA99" s="1053"/>
      <c r="CB99" s="1053"/>
      <c r="CC99" s="1053"/>
      <c r="CD99" s="1053"/>
      <c r="CE99" s="1053"/>
      <c r="CF99" s="1053"/>
      <c r="CG99" s="1054"/>
      <c r="CH99" s="1055"/>
      <c r="CI99" s="1056"/>
      <c r="CJ99" s="1056"/>
      <c r="CK99" s="1056"/>
      <c r="CL99" s="1057"/>
      <c r="CM99" s="1055"/>
      <c r="CN99" s="1056"/>
      <c r="CO99" s="1056"/>
      <c r="CP99" s="1056"/>
      <c r="CQ99" s="1057"/>
      <c r="CR99" s="1055"/>
      <c r="CS99" s="1056"/>
      <c r="CT99" s="1056"/>
      <c r="CU99" s="1056"/>
      <c r="CV99" s="1057"/>
      <c r="CW99" s="1055"/>
      <c r="CX99" s="1056"/>
      <c r="CY99" s="1056"/>
      <c r="CZ99" s="1056"/>
      <c r="DA99" s="1057"/>
      <c r="DB99" s="1055"/>
      <c r="DC99" s="1056"/>
      <c r="DD99" s="1056"/>
      <c r="DE99" s="1056"/>
      <c r="DF99" s="1057"/>
      <c r="DG99" s="1055"/>
      <c r="DH99" s="1056"/>
      <c r="DI99" s="1056"/>
      <c r="DJ99" s="1056"/>
      <c r="DK99" s="1057"/>
      <c r="DL99" s="1055"/>
      <c r="DM99" s="1056"/>
      <c r="DN99" s="1056"/>
      <c r="DO99" s="1056"/>
      <c r="DP99" s="1057"/>
      <c r="DQ99" s="1055"/>
      <c r="DR99" s="1056"/>
      <c r="DS99" s="1056"/>
      <c r="DT99" s="1056"/>
      <c r="DU99" s="1057"/>
      <c r="DV99" s="1040"/>
      <c r="DW99" s="1041"/>
      <c r="DX99" s="1041"/>
      <c r="DY99" s="1041"/>
      <c r="DZ99" s="10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52"/>
      <c r="BT100" s="1053"/>
      <c r="BU100" s="1053"/>
      <c r="BV100" s="1053"/>
      <c r="BW100" s="1053"/>
      <c r="BX100" s="1053"/>
      <c r="BY100" s="1053"/>
      <c r="BZ100" s="1053"/>
      <c r="CA100" s="1053"/>
      <c r="CB100" s="1053"/>
      <c r="CC100" s="1053"/>
      <c r="CD100" s="1053"/>
      <c r="CE100" s="1053"/>
      <c r="CF100" s="1053"/>
      <c r="CG100" s="1054"/>
      <c r="CH100" s="1055"/>
      <c r="CI100" s="1056"/>
      <c r="CJ100" s="1056"/>
      <c r="CK100" s="1056"/>
      <c r="CL100" s="1057"/>
      <c r="CM100" s="1055"/>
      <c r="CN100" s="1056"/>
      <c r="CO100" s="1056"/>
      <c r="CP100" s="1056"/>
      <c r="CQ100" s="1057"/>
      <c r="CR100" s="1055"/>
      <c r="CS100" s="1056"/>
      <c r="CT100" s="1056"/>
      <c r="CU100" s="1056"/>
      <c r="CV100" s="1057"/>
      <c r="CW100" s="1055"/>
      <c r="CX100" s="1056"/>
      <c r="CY100" s="1056"/>
      <c r="CZ100" s="1056"/>
      <c r="DA100" s="1057"/>
      <c r="DB100" s="1055"/>
      <c r="DC100" s="1056"/>
      <c r="DD100" s="1056"/>
      <c r="DE100" s="1056"/>
      <c r="DF100" s="1057"/>
      <c r="DG100" s="1055"/>
      <c r="DH100" s="1056"/>
      <c r="DI100" s="1056"/>
      <c r="DJ100" s="1056"/>
      <c r="DK100" s="1057"/>
      <c r="DL100" s="1055"/>
      <c r="DM100" s="1056"/>
      <c r="DN100" s="1056"/>
      <c r="DO100" s="1056"/>
      <c r="DP100" s="1057"/>
      <c r="DQ100" s="1055"/>
      <c r="DR100" s="1056"/>
      <c r="DS100" s="1056"/>
      <c r="DT100" s="1056"/>
      <c r="DU100" s="1057"/>
      <c r="DV100" s="1040"/>
      <c r="DW100" s="1041"/>
      <c r="DX100" s="1041"/>
      <c r="DY100" s="1041"/>
      <c r="DZ100" s="10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52"/>
      <c r="BT101" s="1053"/>
      <c r="BU101" s="1053"/>
      <c r="BV101" s="1053"/>
      <c r="BW101" s="1053"/>
      <c r="BX101" s="1053"/>
      <c r="BY101" s="1053"/>
      <c r="BZ101" s="1053"/>
      <c r="CA101" s="1053"/>
      <c r="CB101" s="1053"/>
      <c r="CC101" s="1053"/>
      <c r="CD101" s="1053"/>
      <c r="CE101" s="1053"/>
      <c r="CF101" s="1053"/>
      <c r="CG101" s="1054"/>
      <c r="CH101" s="1055"/>
      <c r="CI101" s="1056"/>
      <c r="CJ101" s="1056"/>
      <c r="CK101" s="1056"/>
      <c r="CL101" s="1057"/>
      <c r="CM101" s="1055"/>
      <c r="CN101" s="1056"/>
      <c r="CO101" s="1056"/>
      <c r="CP101" s="1056"/>
      <c r="CQ101" s="1057"/>
      <c r="CR101" s="1055"/>
      <c r="CS101" s="1056"/>
      <c r="CT101" s="1056"/>
      <c r="CU101" s="1056"/>
      <c r="CV101" s="1057"/>
      <c r="CW101" s="1055"/>
      <c r="CX101" s="1056"/>
      <c r="CY101" s="1056"/>
      <c r="CZ101" s="1056"/>
      <c r="DA101" s="1057"/>
      <c r="DB101" s="1055"/>
      <c r="DC101" s="1056"/>
      <c r="DD101" s="1056"/>
      <c r="DE101" s="1056"/>
      <c r="DF101" s="1057"/>
      <c r="DG101" s="1055"/>
      <c r="DH101" s="1056"/>
      <c r="DI101" s="1056"/>
      <c r="DJ101" s="1056"/>
      <c r="DK101" s="1057"/>
      <c r="DL101" s="1055"/>
      <c r="DM101" s="1056"/>
      <c r="DN101" s="1056"/>
      <c r="DO101" s="1056"/>
      <c r="DP101" s="1057"/>
      <c r="DQ101" s="1055"/>
      <c r="DR101" s="1056"/>
      <c r="DS101" s="1056"/>
      <c r="DT101" s="1056"/>
      <c r="DU101" s="1057"/>
      <c r="DV101" s="1040"/>
      <c r="DW101" s="1041"/>
      <c r="DX101" s="1041"/>
      <c r="DY101" s="1041"/>
      <c r="DZ101" s="10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43" t="s">
        <v>426</v>
      </c>
      <c r="BS102" s="1044"/>
      <c r="BT102" s="1044"/>
      <c r="BU102" s="1044"/>
      <c r="BV102" s="1044"/>
      <c r="BW102" s="1044"/>
      <c r="BX102" s="1044"/>
      <c r="BY102" s="1044"/>
      <c r="BZ102" s="1044"/>
      <c r="CA102" s="1044"/>
      <c r="CB102" s="1044"/>
      <c r="CC102" s="1044"/>
      <c r="CD102" s="1044"/>
      <c r="CE102" s="1044"/>
      <c r="CF102" s="1044"/>
      <c r="CG102" s="1045"/>
      <c r="CH102" s="1046"/>
      <c r="CI102" s="1047"/>
      <c r="CJ102" s="1047"/>
      <c r="CK102" s="1047"/>
      <c r="CL102" s="1048"/>
      <c r="CM102" s="1046"/>
      <c r="CN102" s="1047"/>
      <c r="CO102" s="1047"/>
      <c r="CP102" s="1047"/>
      <c r="CQ102" s="1048"/>
      <c r="CR102" s="1049"/>
      <c r="CS102" s="1050"/>
      <c r="CT102" s="1050"/>
      <c r="CU102" s="1050"/>
      <c r="CV102" s="1051"/>
      <c r="CW102" s="1049"/>
      <c r="CX102" s="1050"/>
      <c r="CY102" s="1050"/>
      <c r="CZ102" s="1050"/>
      <c r="DA102" s="1051"/>
      <c r="DB102" s="1049"/>
      <c r="DC102" s="1050"/>
      <c r="DD102" s="1050"/>
      <c r="DE102" s="1050"/>
      <c r="DF102" s="1051"/>
      <c r="DG102" s="1049"/>
      <c r="DH102" s="1050"/>
      <c r="DI102" s="1050"/>
      <c r="DJ102" s="1050"/>
      <c r="DK102" s="1051"/>
      <c r="DL102" s="1049"/>
      <c r="DM102" s="1050"/>
      <c r="DN102" s="1050"/>
      <c r="DO102" s="1050"/>
      <c r="DP102" s="1051"/>
      <c r="DQ102" s="1049"/>
      <c r="DR102" s="1050"/>
      <c r="DS102" s="1050"/>
      <c r="DT102" s="1050"/>
      <c r="DU102" s="1051"/>
      <c r="DV102" s="1032"/>
      <c r="DW102" s="1033"/>
      <c r="DX102" s="1033"/>
      <c r="DY102" s="1033"/>
      <c r="DZ102" s="103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5" t="s">
        <v>427</v>
      </c>
      <c r="BR103" s="1035"/>
      <c r="BS103" s="1035"/>
      <c r="BT103" s="1035"/>
      <c r="BU103" s="1035"/>
      <c r="BV103" s="1035"/>
      <c r="BW103" s="1035"/>
      <c r="BX103" s="1035"/>
      <c r="BY103" s="1035"/>
      <c r="BZ103" s="1035"/>
      <c r="CA103" s="1035"/>
      <c r="CB103" s="1035"/>
      <c r="CC103" s="1035"/>
      <c r="CD103" s="1035"/>
      <c r="CE103" s="1035"/>
      <c r="CF103" s="1035"/>
      <c r="CG103" s="1035"/>
      <c r="CH103" s="1035"/>
      <c r="CI103" s="1035"/>
      <c r="CJ103" s="1035"/>
      <c r="CK103" s="1035"/>
      <c r="CL103" s="1035"/>
      <c r="CM103" s="1035"/>
      <c r="CN103" s="1035"/>
      <c r="CO103" s="1035"/>
      <c r="CP103" s="1035"/>
      <c r="CQ103" s="1035"/>
      <c r="CR103" s="1035"/>
      <c r="CS103" s="1035"/>
      <c r="CT103" s="1035"/>
      <c r="CU103" s="1035"/>
      <c r="CV103" s="1035"/>
      <c r="CW103" s="1035"/>
      <c r="CX103" s="1035"/>
      <c r="CY103" s="1035"/>
      <c r="CZ103" s="1035"/>
      <c r="DA103" s="1035"/>
      <c r="DB103" s="1035"/>
      <c r="DC103" s="1035"/>
      <c r="DD103" s="1035"/>
      <c r="DE103" s="1035"/>
      <c r="DF103" s="1035"/>
      <c r="DG103" s="1035"/>
      <c r="DH103" s="1035"/>
      <c r="DI103" s="1035"/>
      <c r="DJ103" s="1035"/>
      <c r="DK103" s="1035"/>
      <c r="DL103" s="1035"/>
      <c r="DM103" s="1035"/>
      <c r="DN103" s="1035"/>
      <c r="DO103" s="1035"/>
      <c r="DP103" s="1035"/>
      <c r="DQ103" s="1035"/>
      <c r="DR103" s="1035"/>
      <c r="DS103" s="1035"/>
      <c r="DT103" s="1035"/>
      <c r="DU103" s="1035"/>
      <c r="DV103" s="1035"/>
      <c r="DW103" s="1035"/>
      <c r="DX103" s="1035"/>
      <c r="DY103" s="1035"/>
      <c r="DZ103" s="103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6" t="s">
        <v>428</v>
      </c>
      <c r="BR104" s="1036"/>
      <c r="BS104" s="1036"/>
      <c r="BT104" s="1036"/>
      <c r="BU104" s="1036"/>
      <c r="BV104" s="1036"/>
      <c r="BW104" s="1036"/>
      <c r="BX104" s="1036"/>
      <c r="BY104" s="1036"/>
      <c r="BZ104" s="1036"/>
      <c r="CA104" s="1036"/>
      <c r="CB104" s="1036"/>
      <c r="CC104" s="1036"/>
      <c r="CD104" s="1036"/>
      <c r="CE104" s="1036"/>
      <c r="CF104" s="1036"/>
      <c r="CG104" s="1036"/>
      <c r="CH104" s="1036"/>
      <c r="CI104" s="1036"/>
      <c r="CJ104" s="1036"/>
      <c r="CK104" s="1036"/>
      <c r="CL104" s="1036"/>
      <c r="CM104" s="1036"/>
      <c r="CN104" s="1036"/>
      <c r="CO104" s="1036"/>
      <c r="CP104" s="1036"/>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c r="DO104" s="1036"/>
      <c r="DP104" s="1036"/>
      <c r="DQ104" s="1036"/>
      <c r="DR104" s="1036"/>
      <c r="DS104" s="1036"/>
      <c r="DT104" s="1036"/>
      <c r="DU104" s="1036"/>
      <c r="DV104" s="1036"/>
      <c r="DW104" s="1036"/>
      <c r="DX104" s="1036"/>
      <c r="DY104" s="1036"/>
      <c r="DZ104" s="103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7" t="s">
        <v>431</v>
      </c>
      <c r="B108" s="1038"/>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8"/>
      <c r="AF108" s="1038"/>
      <c r="AG108" s="1038"/>
      <c r="AH108" s="1038"/>
      <c r="AI108" s="1038"/>
      <c r="AJ108" s="1038"/>
      <c r="AK108" s="1038"/>
      <c r="AL108" s="1038"/>
      <c r="AM108" s="1038"/>
      <c r="AN108" s="1038"/>
      <c r="AO108" s="1038"/>
      <c r="AP108" s="1038"/>
      <c r="AQ108" s="1038"/>
      <c r="AR108" s="1038"/>
      <c r="AS108" s="1038"/>
      <c r="AT108" s="1039"/>
      <c r="AU108" s="1037" t="s">
        <v>432</v>
      </c>
      <c r="AV108" s="1038"/>
      <c r="AW108" s="1038"/>
      <c r="AX108" s="1038"/>
      <c r="AY108" s="1038"/>
      <c r="AZ108" s="1038"/>
      <c r="BA108" s="1038"/>
      <c r="BB108" s="1038"/>
      <c r="BC108" s="1038"/>
      <c r="BD108" s="1038"/>
      <c r="BE108" s="1038"/>
      <c r="BF108" s="1038"/>
      <c r="BG108" s="1038"/>
      <c r="BH108" s="1038"/>
      <c r="BI108" s="1038"/>
      <c r="BJ108" s="1038"/>
      <c r="BK108" s="1038"/>
      <c r="BL108" s="1038"/>
      <c r="BM108" s="1038"/>
      <c r="BN108" s="1038"/>
      <c r="BO108" s="1038"/>
      <c r="BP108" s="1038"/>
      <c r="BQ108" s="1038"/>
      <c r="BR108" s="1038"/>
      <c r="BS108" s="1038"/>
      <c r="BT108" s="1038"/>
      <c r="BU108" s="1038"/>
      <c r="BV108" s="1038"/>
      <c r="BW108" s="1038"/>
      <c r="BX108" s="1038"/>
      <c r="BY108" s="1038"/>
      <c r="BZ108" s="1038"/>
      <c r="CA108" s="1038"/>
      <c r="CB108" s="1038"/>
      <c r="CC108" s="1038"/>
      <c r="CD108" s="1038"/>
      <c r="CE108" s="1038"/>
      <c r="CF108" s="1038"/>
      <c r="CG108" s="1038"/>
      <c r="CH108" s="1038"/>
      <c r="CI108" s="1038"/>
      <c r="CJ108" s="1038"/>
      <c r="CK108" s="1038"/>
      <c r="CL108" s="1038"/>
      <c r="CM108" s="1038"/>
      <c r="CN108" s="1038"/>
      <c r="CO108" s="1038"/>
      <c r="CP108" s="1038"/>
      <c r="CQ108" s="1038"/>
      <c r="CR108" s="1038"/>
      <c r="CS108" s="1038"/>
      <c r="CT108" s="1038"/>
      <c r="CU108" s="1038"/>
      <c r="CV108" s="1038"/>
      <c r="CW108" s="1038"/>
      <c r="CX108" s="1038"/>
      <c r="CY108" s="1038"/>
      <c r="CZ108" s="1038"/>
      <c r="DA108" s="1038"/>
      <c r="DB108" s="1038"/>
      <c r="DC108" s="1038"/>
      <c r="DD108" s="1038"/>
      <c r="DE108" s="1038"/>
      <c r="DF108" s="1038"/>
      <c r="DG108" s="1038"/>
      <c r="DH108" s="1038"/>
      <c r="DI108" s="1038"/>
      <c r="DJ108" s="1038"/>
      <c r="DK108" s="1038"/>
      <c r="DL108" s="1038"/>
      <c r="DM108" s="1038"/>
      <c r="DN108" s="1038"/>
      <c r="DO108" s="1038"/>
      <c r="DP108" s="1038"/>
      <c r="DQ108" s="1038"/>
      <c r="DR108" s="1038"/>
      <c r="DS108" s="1038"/>
      <c r="DT108" s="1038"/>
      <c r="DU108" s="1038"/>
      <c r="DV108" s="1038"/>
      <c r="DW108" s="1038"/>
      <c r="DX108" s="1038"/>
      <c r="DY108" s="1038"/>
      <c r="DZ108" s="1039"/>
    </row>
    <row r="109" spans="1:131" s="247" customFormat="1" ht="26.25" customHeight="1" x14ac:dyDescent="0.15">
      <c r="A109" s="992" t="s">
        <v>433</v>
      </c>
      <c r="B109" s="993"/>
      <c r="C109" s="993"/>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4"/>
      <c r="AA109" s="995" t="s">
        <v>434</v>
      </c>
      <c r="AB109" s="993"/>
      <c r="AC109" s="993"/>
      <c r="AD109" s="993"/>
      <c r="AE109" s="994"/>
      <c r="AF109" s="995" t="s">
        <v>312</v>
      </c>
      <c r="AG109" s="993"/>
      <c r="AH109" s="993"/>
      <c r="AI109" s="993"/>
      <c r="AJ109" s="994"/>
      <c r="AK109" s="995" t="s">
        <v>311</v>
      </c>
      <c r="AL109" s="993"/>
      <c r="AM109" s="993"/>
      <c r="AN109" s="993"/>
      <c r="AO109" s="994"/>
      <c r="AP109" s="995" t="s">
        <v>435</v>
      </c>
      <c r="AQ109" s="993"/>
      <c r="AR109" s="993"/>
      <c r="AS109" s="993"/>
      <c r="AT109" s="1024"/>
      <c r="AU109" s="992" t="s">
        <v>433</v>
      </c>
      <c r="AV109" s="993"/>
      <c r="AW109" s="993"/>
      <c r="AX109" s="993"/>
      <c r="AY109" s="993"/>
      <c r="AZ109" s="993"/>
      <c r="BA109" s="993"/>
      <c r="BB109" s="993"/>
      <c r="BC109" s="993"/>
      <c r="BD109" s="993"/>
      <c r="BE109" s="993"/>
      <c r="BF109" s="993"/>
      <c r="BG109" s="993"/>
      <c r="BH109" s="993"/>
      <c r="BI109" s="993"/>
      <c r="BJ109" s="993"/>
      <c r="BK109" s="993"/>
      <c r="BL109" s="993"/>
      <c r="BM109" s="993"/>
      <c r="BN109" s="993"/>
      <c r="BO109" s="993"/>
      <c r="BP109" s="994"/>
      <c r="BQ109" s="995" t="s">
        <v>434</v>
      </c>
      <c r="BR109" s="993"/>
      <c r="BS109" s="993"/>
      <c r="BT109" s="993"/>
      <c r="BU109" s="994"/>
      <c r="BV109" s="995" t="s">
        <v>312</v>
      </c>
      <c r="BW109" s="993"/>
      <c r="BX109" s="993"/>
      <c r="BY109" s="993"/>
      <c r="BZ109" s="994"/>
      <c r="CA109" s="995" t="s">
        <v>311</v>
      </c>
      <c r="CB109" s="993"/>
      <c r="CC109" s="993"/>
      <c r="CD109" s="993"/>
      <c r="CE109" s="994"/>
      <c r="CF109" s="1031" t="s">
        <v>435</v>
      </c>
      <c r="CG109" s="1031"/>
      <c r="CH109" s="1031"/>
      <c r="CI109" s="1031"/>
      <c r="CJ109" s="1031"/>
      <c r="CK109" s="995" t="s">
        <v>436</v>
      </c>
      <c r="CL109" s="993"/>
      <c r="CM109" s="993"/>
      <c r="CN109" s="993"/>
      <c r="CO109" s="993"/>
      <c r="CP109" s="993"/>
      <c r="CQ109" s="993"/>
      <c r="CR109" s="993"/>
      <c r="CS109" s="993"/>
      <c r="CT109" s="993"/>
      <c r="CU109" s="993"/>
      <c r="CV109" s="993"/>
      <c r="CW109" s="993"/>
      <c r="CX109" s="993"/>
      <c r="CY109" s="993"/>
      <c r="CZ109" s="993"/>
      <c r="DA109" s="993"/>
      <c r="DB109" s="993"/>
      <c r="DC109" s="993"/>
      <c r="DD109" s="993"/>
      <c r="DE109" s="993"/>
      <c r="DF109" s="994"/>
      <c r="DG109" s="995" t="s">
        <v>434</v>
      </c>
      <c r="DH109" s="993"/>
      <c r="DI109" s="993"/>
      <c r="DJ109" s="993"/>
      <c r="DK109" s="994"/>
      <c r="DL109" s="995" t="s">
        <v>312</v>
      </c>
      <c r="DM109" s="993"/>
      <c r="DN109" s="993"/>
      <c r="DO109" s="993"/>
      <c r="DP109" s="994"/>
      <c r="DQ109" s="995" t="s">
        <v>311</v>
      </c>
      <c r="DR109" s="993"/>
      <c r="DS109" s="993"/>
      <c r="DT109" s="993"/>
      <c r="DU109" s="994"/>
      <c r="DV109" s="995" t="s">
        <v>435</v>
      </c>
      <c r="DW109" s="993"/>
      <c r="DX109" s="993"/>
      <c r="DY109" s="993"/>
      <c r="DZ109" s="1024"/>
    </row>
    <row r="110" spans="1:131" s="247" customFormat="1" ht="26.25" customHeight="1" x14ac:dyDescent="0.15">
      <c r="A110" s="895" t="s">
        <v>437</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985">
        <v>226063</v>
      </c>
      <c r="AB110" s="986"/>
      <c r="AC110" s="986"/>
      <c r="AD110" s="986"/>
      <c r="AE110" s="987"/>
      <c r="AF110" s="988">
        <v>186275</v>
      </c>
      <c r="AG110" s="986"/>
      <c r="AH110" s="986"/>
      <c r="AI110" s="986"/>
      <c r="AJ110" s="987"/>
      <c r="AK110" s="988">
        <v>179340</v>
      </c>
      <c r="AL110" s="986"/>
      <c r="AM110" s="986"/>
      <c r="AN110" s="986"/>
      <c r="AO110" s="987"/>
      <c r="AP110" s="989">
        <v>15.4</v>
      </c>
      <c r="AQ110" s="990"/>
      <c r="AR110" s="990"/>
      <c r="AS110" s="990"/>
      <c r="AT110" s="991"/>
      <c r="AU110" s="1025" t="s">
        <v>73</v>
      </c>
      <c r="AV110" s="1026"/>
      <c r="AW110" s="1026"/>
      <c r="AX110" s="1026"/>
      <c r="AY110" s="1026"/>
      <c r="AZ110" s="951" t="s">
        <v>438</v>
      </c>
      <c r="BA110" s="896"/>
      <c r="BB110" s="896"/>
      <c r="BC110" s="896"/>
      <c r="BD110" s="896"/>
      <c r="BE110" s="896"/>
      <c r="BF110" s="896"/>
      <c r="BG110" s="896"/>
      <c r="BH110" s="896"/>
      <c r="BI110" s="896"/>
      <c r="BJ110" s="896"/>
      <c r="BK110" s="896"/>
      <c r="BL110" s="896"/>
      <c r="BM110" s="896"/>
      <c r="BN110" s="896"/>
      <c r="BO110" s="896"/>
      <c r="BP110" s="897"/>
      <c r="BQ110" s="952">
        <v>1363903</v>
      </c>
      <c r="BR110" s="933"/>
      <c r="BS110" s="933"/>
      <c r="BT110" s="933"/>
      <c r="BU110" s="933"/>
      <c r="BV110" s="933">
        <v>1272002</v>
      </c>
      <c r="BW110" s="933"/>
      <c r="BX110" s="933"/>
      <c r="BY110" s="933"/>
      <c r="BZ110" s="933"/>
      <c r="CA110" s="933">
        <v>1383873</v>
      </c>
      <c r="CB110" s="933"/>
      <c r="CC110" s="933"/>
      <c r="CD110" s="933"/>
      <c r="CE110" s="933"/>
      <c r="CF110" s="957">
        <v>118.5</v>
      </c>
      <c r="CG110" s="958"/>
      <c r="CH110" s="958"/>
      <c r="CI110" s="958"/>
      <c r="CJ110" s="958"/>
      <c r="CK110" s="1021" t="s">
        <v>439</v>
      </c>
      <c r="CL110" s="907"/>
      <c r="CM110" s="982" t="s">
        <v>440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52" t="s">
        <v>441</v>
      </c>
      <c r="DH110" s="933"/>
      <c r="DI110" s="933"/>
      <c r="DJ110" s="933"/>
      <c r="DK110" s="933"/>
      <c r="DL110" s="933" t="s">
        <v>137</v>
      </c>
      <c r="DM110" s="933"/>
      <c r="DN110" s="933"/>
      <c r="DO110" s="933"/>
      <c r="DP110" s="933"/>
      <c r="DQ110" s="933" t="s">
        <v>442</v>
      </c>
      <c r="DR110" s="933"/>
      <c r="DS110" s="933"/>
      <c r="DT110" s="933"/>
      <c r="DU110" s="933"/>
      <c r="DV110" s="934" t="s">
        <v>441</v>
      </c>
      <c r="DW110" s="934"/>
      <c r="DX110" s="934"/>
      <c r="DY110" s="934"/>
      <c r="DZ110" s="935"/>
    </row>
    <row r="111" spans="1:131" s="247" customFormat="1" ht="26.25" customHeight="1" x14ac:dyDescent="0.15">
      <c r="A111" s="862" t="s">
        <v>443</v>
      </c>
      <c r="B111" s="863"/>
      <c r="C111" s="863"/>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1020"/>
      <c r="AA111" s="1013" t="s">
        <v>397</v>
      </c>
      <c r="AB111" s="1014"/>
      <c r="AC111" s="1014"/>
      <c r="AD111" s="1014"/>
      <c r="AE111" s="1015"/>
      <c r="AF111" s="1016" t="s">
        <v>441</v>
      </c>
      <c r="AG111" s="1014"/>
      <c r="AH111" s="1014"/>
      <c r="AI111" s="1014"/>
      <c r="AJ111" s="1015"/>
      <c r="AK111" s="1016" t="s">
        <v>137</v>
      </c>
      <c r="AL111" s="1014"/>
      <c r="AM111" s="1014"/>
      <c r="AN111" s="1014"/>
      <c r="AO111" s="1015"/>
      <c r="AP111" s="1017" t="s">
        <v>137</v>
      </c>
      <c r="AQ111" s="1018"/>
      <c r="AR111" s="1018"/>
      <c r="AS111" s="1018"/>
      <c r="AT111" s="1019"/>
      <c r="AU111" s="1027"/>
      <c r="AV111" s="1028"/>
      <c r="AW111" s="1028"/>
      <c r="AX111" s="1028"/>
      <c r="AY111" s="1028"/>
      <c r="AZ111" s="903" t="s">
        <v>444</v>
      </c>
      <c r="BA111" s="838"/>
      <c r="BB111" s="838"/>
      <c r="BC111" s="838"/>
      <c r="BD111" s="838"/>
      <c r="BE111" s="838"/>
      <c r="BF111" s="838"/>
      <c r="BG111" s="838"/>
      <c r="BH111" s="838"/>
      <c r="BI111" s="838"/>
      <c r="BJ111" s="838"/>
      <c r="BK111" s="838"/>
      <c r="BL111" s="838"/>
      <c r="BM111" s="838"/>
      <c r="BN111" s="838"/>
      <c r="BO111" s="838"/>
      <c r="BP111" s="839"/>
      <c r="BQ111" s="904" t="s">
        <v>442</v>
      </c>
      <c r="BR111" s="905"/>
      <c r="BS111" s="905"/>
      <c r="BT111" s="905"/>
      <c r="BU111" s="905"/>
      <c r="BV111" s="905" t="s">
        <v>137</v>
      </c>
      <c r="BW111" s="905"/>
      <c r="BX111" s="905"/>
      <c r="BY111" s="905"/>
      <c r="BZ111" s="905"/>
      <c r="CA111" s="905" t="s">
        <v>441</v>
      </c>
      <c r="CB111" s="905"/>
      <c r="CC111" s="905"/>
      <c r="CD111" s="905"/>
      <c r="CE111" s="905"/>
      <c r="CF111" s="966" t="s">
        <v>137</v>
      </c>
      <c r="CG111" s="967"/>
      <c r="CH111" s="967"/>
      <c r="CI111" s="967"/>
      <c r="CJ111" s="967"/>
      <c r="CK111" s="1022"/>
      <c r="CL111" s="909"/>
      <c r="CM111" s="912" t="s">
        <v>445</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04" t="s">
        <v>442</v>
      </c>
      <c r="DH111" s="905"/>
      <c r="DI111" s="905"/>
      <c r="DJ111" s="905"/>
      <c r="DK111" s="905"/>
      <c r="DL111" s="905" t="s">
        <v>441</v>
      </c>
      <c r="DM111" s="905"/>
      <c r="DN111" s="905"/>
      <c r="DO111" s="905"/>
      <c r="DP111" s="905"/>
      <c r="DQ111" s="905" t="s">
        <v>442</v>
      </c>
      <c r="DR111" s="905"/>
      <c r="DS111" s="905"/>
      <c r="DT111" s="905"/>
      <c r="DU111" s="905"/>
      <c r="DV111" s="882" t="s">
        <v>137</v>
      </c>
      <c r="DW111" s="882"/>
      <c r="DX111" s="882"/>
      <c r="DY111" s="882"/>
      <c r="DZ111" s="883"/>
    </row>
    <row r="112" spans="1:131" s="247" customFormat="1" ht="26.25" customHeight="1" x14ac:dyDescent="0.15">
      <c r="A112" s="1007" t="s">
        <v>446</v>
      </c>
      <c r="B112" s="1008"/>
      <c r="C112" s="838" t="s">
        <v>447</v>
      </c>
      <c r="D112" s="838"/>
      <c r="E112" s="838"/>
      <c r="F112" s="838"/>
      <c r="G112" s="838"/>
      <c r="H112" s="838"/>
      <c r="I112" s="838"/>
      <c r="J112" s="838"/>
      <c r="K112" s="838"/>
      <c r="L112" s="838"/>
      <c r="M112" s="838"/>
      <c r="N112" s="838"/>
      <c r="O112" s="838"/>
      <c r="P112" s="838"/>
      <c r="Q112" s="838"/>
      <c r="R112" s="838"/>
      <c r="S112" s="838"/>
      <c r="T112" s="838"/>
      <c r="U112" s="838"/>
      <c r="V112" s="838"/>
      <c r="W112" s="838"/>
      <c r="X112" s="838"/>
      <c r="Y112" s="838"/>
      <c r="Z112" s="839"/>
      <c r="AA112" s="867" t="s">
        <v>448</v>
      </c>
      <c r="AB112" s="868"/>
      <c r="AC112" s="868"/>
      <c r="AD112" s="868"/>
      <c r="AE112" s="869"/>
      <c r="AF112" s="870" t="s">
        <v>397</v>
      </c>
      <c r="AG112" s="868"/>
      <c r="AH112" s="868"/>
      <c r="AI112" s="868"/>
      <c r="AJ112" s="869"/>
      <c r="AK112" s="870" t="s">
        <v>397</v>
      </c>
      <c r="AL112" s="868"/>
      <c r="AM112" s="868"/>
      <c r="AN112" s="868"/>
      <c r="AO112" s="869"/>
      <c r="AP112" s="915" t="s">
        <v>137</v>
      </c>
      <c r="AQ112" s="916"/>
      <c r="AR112" s="916"/>
      <c r="AS112" s="916"/>
      <c r="AT112" s="917"/>
      <c r="AU112" s="1027"/>
      <c r="AV112" s="1028"/>
      <c r="AW112" s="1028"/>
      <c r="AX112" s="1028"/>
      <c r="AY112" s="1028"/>
      <c r="AZ112" s="903" t="s">
        <v>449</v>
      </c>
      <c r="BA112" s="838"/>
      <c r="BB112" s="838"/>
      <c r="BC112" s="838"/>
      <c r="BD112" s="838"/>
      <c r="BE112" s="838"/>
      <c r="BF112" s="838"/>
      <c r="BG112" s="838"/>
      <c r="BH112" s="838"/>
      <c r="BI112" s="838"/>
      <c r="BJ112" s="838"/>
      <c r="BK112" s="838"/>
      <c r="BL112" s="838"/>
      <c r="BM112" s="838"/>
      <c r="BN112" s="838"/>
      <c r="BO112" s="838"/>
      <c r="BP112" s="839"/>
      <c r="BQ112" s="904">
        <v>1107248</v>
      </c>
      <c r="BR112" s="905"/>
      <c r="BS112" s="905"/>
      <c r="BT112" s="905"/>
      <c r="BU112" s="905"/>
      <c r="BV112" s="905">
        <v>1039871</v>
      </c>
      <c r="BW112" s="905"/>
      <c r="BX112" s="905"/>
      <c r="BY112" s="905"/>
      <c r="BZ112" s="905"/>
      <c r="CA112" s="905">
        <v>995520</v>
      </c>
      <c r="CB112" s="905"/>
      <c r="CC112" s="905"/>
      <c r="CD112" s="905"/>
      <c r="CE112" s="905"/>
      <c r="CF112" s="966">
        <v>85.2</v>
      </c>
      <c r="CG112" s="967"/>
      <c r="CH112" s="967"/>
      <c r="CI112" s="967"/>
      <c r="CJ112" s="967"/>
      <c r="CK112" s="1022"/>
      <c r="CL112" s="909"/>
      <c r="CM112" s="912" t="s">
        <v>450</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04" t="s">
        <v>442</v>
      </c>
      <c r="DH112" s="905"/>
      <c r="DI112" s="905"/>
      <c r="DJ112" s="905"/>
      <c r="DK112" s="905"/>
      <c r="DL112" s="905" t="s">
        <v>441</v>
      </c>
      <c r="DM112" s="905"/>
      <c r="DN112" s="905"/>
      <c r="DO112" s="905"/>
      <c r="DP112" s="905"/>
      <c r="DQ112" s="905" t="s">
        <v>397</v>
      </c>
      <c r="DR112" s="905"/>
      <c r="DS112" s="905"/>
      <c r="DT112" s="905"/>
      <c r="DU112" s="905"/>
      <c r="DV112" s="882" t="s">
        <v>441</v>
      </c>
      <c r="DW112" s="882"/>
      <c r="DX112" s="882"/>
      <c r="DY112" s="882"/>
      <c r="DZ112" s="883"/>
    </row>
    <row r="113" spans="1:130" s="247" customFormat="1" ht="26.25" customHeight="1" x14ac:dyDescent="0.15">
      <c r="A113" s="1009"/>
      <c r="B113" s="1010"/>
      <c r="C113" s="838" t="s">
        <v>451</v>
      </c>
      <c r="D113" s="838"/>
      <c r="E113" s="838"/>
      <c r="F113" s="838"/>
      <c r="G113" s="838"/>
      <c r="H113" s="838"/>
      <c r="I113" s="838"/>
      <c r="J113" s="838"/>
      <c r="K113" s="838"/>
      <c r="L113" s="838"/>
      <c r="M113" s="838"/>
      <c r="N113" s="838"/>
      <c r="O113" s="838"/>
      <c r="P113" s="838"/>
      <c r="Q113" s="838"/>
      <c r="R113" s="838"/>
      <c r="S113" s="838"/>
      <c r="T113" s="838"/>
      <c r="U113" s="838"/>
      <c r="V113" s="838"/>
      <c r="W113" s="838"/>
      <c r="X113" s="838"/>
      <c r="Y113" s="838"/>
      <c r="Z113" s="839"/>
      <c r="AA113" s="1013">
        <v>103394</v>
      </c>
      <c r="AB113" s="1014"/>
      <c r="AC113" s="1014"/>
      <c r="AD113" s="1014"/>
      <c r="AE113" s="1015"/>
      <c r="AF113" s="1016">
        <v>132365</v>
      </c>
      <c r="AG113" s="1014"/>
      <c r="AH113" s="1014"/>
      <c r="AI113" s="1014"/>
      <c r="AJ113" s="1015"/>
      <c r="AK113" s="1016">
        <v>147857</v>
      </c>
      <c r="AL113" s="1014"/>
      <c r="AM113" s="1014"/>
      <c r="AN113" s="1014"/>
      <c r="AO113" s="1015"/>
      <c r="AP113" s="1017">
        <v>12.7</v>
      </c>
      <c r="AQ113" s="1018"/>
      <c r="AR113" s="1018"/>
      <c r="AS113" s="1018"/>
      <c r="AT113" s="1019"/>
      <c r="AU113" s="1027"/>
      <c r="AV113" s="1028"/>
      <c r="AW113" s="1028"/>
      <c r="AX113" s="1028"/>
      <c r="AY113" s="1028"/>
      <c r="AZ113" s="903" t="s">
        <v>452</v>
      </c>
      <c r="BA113" s="838"/>
      <c r="BB113" s="838"/>
      <c r="BC113" s="838"/>
      <c r="BD113" s="838"/>
      <c r="BE113" s="838"/>
      <c r="BF113" s="838"/>
      <c r="BG113" s="838"/>
      <c r="BH113" s="838"/>
      <c r="BI113" s="838"/>
      <c r="BJ113" s="838"/>
      <c r="BK113" s="838"/>
      <c r="BL113" s="838"/>
      <c r="BM113" s="838"/>
      <c r="BN113" s="838"/>
      <c r="BO113" s="838"/>
      <c r="BP113" s="839"/>
      <c r="BQ113" s="904">
        <v>6154</v>
      </c>
      <c r="BR113" s="905"/>
      <c r="BS113" s="905"/>
      <c r="BT113" s="905"/>
      <c r="BU113" s="905"/>
      <c r="BV113" s="905">
        <v>4923</v>
      </c>
      <c r="BW113" s="905"/>
      <c r="BX113" s="905"/>
      <c r="BY113" s="905"/>
      <c r="BZ113" s="905"/>
      <c r="CA113" s="905">
        <v>1231</v>
      </c>
      <c r="CB113" s="905"/>
      <c r="CC113" s="905"/>
      <c r="CD113" s="905"/>
      <c r="CE113" s="905"/>
      <c r="CF113" s="966">
        <v>0.1</v>
      </c>
      <c r="CG113" s="967"/>
      <c r="CH113" s="967"/>
      <c r="CI113" s="967"/>
      <c r="CJ113" s="967"/>
      <c r="CK113" s="1022"/>
      <c r="CL113" s="909"/>
      <c r="CM113" s="912" t="s">
        <v>453</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867" t="s">
        <v>137</v>
      </c>
      <c r="DH113" s="868"/>
      <c r="DI113" s="868"/>
      <c r="DJ113" s="868"/>
      <c r="DK113" s="869"/>
      <c r="DL113" s="870" t="s">
        <v>137</v>
      </c>
      <c r="DM113" s="868"/>
      <c r="DN113" s="868"/>
      <c r="DO113" s="868"/>
      <c r="DP113" s="869"/>
      <c r="DQ113" s="870" t="s">
        <v>137</v>
      </c>
      <c r="DR113" s="868"/>
      <c r="DS113" s="868"/>
      <c r="DT113" s="868"/>
      <c r="DU113" s="869"/>
      <c r="DV113" s="915" t="s">
        <v>442</v>
      </c>
      <c r="DW113" s="916"/>
      <c r="DX113" s="916"/>
      <c r="DY113" s="916"/>
      <c r="DZ113" s="917"/>
    </row>
    <row r="114" spans="1:130" s="247" customFormat="1" ht="26.25" customHeight="1" x14ac:dyDescent="0.15">
      <c r="A114" s="1009"/>
      <c r="B114" s="1010"/>
      <c r="C114" s="838" t="s">
        <v>454</v>
      </c>
      <c r="D114" s="838"/>
      <c r="E114" s="838"/>
      <c r="F114" s="838"/>
      <c r="G114" s="838"/>
      <c r="H114" s="838"/>
      <c r="I114" s="838"/>
      <c r="J114" s="838"/>
      <c r="K114" s="838"/>
      <c r="L114" s="838"/>
      <c r="M114" s="838"/>
      <c r="N114" s="838"/>
      <c r="O114" s="838"/>
      <c r="P114" s="838"/>
      <c r="Q114" s="838"/>
      <c r="R114" s="838"/>
      <c r="S114" s="838"/>
      <c r="T114" s="838"/>
      <c r="U114" s="838"/>
      <c r="V114" s="838"/>
      <c r="W114" s="838"/>
      <c r="X114" s="838"/>
      <c r="Y114" s="838"/>
      <c r="Z114" s="839"/>
      <c r="AA114" s="867">
        <v>1252</v>
      </c>
      <c r="AB114" s="868"/>
      <c r="AC114" s="868"/>
      <c r="AD114" s="868"/>
      <c r="AE114" s="869"/>
      <c r="AF114" s="870">
        <v>1248</v>
      </c>
      <c r="AG114" s="868"/>
      <c r="AH114" s="868"/>
      <c r="AI114" s="868"/>
      <c r="AJ114" s="869"/>
      <c r="AK114" s="870">
        <v>1245</v>
      </c>
      <c r="AL114" s="868"/>
      <c r="AM114" s="868"/>
      <c r="AN114" s="868"/>
      <c r="AO114" s="869"/>
      <c r="AP114" s="915">
        <v>0.1</v>
      </c>
      <c r="AQ114" s="916"/>
      <c r="AR114" s="916"/>
      <c r="AS114" s="916"/>
      <c r="AT114" s="917"/>
      <c r="AU114" s="1027"/>
      <c r="AV114" s="1028"/>
      <c r="AW114" s="1028"/>
      <c r="AX114" s="1028"/>
      <c r="AY114" s="1028"/>
      <c r="AZ114" s="903" t="s">
        <v>455</v>
      </c>
      <c r="BA114" s="838"/>
      <c r="BB114" s="838"/>
      <c r="BC114" s="838"/>
      <c r="BD114" s="838"/>
      <c r="BE114" s="838"/>
      <c r="BF114" s="838"/>
      <c r="BG114" s="838"/>
      <c r="BH114" s="838"/>
      <c r="BI114" s="838"/>
      <c r="BJ114" s="838"/>
      <c r="BK114" s="838"/>
      <c r="BL114" s="838"/>
      <c r="BM114" s="838"/>
      <c r="BN114" s="838"/>
      <c r="BO114" s="838"/>
      <c r="BP114" s="839"/>
      <c r="BQ114" s="904">
        <v>329325</v>
      </c>
      <c r="BR114" s="905"/>
      <c r="BS114" s="905"/>
      <c r="BT114" s="905"/>
      <c r="BU114" s="905"/>
      <c r="BV114" s="905">
        <v>280917</v>
      </c>
      <c r="BW114" s="905"/>
      <c r="BX114" s="905"/>
      <c r="BY114" s="905"/>
      <c r="BZ114" s="905"/>
      <c r="CA114" s="905">
        <v>267763</v>
      </c>
      <c r="CB114" s="905"/>
      <c r="CC114" s="905"/>
      <c r="CD114" s="905"/>
      <c r="CE114" s="905"/>
      <c r="CF114" s="966">
        <v>22.9</v>
      </c>
      <c r="CG114" s="967"/>
      <c r="CH114" s="967"/>
      <c r="CI114" s="967"/>
      <c r="CJ114" s="967"/>
      <c r="CK114" s="1022"/>
      <c r="CL114" s="909"/>
      <c r="CM114" s="912" t="s">
        <v>456</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867" t="s">
        <v>448</v>
      </c>
      <c r="DH114" s="868"/>
      <c r="DI114" s="868"/>
      <c r="DJ114" s="868"/>
      <c r="DK114" s="869"/>
      <c r="DL114" s="870" t="s">
        <v>441</v>
      </c>
      <c r="DM114" s="868"/>
      <c r="DN114" s="868"/>
      <c r="DO114" s="868"/>
      <c r="DP114" s="869"/>
      <c r="DQ114" s="870" t="s">
        <v>442</v>
      </c>
      <c r="DR114" s="868"/>
      <c r="DS114" s="868"/>
      <c r="DT114" s="868"/>
      <c r="DU114" s="869"/>
      <c r="DV114" s="915" t="s">
        <v>441</v>
      </c>
      <c r="DW114" s="916"/>
      <c r="DX114" s="916"/>
      <c r="DY114" s="916"/>
      <c r="DZ114" s="917"/>
    </row>
    <row r="115" spans="1:130" s="247" customFormat="1" ht="26.25" customHeight="1" x14ac:dyDescent="0.15">
      <c r="A115" s="1009"/>
      <c r="B115" s="1010"/>
      <c r="C115" s="838" t="s">
        <v>457</v>
      </c>
      <c r="D115" s="838"/>
      <c r="E115" s="838"/>
      <c r="F115" s="838"/>
      <c r="G115" s="838"/>
      <c r="H115" s="838"/>
      <c r="I115" s="838"/>
      <c r="J115" s="838"/>
      <c r="K115" s="838"/>
      <c r="L115" s="838"/>
      <c r="M115" s="838"/>
      <c r="N115" s="838"/>
      <c r="O115" s="838"/>
      <c r="P115" s="838"/>
      <c r="Q115" s="838"/>
      <c r="R115" s="838"/>
      <c r="S115" s="838"/>
      <c r="T115" s="838"/>
      <c r="U115" s="838"/>
      <c r="V115" s="838"/>
      <c r="W115" s="838"/>
      <c r="X115" s="838"/>
      <c r="Y115" s="838"/>
      <c r="Z115" s="839"/>
      <c r="AA115" s="1013" t="s">
        <v>137</v>
      </c>
      <c r="AB115" s="1014"/>
      <c r="AC115" s="1014"/>
      <c r="AD115" s="1014"/>
      <c r="AE115" s="1015"/>
      <c r="AF115" s="1016" t="s">
        <v>441</v>
      </c>
      <c r="AG115" s="1014"/>
      <c r="AH115" s="1014"/>
      <c r="AI115" s="1014"/>
      <c r="AJ115" s="1015"/>
      <c r="AK115" s="1016" t="s">
        <v>137</v>
      </c>
      <c r="AL115" s="1014"/>
      <c r="AM115" s="1014"/>
      <c r="AN115" s="1014"/>
      <c r="AO115" s="1015"/>
      <c r="AP115" s="1017" t="s">
        <v>441</v>
      </c>
      <c r="AQ115" s="1018"/>
      <c r="AR115" s="1018"/>
      <c r="AS115" s="1018"/>
      <c r="AT115" s="1019"/>
      <c r="AU115" s="1027"/>
      <c r="AV115" s="1028"/>
      <c r="AW115" s="1028"/>
      <c r="AX115" s="1028"/>
      <c r="AY115" s="1028"/>
      <c r="AZ115" s="903" t="s">
        <v>458</v>
      </c>
      <c r="BA115" s="838"/>
      <c r="BB115" s="838"/>
      <c r="BC115" s="838"/>
      <c r="BD115" s="838"/>
      <c r="BE115" s="838"/>
      <c r="BF115" s="838"/>
      <c r="BG115" s="838"/>
      <c r="BH115" s="838"/>
      <c r="BI115" s="838"/>
      <c r="BJ115" s="838"/>
      <c r="BK115" s="838"/>
      <c r="BL115" s="838"/>
      <c r="BM115" s="838"/>
      <c r="BN115" s="838"/>
      <c r="BO115" s="838"/>
      <c r="BP115" s="839"/>
      <c r="BQ115" s="904" t="s">
        <v>442</v>
      </c>
      <c r="BR115" s="905"/>
      <c r="BS115" s="905"/>
      <c r="BT115" s="905"/>
      <c r="BU115" s="905"/>
      <c r="BV115" s="905" t="s">
        <v>442</v>
      </c>
      <c r="BW115" s="905"/>
      <c r="BX115" s="905"/>
      <c r="BY115" s="905"/>
      <c r="BZ115" s="905"/>
      <c r="CA115" s="905" t="s">
        <v>137</v>
      </c>
      <c r="CB115" s="905"/>
      <c r="CC115" s="905"/>
      <c r="CD115" s="905"/>
      <c r="CE115" s="905"/>
      <c r="CF115" s="966" t="s">
        <v>441</v>
      </c>
      <c r="CG115" s="967"/>
      <c r="CH115" s="967"/>
      <c r="CI115" s="967"/>
      <c r="CJ115" s="967"/>
      <c r="CK115" s="1022"/>
      <c r="CL115" s="909"/>
      <c r="CM115" s="903" t="s">
        <v>459</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839"/>
      <c r="DG115" s="867" t="s">
        <v>137</v>
      </c>
      <c r="DH115" s="868"/>
      <c r="DI115" s="868"/>
      <c r="DJ115" s="868"/>
      <c r="DK115" s="869"/>
      <c r="DL115" s="870" t="s">
        <v>448</v>
      </c>
      <c r="DM115" s="868"/>
      <c r="DN115" s="868"/>
      <c r="DO115" s="868"/>
      <c r="DP115" s="869"/>
      <c r="DQ115" s="870" t="s">
        <v>442</v>
      </c>
      <c r="DR115" s="868"/>
      <c r="DS115" s="868"/>
      <c r="DT115" s="868"/>
      <c r="DU115" s="869"/>
      <c r="DV115" s="915" t="s">
        <v>441</v>
      </c>
      <c r="DW115" s="916"/>
      <c r="DX115" s="916"/>
      <c r="DY115" s="916"/>
      <c r="DZ115" s="917"/>
    </row>
    <row r="116" spans="1:130" s="247" customFormat="1" ht="26.25" customHeight="1" x14ac:dyDescent="0.15">
      <c r="A116" s="1011"/>
      <c r="B116" s="1012"/>
      <c r="C116" s="971" t="s">
        <v>460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867" t="s">
        <v>442</v>
      </c>
      <c r="AB116" s="868"/>
      <c r="AC116" s="868"/>
      <c r="AD116" s="868"/>
      <c r="AE116" s="869"/>
      <c r="AF116" s="870" t="s">
        <v>137</v>
      </c>
      <c r="AG116" s="868"/>
      <c r="AH116" s="868"/>
      <c r="AI116" s="868"/>
      <c r="AJ116" s="869"/>
      <c r="AK116" s="870" t="s">
        <v>441</v>
      </c>
      <c r="AL116" s="868"/>
      <c r="AM116" s="868"/>
      <c r="AN116" s="868"/>
      <c r="AO116" s="869"/>
      <c r="AP116" s="915" t="s">
        <v>441</v>
      </c>
      <c r="AQ116" s="916"/>
      <c r="AR116" s="916"/>
      <c r="AS116" s="916"/>
      <c r="AT116" s="917"/>
      <c r="AU116" s="1027"/>
      <c r="AV116" s="1028"/>
      <c r="AW116" s="1028"/>
      <c r="AX116" s="1028"/>
      <c r="AY116" s="1028"/>
      <c r="AZ116" s="954" t="s">
        <v>461</v>
      </c>
      <c r="BA116" s="955"/>
      <c r="BB116" s="955"/>
      <c r="BC116" s="955"/>
      <c r="BD116" s="955"/>
      <c r="BE116" s="955"/>
      <c r="BF116" s="955"/>
      <c r="BG116" s="955"/>
      <c r="BH116" s="955"/>
      <c r="BI116" s="955"/>
      <c r="BJ116" s="955"/>
      <c r="BK116" s="955"/>
      <c r="BL116" s="955"/>
      <c r="BM116" s="955"/>
      <c r="BN116" s="955"/>
      <c r="BO116" s="955"/>
      <c r="BP116" s="956"/>
      <c r="BQ116" s="904" t="s">
        <v>137</v>
      </c>
      <c r="BR116" s="905"/>
      <c r="BS116" s="905"/>
      <c r="BT116" s="905"/>
      <c r="BU116" s="905"/>
      <c r="BV116" s="905" t="s">
        <v>442</v>
      </c>
      <c r="BW116" s="905"/>
      <c r="BX116" s="905"/>
      <c r="BY116" s="905"/>
      <c r="BZ116" s="905"/>
      <c r="CA116" s="905" t="s">
        <v>442</v>
      </c>
      <c r="CB116" s="905"/>
      <c r="CC116" s="905"/>
      <c r="CD116" s="905"/>
      <c r="CE116" s="905"/>
      <c r="CF116" s="966" t="s">
        <v>441</v>
      </c>
      <c r="CG116" s="967"/>
      <c r="CH116" s="967"/>
      <c r="CI116" s="967"/>
      <c r="CJ116" s="967"/>
      <c r="CK116" s="1022"/>
      <c r="CL116" s="909"/>
      <c r="CM116" s="912" t="s">
        <v>462</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867" t="s">
        <v>137</v>
      </c>
      <c r="DH116" s="868"/>
      <c r="DI116" s="868"/>
      <c r="DJ116" s="868"/>
      <c r="DK116" s="869"/>
      <c r="DL116" s="870" t="s">
        <v>441</v>
      </c>
      <c r="DM116" s="868"/>
      <c r="DN116" s="868"/>
      <c r="DO116" s="868"/>
      <c r="DP116" s="869"/>
      <c r="DQ116" s="870" t="s">
        <v>448</v>
      </c>
      <c r="DR116" s="868"/>
      <c r="DS116" s="868"/>
      <c r="DT116" s="868"/>
      <c r="DU116" s="869"/>
      <c r="DV116" s="915" t="s">
        <v>397</v>
      </c>
      <c r="DW116" s="916"/>
      <c r="DX116" s="916"/>
      <c r="DY116" s="916"/>
      <c r="DZ116" s="917"/>
    </row>
    <row r="117" spans="1:130" s="247" customFormat="1" ht="26.25" customHeight="1" x14ac:dyDescent="0.15">
      <c r="A117" s="992" t="s">
        <v>189</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68" t="s">
        <v>463</v>
      </c>
      <c r="Z117" s="994"/>
      <c r="AA117" s="999">
        <v>330709</v>
      </c>
      <c r="AB117" s="1000"/>
      <c r="AC117" s="1000"/>
      <c r="AD117" s="1000"/>
      <c r="AE117" s="1001"/>
      <c r="AF117" s="1002">
        <v>319888</v>
      </c>
      <c r="AG117" s="1000"/>
      <c r="AH117" s="1000"/>
      <c r="AI117" s="1000"/>
      <c r="AJ117" s="1001"/>
      <c r="AK117" s="1002">
        <v>328442</v>
      </c>
      <c r="AL117" s="1000"/>
      <c r="AM117" s="1000"/>
      <c r="AN117" s="1000"/>
      <c r="AO117" s="1001"/>
      <c r="AP117" s="1003"/>
      <c r="AQ117" s="1004"/>
      <c r="AR117" s="1004"/>
      <c r="AS117" s="1004"/>
      <c r="AT117" s="1005"/>
      <c r="AU117" s="1027"/>
      <c r="AV117" s="1028"/>
      <c r="AW117" s="1028"/>
      <c r="AX117" s="1028"/>
      <c r="AY117" s="1028"/>
      <c r="AZ117" s="954" t="s">
        <v>464</v>
      </c>
      <c r="BA117" s="955"/>
      <c r="BB117" s="955"/>
      <c r="BC117" s="955"/>
      <c r="BD117" s="955"/>
      <c r="BE117" s="955"/>
      <c r="BF117" s="955"/>
      <c r="BG117" s="955"/>
      <c r="BH117" s="955"/>
      <c r="BI117" s="955"/>
      <c r="BJ117" s="955"/>
      <c r="BK117" s="955"/>
      <c r="BL117" s="955"/>
      <c r="BM117" s="955"/>
      <c r="BN117" s="955"/>
      <c r="BO117" s="955"/>
      <c r="BP117" s="956"/>
      <c r="BQ117" s="904" t="s">
        <v>137</v>
      </c>
      <c r="BR117" s="905"/>
      <c r="BS117" s="905"/>
      <c r="BT117" s="905"/>
      <c r="BU117" s="905"/>
      <c r="BV117" s="905" t="s">
        <v>442</v>
      </c>
      <c r="BW117" s="905"/>
      <c r="BX117" s="905"/>
      <c r="BY117" s="905"/>
      <c r="BZ117" s="905"/>
      <c r="CA117" s="905" t="s">
        <v>441</v>
      </c>
      <c r="CB117" s="905"/>
      <c r="CC117" s="905"/>
      <c r="CD117" s="905"/>
      <c r="CE117" s="905"/>
      <c r="CF117" s="966" t="s">
        <v>397</v>
      </c>
      <c r="CG117" s="967"/>
      <c r="CH117" s="967"/>
      <c r="CI117" s="967"/>
      <c r="CJ117" s="967"/>
      <c r="CK117" s="1022"/>
      <c r="CL117" s="909"/>
      <c r="CM117" s="912" t="s">
        <v>465</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867" t="s">
        <v>441</v>
      </c>
      <c r="DH117" s="868"/>
      <c r="DI117" s="868"/>
      <c r="DJ117" s="868"/>
      <c r="DK117" s="869"/>
      <c r="DL117" s="870" t="s">
        <v>137</v>
      </c>
      <c r="DM117" s="868"/>
      <c r="DN117" s="868"/>
      <c r="DO117" s="868"/>
      <c r="DP117" s="869"/>
      <c r="DQ117" s="870" t="s">
        <v>137</v>
      </c>
      <c r="DR117" s="868"/>
      <c r="DS117" s="868"/>
      <c r="DT117" s="868"/>
      <c r="DU117" s="869"/>
      <c r="DV117" s="915" t="s">
        <v>137</v>
      </c>
      <c r="DW117" s="916"/>
      <c r="DX117" s="916"/>
      <c r="DY117" s="916"/>
      <c r="DZ117" s="917"/>
    </row>
    <row r="118" spans="1:130" s="247" customFormat="1" ht="26.25" customHeight="1" x14ac:dyDescent="0.15">
      <c r="A118" s="992" t="s">
        <v>436</v>
      </c>
      <c r="B118" s="993"/>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4"/>
      <c r="AA118" s="995" t="s">
        <v>434</v>
      </c>
      <c r="AB118" s="993"/>
      <c r="AC118" s="993"/>
      <c r="AD118" s="993"/>
      <c r="AE118" s="994"/>
      <c r="AF118" s="995" t="s">
        <v>312</v>
      </c>
      <c r="AG118" s="993"/>
      <c r="AH118" s="993"/>
      <c r="AI118" s="993"/>
      <c r="AJ118" s="994"/>
      <c r="AK118" s="995" t="s">
        <v>311</v>
      </c>
      <c r="AL118" s="993"/>
      <c r="AM118" s="993"/>
      <c r="AN118" s="993"/>
      <c r="AO118" s="994"/>
      <c r="AP118" s="996" t="s">
        <v>435</v>
      </c>
      <c r="AQ118" s="997"/>
      <c r="AR118" s="997"/>
      <c r="AS118" s="997"/>
      <c r="AT118" s="998"/>
      <c r="AU118" s="1027"/>
      <c r="AV118" s="1028"/>
      <c r="AW118" s="1028"/>
      <c r="AX118" s="1028"/>
      <c r="AY118" s="1028"/>
      <c r="AZ118" s="970" t="s">
        <v>466</v>
      </c>
      <c r="BA118" s="971"/>
      <c r="BB118" s="971"/>
      <c r="BC118" s="971"/>
      <c r="BD118" s="971"/>
      <c r="BE118" s="971"/>
      <c r="BF118" s="971"/>
      <c r="BG118" s="971"/>
      <c r="BH118" s="971"/>
      <c r="BI118" s="971"/>
      <c r="BJ118" s="971"/>
      <c r="BK118" s="971"/>
      <c r="BL118" s="971"/>
      <c r="BM118" s="971"/>
      <c r="BN118" s="971"/>
      <c r="BO118" s="971"/>
      <c r="BP118" s="972"/>
      <c r="BQ118" s="973" t="s">
        <v>137</v>
      </c>
      <c r="BR118" s="936"/>
      <c r="BS118" s="936"/>
      <c r="BT118" s="936"/>
      <c r="BU118" s="936"/>
      <c r="BV118" s="936" t="s">
        <v>442</v>
      </c>
      <c r="BW118" s="936"/>
      <c r="BX118" s="936"/>
      <c r="BY118" s="936"/>
      <c r="BZ118" s="936"/>
      <c r="CA118" s="936" t="s">
        <v>137</v>
      </c>
      <c r="CB118" s="936"/>
      <c r="CC118" s="936"/>
      <c r="CD118" s="936"/>
      <c r="CE118" s="936"/>
      <c r="CF118" s="966" t="s">
        <v>442</v>
      </c>
      <c r="CG118" s="967"/>
      <c r="CH118" s="967"/>
      <c r="CI118" s="967"/>
      <c r="CJ118" s="967"/>
      <c r="CK118" s="1022"/>
      <c r="CL118" s="909"/>
      <c r="CM118" s="912" t="s">
        <v>467</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867" t="s">
        <v>137</v>
      </c>
      <c r="DH118" s="868"/>
      <c r="DI118" s="868"/>
      <c r="DJ118" s="868"/>
      <c r="DK118" s="869"/>
      <c r="DL118" s="870" t="s">
        <v>442</v>
      </c>
      <c r="DM118" s="868"/>
      <c r="DN118" s="868"/>
      <c r="DO118" s="868"/>
      <c r="DP118" s="869"/>
      <c r="DQ118" s="870" t="s">
        <v>137</v>
      </c>
      <c r="DR118" s="868"/>
      <c r="DS118" s="868"/>
      <c r="DT118" s="868"/>
      <c r="DU118" s="869"/>
      <c r="DV118" s="915" t="s">
        <v>137</v>
      </c>
      <c r="DW118" s="916"/>
      <c r="DX118" s="916"/>
      <c r="DY118" s="916"/>
      <c r="DZ118" s="917"/>
    </row>
    <row r="119" spans="1:130" s="247" customFormat="1" ht="26.25" customHeight="1" x14ac:dyDescent="0.15">
      <c r="A119" s="906" t="s">
        <v>439</v>
      </c>
      <c r="B119" s="907"/>
      <c r="C119" s="982" t="s">
        <v>440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85" t="s">
        <v>441</v>
      </c>
      <c r="AB119" s="986"/>
      <c r="AC119" s="986"/>
      <c r="AD119" s="986"/>
      <c r="AE119" s="987"/>
      <c r="AF119" s="988" t="s">
        <v>441</v>
      </c>
      <c r="AG119" s="986"/>
      <c r="AH119" s="986"/>
      <c r="AI119" s="986"/>
      <c r="AJ119" s="987"/>
      <c r="AK119" s="988" t="s">
        <v>441</v>
      </c>
      <c r="AL119" s="986"/>
      <c r="AM119" s="986"/>
      <c r="AN119" s="986"/>
      <c r="AO119" s="987"/>
      <c r="AP119" s="989" t="s">
        <v>137</v>
      </c>
      <c r="AQ119" s="990"/>
      <c r="AR119" s="990"/>
      <c r="AS119" s="990"/>
      <c r="AT119" s="991"/>
      <c r="AU119" s="1029"/>
      <c r="AV119" s="1030"/>
      <c r="AW119" s="1030"/>
      <c r="AX119" s="1030"/>
      <c r="AY119" s="1030"/>
      <c r="AZ119" s="278" t="s">
        <v>189</v>
      </c>
      <c r="BA119" s="278"/>
      <c r="BB119" s="278"/>
      <c r="BC119" s="278"/>
      <c r="BD119" s="278"/>
      <c r="BE119" s="278"/>
      <c r="BF119" s="278"/>
      <c r="BG119" s="278"/>
      <c r="BH119" s="278"/>
      <c r="BI119" s="278"/>
      <c r="BJ119" s="278"/>
      <c r="BK119" s="278"/>
      <c r="BL119" s="278"/>
      <c r="BM119" s="278"/>
      <c r="BN119" s="278"/>
      <c r="BO119" s="968" t="s">
        <v>468</v>
      </c>
      <c r="BP119" s="969"/>
      <c r="BQ119" s="973">
        <v>2806630</v>
      </c>
      <c r="BR119" s="936"/>
      <c r="BS119" s="936"/>
      <c r="BT119" s="936"/>
      <c r="BU119" s="936"/>
      <c r="BV119" s="936">
        <v>2597713</v>
      </c>
      <c r="BW119" s="936"/>
      <c r="BX119" s="936"/>
      <c r="BY119" s="936"/>
      <c r="BZ119" s="936"/>
      <c r="CA119" s="936">
        <v>2648387</v>
      </c>
      <c r="CB119" s="936"/>
      <c r="CC119" s="936"/>
      <c r="CD119" s="936"/>
      <c r="CE119" s="936"/>
      <c r="CF119" s="834"/>
      <c r="CG119" s="835"/>
      <c r="CH119" s="835"/>
      <c r="CI119" s="835"/>
      <c r="CJ119" s="925"/>
      <c r="CK119" s="1023"/>
      <c r="CL119" s="911"/>
      <c r="CM119" s="929" t="s">
        <v>469</v>
      </c>
      <c r="CN119" s="930"/>
      <c r="CO119" s="930"/>
      <c r="CP119" s="930"/>
      <c r="CQ119" s="930"/>
      <c r="CR119" s="930"/>
      <c r="CS119" s="930"/>
      <c r="CT119" s="930"/>
      <c r="CU119" s="930"/>
      <c r="CV119" s="930"/>
      <c r="CW119" s="930"/>
      <c r="CX119" s="930"/>
      <c r="CY119" s="930"/>
      <c r="CZ119" s="930"/>
      <c r="DA119" s="930"/>
      <c r="DB119" s="930"/>
      <c r="DC119" s="930"/>
      <c r="DD119" s="930"/>
      <c r="DE119" s="930"/>
      <c r="DF119" s="931"/>
      <c r="DG119" s="850" t="s">
        <v>137</v>
      </c>
      <c r="DH119" s="851"/>
      <c r="DI119" s="851"/>
      <c r="DJ119" s="851"/>
      <c r="DK119" s="852"/>
      <c r="DL119" s="853" t="s">
        <v>442</v>
      </c>
      <c r="DM119" s="851"/>
      <c r="DN119" s="851"/>
      <c r="DO119" s="851"/>
      <c r="DP119" s="852"/>
      <c r="DQ119" s="853" t="s">
        <v>442</v>
      </c>
      <c r="DR119" s="851"/>
      <c r="DS119" s="851"/>
      <c r="DT119" s="851"/>
      <c r="DU119" s="852"/>
      <c r="DV119" s="939" t="s">
        <v>442</v>
      </c>
      <c r="DW119" s="940"/>
      <c r="DX119" s="940"/>
      <c r="DY119" s="940"/>
      <c r="DZ119" s="941"/>
    </row>
    <row r="120" spans="1:130" s="247" customFormat="1" ht="26.25" customHeight="1" x14ac:dyDescent="0.15">
      <c r="A120" s="908"/>
      <c r="B120" s="909"/>
      <c r="C120" s="912" t="s">
        <v>445</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867" t="s">
        <v>137</v>
      </c>
      <c r="AB120" s="868"/>
      <c r="AC120" s="868"/>
      <c r="AD120" s="868"/>
      <c r="AE120" s="869"/>
      <c r="AF120" s="870" t="s">
        <v>442</v>
      </c>
      <c r="AG120" s="868"/>
      <c r="AH120" s="868"/>
      <c r="AI120" s="868"/>
      <c r="AJ120" s="869"/>
      <c r="AK120" s="870" t="s">
        <v>441</v>
      </c>
      <c r="AL120" s="868"/>
      <c r="AM120" s="868"/>
      <c r="AN120" s="868"/>
      <c r="AO120" s="869"/>
      <c r="AP120" s="915" t="s">
        <v>441</v>
      </c>
      <c r="AQ120" s="916"/>
      <c r="AR120" s="916"/>
      <c r="AS120" s="916"/>
      <c r="AT120" s="917"/>
      <c r="AU120" s="974" t="s">
        <v>470</v>
      </c>
      <c r="AV120" s="975"/>
      <c r="AW120" s="975"/>
      <c r="AX120" s="975"/>
      <c r="AY120" s="976"/>
      <c r="AZ120" s="951" t="s">
        <v>471</v>
      </c>
      <c r="BA120" s="896"/>
      <c r="BB120" s="896"/>
      <c r="BC120" s="896"/>
      <c r="BD120" s="896"/>
      <c r="BE120" s="896"/>
      <c r="BF120" s="896"/>
      <c r="BG120" s="896"/>
      <c r="BH120" s="896"/>
      <c r="BI120" s="896"/>
      <c r="BJ120" s="896"/>
      <c r="BK120" s="896"/>
      <c r="BL120" s="896"/>
      <c r="BM120" s="896"/>
      <c r="BN120" s="896"/>
      <c r="BO120" s="896"/>
      <c r="BP120" s="897"/>
      <c r="BQ120" s="952">
        <v>3908755</v>
      </c>
      <c r="BR120" s="933"/>
      <c r="BS120" s="933"/>
      <c r="BT120" s="933"/>
      <c r="BU120" s="933"/>
      <c r="BV120" s="933">
        <v>4003623</v>
      </c>
      <c r="BW120" s="933"/>
      <c r="BX120" s="933"/>
      <c r="BY120" s="933"/>
      <c r="BZ120" s="933"/>
      <c r="CA120" s="933">
        <v>4050996</v>
      </c>
      <c r="CB120" s="933"/>
      <c r="CC120" s="933"/>
      <c r="CD120" s="933"/>
      <c r="CE120" s="933"/>
      <c r="CF120" s="957">
        <v>346.8</v>
      </c>
      <c r="CG120" s="958"/>
      <c r="CH120" s="958"/>
      <c r="CI120" s="958"/>
      <c r="CJ120" s="958"/>
      <c r="CK120" s="959" t="s">
        <v>472</v>
      </c>
      <c r="CL120" s="943"/>
      <c r="CM120" s="943"/>
      <c r="CN120" s="943"/>
      <c r="CO120" s="944"/>
      <c r="CP120" s="963" t="s">
        <v>473</v>
      </c>
      <c r="CQ120" s="964"/>
      <c r="CR120" s="964"/>
      <c r="CS120" s="964"/>
      <c r="CT120" s="964"/>
      <c r="CU120" s="964"/>
      <c r="CV120" s="964"/>
      <c r="CW120" s="964"/>
      <c r="CX120" s="964"/>
      <c r="CY120" s="964"/>
      <c r="CZ120" s="964"/>
      <c r="DA120" s="964"/>
      <c r="DB120" s="964"/>
      <c r="DC120" s="964"/>
      <c r="DD120" s="964"/>
      <c r="DE120" s="964"/>
      <c r="DF120" s="965"/>
      <c r="DG120" s="952">
        <v>882636</v>
      </c>
      <c r="DH120" s="933"/>
      <c r="DI120" s="933"/>
      <c r="DJ120" s="933"/>
      <c r="DK120" s="933"/>
      <c r="DL120" s="933">
        <v>830543</v>
      </c>
      <c r="DM120" s="933"/>
      <c r="DN120" s="933"/>
      <c r="DO120" s="933"/>
      <c r="DP120" s="933"/>
      <c r="DQ120" s="933">
        <v>780528</v>
      </c>
      <c r="DR120" s="933"/>
      <c r="DS120" s="933"/>
      <c r="DT120" s="933"/>
      <c r="DU120" s="933"/>
      <c r="DV120" s="934">
        <v>66.8</v>
      </c>
      <c r="DW120" s="934"/>
      <c r="DX120" s="934"/>
      <c r="DY120" s="934"/>
      <c r="DZ120" s="935"/>
    </row>
    <row r="121" spans="1:130" s="247" customFormat="1" ht="26.25" customHeight="1" x14ac:dyDescent="0.15">
      <c r="A121" s="908"/>
      <c r="B121" s="909"/>
      <c r="C121" s="954" t="s">
        <v>474</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867" t="s">
        <v>441</v>
      </c>
      <c r="AB121" s="868"/>
      <c r="AC121" s="868"/>
      <c r="AD121" s="868"/>
      <c r="AE121" s="869"/>
      <c r="AF121" s="870" t="s">
        <v>442</v>
      </c>
      <c r="AG121" s="868"/>
      <c r="AH121" s="868"/>
      <c r="AI121" s="868"/>
      <c r="AJ121" s="869"/>
      <c r="AK121" s="870" t="s">
        <v>137</v>
      </c>
      <c r="AL121" s="868"/>
      <c r="AM121" s="868"/>
      <c r="AN121" s="868"/>
      <c r="AO121" s="869"/>
      <c r="AP121" s="915" t="s">
        <v>137</v>
      </c>
      <c r="AQ121" s="916"/>
      <c r="AR121" s="916"/>
      <c r="AS121" s="916"/>
      <c r="AT121" s="917"/>
      <c r="AU121" s="977"/>
      <c r="AV121" s="978"/>
      <c r="AW121" s="978"/>
      <c r="AX121" s="978"/>
      <c r="AY121" s="979"/>
      <c r="AZ121" s="903" t="s">
        <v>475</v>
      </c>
      <c r="BA121" s="838"/>
      <c r="BB121" s="838"/>
      <c r="BC121" s="838"/>
      <c r="BD121" s="838"/>
      <c r="BE121" s="838"/>
      <c r="BF121" s="838"/>
      <c r="BG121" s="838"/>
      <c r="BH121" s="838"/>
      <c r="BI121" s="838"/>
      <c r="BJ121" s="838"/>
      <c r="BK121" s="838"/>
      <c r="BL121" s="838"/>
      <c r="BM121" s="838"/>
      <c r="BN121" s="838"/>
      <c r="BO121" s="838"/>
      <c r="BP121" s="839"/>
      <c r="BQ121" s="904" t="s">
        <v>137</v>
      </c>
      <c r="BR121" s="905"/>
      <c r="BS121" s="905"/>
      <c r="BT121" s="905"/>
      <c r="BU121" s="905"/>
      <c r="BV121" s="905" t="s">
        <v>137</v>
      </c>
      <c r="BW121" s="905"/>
      <c r="BX121" s="905"/>
      <c r="BY121" s="905"/>
      <c r="BZ121" s="905"/>
      <c r="CA121" s="905" t="s">
        <v>442</v>
      </c>
      <c r="CB121" s="905"/>
      <c r="CC121" s="905"/>
      <c r="CD121" s="905"/>
      <c r="CE121" s="905"/>
      <c r="CF121" s="966" t="s">
        <v>137</v>
      </c>
      <c r="CG121" s="967"/>
      <c r="CH121" s="967"/>
      <c r="CI121" s="967"/>
      <c r="CJ121" s="967"/>
      <c r="CK121" s="960"/>
      <c r="CL121" s="946"/>
      <c r="CM121" s="946"/>
      <c r="CN121" s="946"/>
      <c r="CO121" s="947"/>
      <c r="CP121" s="926" t="s">
        <v>411</v>
      </c>
      <c r="CQ121" s="927"/>
      <c r="CR121" s="927"/>
      <c r="CS121" s="927"/>
      <c r="CT121" s="927"/>
      <c r="CU121" s="927"/>
      <c r="CV121" s="927"/>
      <c r="CW121" s="927"/>
      <c r="CX121" s="927"/>
      <c r="CY121" s="927"/>
      <c r="CZ121" s="927"/>
      <c r="DA121" s="927"/>
      <c r="DB121" s="927"/>
      <c r="DC121" s="927"/>
      <c r="DD121" s="927"/>
      <c r="DE121" s="927"/>
      <c r="DF121" s="928"/>
      <c r="DG121" s="904">
        <v>224612</v>
      </c>
      <c r="DH121" s="905"/>
      <c r="DI121" s="905"/>
      <c r="DJ121" s="905"/>
      <c r="DK121" s="905"/>
      <c r="DL121" s="905">
        <v>209328</v>
      </c>
      <c r="DM121" s="905"/>
      <c r="DN121" s="905"/>
      <c r="DO121" s="905"/>
      <c r="DP121" s="905"/>
      <c r="DQ121" s="905">
        <v>214992</v>
      </c>
      <c r="DR121" s="905"/>
      <c r="DS121" s="905"/>
      <c r="DT121" s="905"/>
      <c r="DU121" s="905"/>
      <c r="DV121" s="882">
        <v>18.399999999999999</v>
      </c>
      <c r="DW121" s="882"/>
      <c r="DX121" s="882"/>
      <c r="DY121" s="882"/>
      <c r="DZ121" s="883"/>
    </row>
    <row r="122" spans="1:130" s="247" customFormat="1" ht="26.25" customHeight="1" x14ac:dyDescent="0.15">
      <c r="A122" s="908"/>
      <c r="B122" s="909"/>
      <c r="C122" s="912" t="s">
        <v>456</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867" t="s">
        <v>448</v>
      </c>
      <c r="AB122" s="868"/>
      <c r="AC122" s="868"/>
      <c r="AD122" s="868"/>
      <c r="AE122" s="869"/>
      <c r="AF122" s="870" t="s">
        <v>442</v>
      </c>
      <c r="AG122" s="868"/>
      <c r="AH122" s="868"/>
      <c r="AI122" s="868"/>
      <c r="AJ122" s="869"/>
      <c r="AK122" s="870" t="s">
        <v>137</v>
      </c>
      <c r="AL122" s="868"/>
      <c r="AM122" s="868"/>
      <c r="AN122" s="868"/>
      <c r="AO122" s="869"/>
      <c r="AP122" s="915" t="s">
        <v>441</v>
      </c>
      <c r="AQ122" s="916"/>
      <c r="AR122" s="916"/>
      <c r="AS122" s="916"/>
      <c r="AT122" s="917"/>
      <c r="AU122" s="977"/>
      <c r="AV122" s="978"/>
      <c r="AW122" s="978"/>
      <c r="AX122" s="978"/>
      <c r="AY122" s="979"/>
      <c r="AZ122" s="970" t="s">
        <v>476</v>
      </c>
      <c r="BA122" s="971"/>
      <c r="BB122" s="971"/>
      <c r="BC122" s="971"/>
      <c r="BD122" s="971"/>
      <c r="BE122" s="971"/>
      <c r="BF122" s="971"/>
      <c r="BG122" s="971"/>
      <c r="BH122" s="971"/>
      <c r="BI122" s="971"/>
      <c r="BJ122" s="971"/>
      <c r="BK122" s="971"/>
      <c r="BL122" s="971"/>
      <c r="BM122" s="971"/>
      <c r="BN122" s="971"/>
      <c r="BO122" s="971"/>
      <c r="BP122" s="972"/>
      <c r="BQ122" s="973">
        <v>2519595</v>
      </c>
      <c r="BR122" s="936"/>
      <c r="BS122" s="936"/>
      <c r="BT122" s="936"/>
      <c r="BU122" s="936"/>
      <c r="BV122" s="936">
        <v>2404885</v>
      </c>
      <c r="BW122" s="936"/>
      <c r="BX122" s="936"/>
      <c r="BY122" s="936"/>
      <c r="BZ122" s="936"/>
      <c r="CA122" s="936">
        <v>2371869</v>
      </c>
      <c r="CB122" s="936"/>
      <c r="CC122" s="936"/>
      <c r="CD122" s="936"/>
      <c r="CE122" s="936"/>
      <c r="CF122" s="937">
        <v>203.1</v>
      </c>
      <c r="CG122" s="938"/>
      <c r="CH122" s="938"/>
      <c r="CI122" s="938"/>
      <c r="CJ122" s="938"/>
      <c r="CK122" s="960"/>
      <c r="CL122" s="946"/>
      <c r="CM122" s="946"/>
      <c r="CN122" s="946"/>
      <c r="CO122" s="947"/>
      <c r="CP122" s="926" t="s">
        <v>477</v>
      </c>
      <c r="CQ122" s="927"/>
      <c r="CR122" s="927"/>
      <c r="CS122" s="927"/>
      <c r="CT122" s="927"/>
      <c r="CU122" s="927"/>
      <c r="CV122" s="927"/>
      <c r="CW122" s="927"/>
      <c r="CX122" s="927"/>
      <c r="CY122" s="927"/>
      <c r="CZ122" s="927"/>
      <c r="DA122" s="927"/>
      <c r="DB122" s="927"/>
      <c r="DC122" s="927"/>
      <c r="DD122" s="927"/>
      <c r="DE122" s="927"/>
      <c r="DF122" s="928"/>
      <c r="DG122" s="904" t="s">
        <v>137</v>
      </c>
      <c r="DH122" s="905"/>
      <c r="DI122" s="905"/>
      <c r="DJ122" s="905"/>
      <c r="DK122" s="905"/>
      <c r="DL122" s="905" t="s">
        <v>397</v>
      </c>
      <c r="DM122" s="905"/>
      <c r="DN122" s="905"/>
      <c r="DO122" s="905"/>
      <c r="DP122" s="905"/>
      <c r="DQ122" s="905" t="s">
        <v>441</v>
      </c>
      <c r="DR122" s="905"/>
      <c r="DS122" s="905"/>
      <c r="DT122" s="905"/>
      <c r="DU122" s="905"/>
      <c r="DV122" s="882" t="s">
        <v>441</v>
      </c>
      <c r="DW122" s="882"/>
      <c r="DX122" s="882"/>
      <c r="DY122" s="882"/>
      <c r="DZ122" s="883"/>
    </row>
    <row r="123" spans="1:130" s="247" customFormat="1" ht="26.25" customHeight="1" x14ac:dyDescent="0.15">
      <c r="A123" s="908"/>
      <c r="B123" s="909"/>
      <c r="C123" s="912" t="s">
        <v>462</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867" t="s">
        <v>137</v>
      </c>
      <c r="AB123" s="868"/>
      <c r="AC123" s="868"/>
      <c r="AD123" s="868"/>
      <c r="AE123" s="869"/>
      <c r="AF123" s="870" t="s">
        <v>137</v>
      </c>
      <c r="AG123" s="868"/>
      <c r="AH123" s="868"/>
      <c r="AI123" s="868"/>
      <c r="AJ123" s="869"/>
      <c r="AK123" s="870" t="s">
        <v>442</v>
      </c>
      <c r="AL123" s="868"/>
      <c r="AM123" s="868"/>
      <c r="AN123" s="868"/>
      <c r="AO123" s="869"/>
      <c r="AP123" s="915" t="s">
        <v>442</v>
      </c>
      <c r="AQ123" s="916"/>
      <c r="AR123" s="916"/>
      <c r="AS123" s="916"/>
      <c r="AT123" s="917"/>
      <c r="AU123" s="980"/>
      <c r="AV123" s="981"/>
      <c r="AW123" s="981"/>
      <c r="AX123" s="981"/>
      <c r="AY123" s="981"/>
      <c r="AZ123" s="278" t="s">
        <v>189</v>
      </c>
      <c r="BA123" s="278"/>
      <c r="BB123" s="278"/>
      <c r="BC123" s="278"/>
      <c r="BD123" s="278"/>
      <c r="BE123" s="278"/>
      <c r="BF123" s="278"/>
      <c r="BG123" s="278"/>
      <c r="BH123" s="278"/>
      <c r="BI123" s="278"/>
      <c r="BJ123" s="278"/>
      <c r="BK123" s="278"/>
      <c r="BL123" s="278"/>
      <c r="BM123" s="278"/>
      <c r="BN123" s="278"/>
      <c r="BO123" s="968" t="s">
        <v>478</v>
      </c>
      <c r="BP123" s="969"/>
      <c r="BQ123" s="923">
        <v>6428350</v>
      </c>
      <c r="BR123" s="924"/>
      <c r="BS123" s="924"/>
      <c r="BT123" s="924"/>
      <c r="BU123" s="924"/>
      <c r="BV123" s="924">
        <v>6408508</v>
      </c>
      <c r="BW123" s="924"/>
      <c r="BX123" s="924"/>
      <c r="BY123" s="924"/>
      <c r="BZ123" s="924"/>
      <c r="CA123" s="924">
        <v>6422865</v>
      </c>
      <c r="CB123" s="924"/>
      <c r="CC123" s="924"/>
      <c r="CD123" s="924"/>
      <c r="CE123" s="924"/>
      <c r="CF123" s="834"/>
      <c r="CG123" s="835"/>
      <c r="CH123" s="835"/>
      <c r="CI123" s="835"/>
      <c r="CJ123" s="925"/>
      <c r="CK123" s="960"/>
      <c r="CL123" s="946"/>
      <c r="CM123" s="946"/>
      <c r="CN123" s="946"/>
      <c r="CO123" s="947"/>
      <c r="CP123" s="926" t="s">
        <v>410</v>
      </c>
      <c r="CQ123" s="927"/>
      <c r="CR123" s="927"/>
      <c r="CS123" s="927"/>
      <c r="CT123" s="927"/>
      <c r="CU123" s="927"/>
      <c r="CV123" s="927"/>
      <c r="CW123" s="927"/>
      <c r="CX123" s="927"/>
      <c r="CY123" s="927"/>
      <c r="CZ123" s="927"/>
      <c r="DA123" s="927"/>
      <c r="DB123" s="927"/>
      <c r="DC123" s="927"/>
      <c r="DD123" s="927"/>
      <c r="DE123" s="927"/>
      <c r="DF123" s="928"/>
      <c r="DG123" s="867" t="s">
        <v>397</v>
      </c>
      <c r="DH123" s="868"/>
      <c r="DI123" s="868"/>
      <c r="DJ123" s="868"/>
      <c r="DK123" s="869"/>
      <c r="DL123" s="870" t="s">
        <v>137</v>
      </c>
      <c r="DM123" s="868"/>
      <c r="DN123" s="868"/>
      <c r="DO123" s="868"/>
      <c r="DP123" s="869"/>
      <c r="DQ123" s="870" t="s">
        <v>137</v>
      </c>
      <c r="DR123" s="868"/>
      <c r="DS123" s="868"/>
      <c r="DT123" s="868"/>
      <c r="DU123" s="869"/>
      <c r="DV123" s="915" t="s">
        <v>441</v>
      </c>
      <c r="DW123" s="916"/>
      <c r="DX123" s="916"/>
      <c r="DY123" s="916"/>
      <c r="DZ123" s="917"/>
    </row>
    <row r="124" spans="1:130" s="247" customFormat="1" ht="26.25" customHeight="1" thickBot="1" x14ac:dyDescent="0.2">
      <c r="A124" s="908"/>
      <c r="B124" s="909"/>
      <c r="C124" s="912" t="s">
        <v>465</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867" t="s">
        <v>448</v>
      </c>
      <c r="AB124" s="868"/>
      <c r="AC124" s="868"/>
      <c r="AD124" s="868"/>
      <c r="AE124" s="869"/>
      <c r="AF124" s="870" t="s">
        <v>137</v>
      </c>
      <c r="AG124" s="868"/>
      <c r="AH124" s="868"/>
      <c r="AI124" s="868"/>
      <c r="AJ124" s="869"/>
      <c r="AK124" s="870" t="s">
        <v>137</v>
      </c>
      <c r="AL124" s="868"/>
      <c r="AM124" s="868"/>
      <c r="AN124" s="868"/>
      <c r="AO124" s="869"/>
      <c r="AP124" s="915" t="s">
        <v>137</v>
      </c>
      <c r="AQ124" s="916"/>
      <c r="AR124" s="916"/>
      <c r="AS124" s="916"/>
      <c r="AT124" s="917"/>
      <c r="AU124" s="918" t="s">
        <v>479</v>
      </c>
      <c r="AV124" s="919"/>
      <c r="AW124" s="919"/>
      <c r="AX124" s="919"/>
      <c r="AY124" s="919"/>
      <c r="AZ124" s="919"/>
      <c r="BA124" s="919"/>
      <c r="BB124" s="919"/>
      <c r="BC124" s="919"/>
      <c r="BD124" s="919"/>
      <c r="BE124" s="919"/>
      <c r="BF124" s="919"/>
      <c r="BG124" s="919"/>
      <c r="BH124" s="919"/>
      <c r="BI124" s="919"/>
      <c r="BJ124" s="919"/>
      <c r="BK124" s="919"/>
      <c r="BL124" s="919"/>
      <c r="BM124" s="919"/>
      <c r="BN124" s="919"/>
      <c r="BO124" s="919"/>
      <c r="BP124" s="920"/>
      <c r="BQ124" s="921" t="s">
        <v>137</v>
      </c>
      <c r="BR124" s="922"/>
      <c r="BS124" s="922"/>
      <c r="BT124" s="922"/>
      <c r="BU124" s="922"/>
      <c r="BV124" s="922" t="s">
        <v>137</v>
      </c>
      <c r="BW124" s="922"/>
      <c r="BX124" s="922"/>
      <c r="BY124" s="922"/>
      <c r="BZ124" s="922"/>
      <c r="CA124" s="922" t="s">
        <v>441</v>
      </c>
      <c r="CB124" s="922"/>
      <c r="CC124" s="922"/>
      <c r="CD124" s="922"/>
      <c r="CE124" s="922"/>
      <c r="CF124" s="812"/>
      <c r="CG124" s="813"/>
      <c r="CH124" s="813"/>
      <c r="CI124" s="813"/>
      <c r="CJ124" s="953"/>
      <c r="CK124" s="961"/>
      <c r="CL124" s="961"/>
      <c r="CM124" s="961"/>
      <c r="CN124" s="961"/>
      <c r="CO124" s="962"/>
      <c r="CP124" s="926" t="s">
        <v>480</v>
      </c>
      <c r="CQ124" s="927"/>
      <c r="CR124" s="927"/>
      <c r="CS124" s="927"/>
      <c r="CT124" s="927"/>
      <c r="CU124" s="927"/>
      <c r="CV124" s="927"/>
      <c r="CW124" s="927"/>
      <c r="CX124" s="927"/>
      <c r="CY124" s="927"/>
      <c r="CZ124" s="927"/>
      <c r="DA124" s="927"/>
      <c r="DB124" s="927"/>
      <c r="DC124" s="927"/>
      <c r="DD124" s="927"/>
      <c r="DE124" s="927"/>
      <c r="DF124" s="928"/>
      <c r="DG124" s="850" t="s">
        <v>137</v>
      </c>
      <c r="DH124" s="851"/>
      <c r="DI124" s="851"/>
      <c r="DJ124" s="851"/>
      <c r="DK124" s="852"/>
      <c r="DL124" s="853" t="s">
        <v>441</v>
      </c>
      <c r="DM124" s="851"/>
      <c r="DN124" s="851"/>
      <c r="DO124" s="851"/>
      <c r="DP124" s="852"/>
      <c r="DQ124" s="853" t="s">
        <v>397</v>
      </c>
      <c r="DR124" s="851"/>
      <c r="DS124" s="851"/>
      <c r="DT124" s="851"/>
      <c r="DU124" s="852"/>
      <c r="DV124" s="939" t="s">
        <v>137</v>
      </c>
      <c r="DW124" s="940"/>
      <c r="DX124" s="940"/>
      <c r="DY124" s="940"/>
      <c r="DZ124" s="941"/>
    </row>
    <row r="125" spans="1:130" s="247" customFormat="1" ht="26.25" customHeight="1" x14ac:dyDescent="0.15">
      <c r="A125" s="908"/>
      <c r="B125" s="909"/>
      <c r="C125" s="912" t="s">
        <v>467</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867" t="s">
        <v>397</v>
      </c>
      <c r="AB125" s="868"/>
      <c r="AC125" s="868"/>
      <c r="AD125" s="868"/>
      <c r="AE125" s="869"/>
      <c r="AF125" s="870" t="s">
        <v>137</v>
      </c>
      <c r="AG125" s="868"/>
      <c r="AH125" s="868"/>
      <c r="AI125" s="868"/>
      <c r="AJ125" s="869"/>
      <c r="AK125" s="870" t="s">
        <v>137</v>
      </c>
      <c r="AL125" s="868"/>
      <c r="AM125" s="868"/>
      <c r="AN125" s="868"/>
      <c r="AO125" s="869"/>
      <c r="AP125" s="915" t="s">
        <v>397</v>
      </c>
      <c r="AQ125" s="916"/>
      <c r="AR125" s="916"/>
      <c r="AS125" s="916"/>
      <c r="AT125" s="9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42" t="s">
        <v>481</v>
      </c>
      <c r="CL125" s="943"/>
      <c r="CM125" s="943"/>
      <c r="CN125" s="943"/>
      <c r="CO125" s="944"/>
      <c r="CP125" s="951" t="s">
        <v>482</v>
      </c>
      <c r="CQ125" s="896"/>
      <c r="CR125" s="896"/>
      <c r="CS125" s="896"/>
      <c r="CT125" s="896"/>
      <c r="CU125" s="896"/>
      <c r="CV125" s="896"/>
      <c r="CW125" s="896"/>
      <c r="CX125" s="896"/>
      <c r="CY125" s="896"/>
      <c r="CZ125" s="896"/>
      <c r="DA125" s="896"/>
      <c r="DB125" s="896"/>
      <c r="DC125" s="896"/>
      <c r="DD125" s="896"/>
      <c r="DE125" s="896"/>
      <c r="DF125" s="897"/>
      <c r="DG125" s="952" t="s">
        <v>442</v>
      </c>
      <c r="DH125" s="933"/>
      <c r="DI125" s="933"/>
      <c r="DJ125" s="933"/>
      <c r="DK125" s="933"/>
      <c r="DL125" s="933" t="s">
        <v>442</v>
      </c>
      <c r="DM125" s="933"/>
      <c r="DN125" s="933"/>
      <c r="DO125" s="933"/>
      <c r="DP125" s="933"/>
      <c r="DQ125" s="933" t="s">
        <v>137</v>
      </c>
      <c r="DR125" s="933"/>
      <c r="DS125" s="933"/>
      <c r="DT125" s="933"/>
      <c r="DU125" s="933"/>
      <c r="DV125" s="934" t="s">
        <v>137</v>
      </c>
      <c r="DW125" s="934"/>
      <c r="DX125" s="934"/>
      <c r="DY125" s="934"/>
      <c r="DZ125" s="935"/>
    </row>
    <row r="126" spans="1:130" s="247" customFormat="1" ht="26.25" customHeight="1" thickBot="1" x14ac:dyDescent="0.2">
      <c r="A126" s="908"/>
      <c r="B126" s="909"/>
      <c r="C126" s="912" t="s">
        <v>469</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867" t="s">
        <v>441</v>
      </c>
      <c r="AB126" s="868"/>
      <c r="AC126" s="868"/>
      <c r="AD126" s="868"/>
      <c r="AE126" s="869"/>
      <c r="AF126" s="870" t="s">
        <v>441</v>
      </c>
      <c r="AG126" s="868"/>
      <c r="AH126" s="868"/>
      <c r="AI126" s="868"/>
      <c r="AJ126" s="869"/>
      <c r="AK126" s="870" t="s">
        <v>442</v>
      </c>
      <c r="AL126" s="868"/>
      <c r="AM126" s="868"/>
      <c r="AN126" s="868"/>
      <c r="AO126" s="869"/>
      <c r="AP126" s="915" t="s">
        <v>137</v>
      </c>
      <c r="AQ126" s="916"/>
      <c r="AR126" s="916"/>
      <c r="AS126" s="916"/>
      <c r="AT126" s="9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5"/>
      <c r="CL126" s="946"/>
      <c r="CM126" s="946"/>
      <c r="CN126" s="946"/>
      <c r="CO126" s="947"/>
      <c r="CP126" s="903" t="s">
        <v>483</v>
      </c>
      <c r="CQ126" s="838"/>
      <c r="CR126" s="838"/>
      <c r="CS126" s="838"/>
      <c r="CT126" s="838"/>
      <c r="CU126" s="838"/>
      <c r="CV126" s="838"/>
      <c r="CW126" s="838"/>
      <c r="CX126" s="838"/>
      <c r="CY126" s="838"/>
      <c r="CZ126" s="838"/>
      <c r="DA126" s="838"/>
      <c r="DB126" s="838"/>
      <c r="DC126" s="838"/>
      <c r="DD126" s="838"/>
      <c r="DE126" s="838"/>
      <c r="DF126" s="839"/>
      <c r="DG126" s="904" t="s">
        <v>137</v>
      </c>
      <c r="DH126" s="905"/>
      <c r="DI126" s="905"/>
      <c r="DJ126" s="905"/>
      <c r="DK126" s="905"/>
      <c r="DL126" s="905" t="s">
        <v>441</v>
      </c>
      <c r="DM126" s="905"/>
      <c r="DN126" s="905"/>
      <c r="DO126" s="905"/>
      <c r="DP126" s="905"/>
      <c r="DQ126" s="905" t="s">
        <v>442</v>
      </c>
      <c r="DR126" s="905"/>
      <c r="DS126" s="905"/>
      <c r="DT126" s="905"/>
      <c r="DU126" s="905"/>
      <c r="DV126" s="882" t="s">
        <v>137</v>
      </c>
      <c r="DW126" s="882"/>
      <c r="DX126" s="882"/>
      <c r="DY126" s="882"/>
      <c r="DZ126" s="883"/>
    </row>
    <row r="127" spans="1:130" s="247" customFormat="1" ht="26.25" customHeight="1" x14ac:dyDescent="0.15">
      <c r="A127" s="910"/>
      <c r="B127" s="911"/>
      <c r="C127" s="929" t="s">
        <v>484</v>
      </c>
      <c r="D127" s="9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1"/>
      <c r="AA127" s="867" t="s">
        <v>442</v>
      </c>
      <c r="AB127" s="868"/>
      <c r="AC127" s="868"/>
      <c r="AD127" s="868"/>
      <c r="AE127" s="869"/>
      <c r="AF127" s="870" t="s">
        <v>442</v>
      </c>
      <c r="AG127" s="868"/>
      <c r="AH127" s="868"/>
      <c r="AI127" s="868"/>
      <c r="AJ127" s="869"/>
      <c r="AK127" s="870" t="s">
        <v>137</v>
      </c>
      <c r="AL127" s="868"/>
      <c r="AM127" s="868"/>
      <c r="AN127" s="868"/>
      <c r="AO127" s="869"/>
      <c r="AP127" s="915" t="s">
        <v>442</v>
      </c>
      <c r="AQ127" s="916"/>
      <c r="AR127" s="916"/>
      <c r="AS127" s="916"/>
      <c r="AT127" s="917"/>
      <c r="AU127" s="283"/>
      <c r="AV127" s="283"/>
      <c r="AW127" s="283"/>
      <c r="AX127" s="932" t="s">
        <v>485</v>
      </c>
      <c r="AY127" s="900"/>
      <c r="AZ127" s="900"/>
      <c r="BA127" s="900"/>
      <c r="BB127" s="900"/>
      <c r="BC127" s="900"/>
      <c r="BD127" s="900"/>
      <c r="BE127" s="901"/>
      <c r="BF127" s="899" t="s">
        <v>486</v>
      </c>
      <c r="BG127" s="900"/>
      <c r="BH127" s="900"/>
      <c r="BI127" s="900"/>
      <c r="BJ127" s="900"/>
      <c r="BK127" s="900"/>
      <c r="BL127" s="901"/>
      <c r="BM127" s="899" t="s">
        <v>487</v>
      </c>
      <c r="BN127" s="900"/>
      <c r="BO127" s="900"/>
      <c r="BP127" s="900"/>
      <c r="BQ127" s="900"/>
      <c r="BR127" s="900"/>
      <c r="BS127" s="901"/>
      <c r="BT127" s="899" t="s">
        <v>488</v>
      </c>
      <c r="BU127" s="900"/>
      <c r="BV127" s="900"/>
      <c r="BW127" s="900"/>
      <c r="BX127" s="900"/>
      <c r="BY127" s="900"/>
      <c r="BZ127" s="902"/>
      <c r="CA127" s="283"/>
      <c r="CB127" s="283"/>
      <c r="CC127" s="283"/>
      <c r="CD127" s="284"/>
      <c r="CE127" s="284"/>
      <c r="CF127" s="284"/>
      <c r="CG127" s="281"/>
      <c r="CH127" s="281"/>
      <c r="CI127" s="281"/>
      <c r="CJ127" s="282"/>
      <c r="CK127" s="945"/>
      <c r="CL127" s="946"/>
      <c r="CM127" s="946"/>
      <c r="CN127" s="946"/>
      <c r="CO127" s="947"/>
      <c r="CP127" s="903" t="s">
        <v>489</v>
      </c>
      <c r="CQ127" s="838"/>
      <c r="CR127" s="838"/>
      <c r="CS127" s="838"/>
      <c r="CT127" s="838"/>
      <c r="CU127" s="838"/>
      <c r="CV127" s="838"/>
      <c r="CW127" s="838"/>
      <c r="CX127" s="838"/>
      <c r="CY127" s="838"/>
      <c r="CZ127" s="838"/>
      <c r="DA127" s="838"/>
      <c r="DB127" s="838"/>
      <c r="DC127" s="838"/>
      <c r="DD127" s="838"/>
      <c r="DE127" s="838"/>
      <c r="DF127" s="839"/>
      <c r="DG127" s="904" t="s">
        <v>441</v>
      </c>
      <c r="DH127" s="905"/>
      <c r="DI127" s="905"/>
      <c r="DJ127" s="905"/>
      <c r="DK127" s="905"/>
      <c r="DL127" s="905" t="s">
        <v>137</v>
      </c>
      <c r="DM127" s="905"/>
      <c r="DN127" s="905"/>
      <c r="DO127" s="905"/>
      <c r="DP127" s="905"/>
      <c r="DQ127" s="905" t="s">
        <v>137</v>
      </c>
      <c r="DR127" s="905"/>
      <c r="DS127" s="905"/>
      <c r="DT127" s="905"/>
      <c r="DU127" s="905"/>
      <c r="DV127" s="882" t="s">
        <v>441</v>
      </c>
      <c r="DW127" s="882"/>
      <c r="DX127" s="882"/>
      <c r="DY127" s="882"/>
      <c r="DZ127" s="883"/>
    </row>
    <row r="128" spans="1:130" s="247" customFormat="1" ht="26.25" customHeight="1" thickBot="1" x14ac:dyDescent="0.2">
      <c r="A128" s="884" t="s">
        <v>490</v>
      </c>
      <c r="B128" s="885"/>
      <c r="C128" s="885"/>
      <c r="D128" s="885"/>
      <c r="E128" s="885"/>
      <c r="F128" s="885"/>
      <c r="G128" s="885"/>
      <c r="H128" s="885"/>
      <c r="I128" s="885"/>
      <c r="J128" s="885"/>
      <c r="K128" s="885"/>
      <c r="L128" s="885"/>
      <c r="M128" s="885"/>
      <c r="N128" s="885"/>
      <c r="O128" s="885"/>
      <c r="P128" s="885"/>
      <c r="Q128" s="885"/>
      <c r="R128" s="885"/>
      <c r="S128" s="885"/>
      <c r="T128" s="885"/>
      <c r="U128" s="885"/>
      <c r="V128" s="885"/>
      <c r="W128" s="886" t="s">
        <v>491</v>
      </c>
      <c r="X128" s="886"/>
      <c r="Y128" s="886"/>
      <c r="Z128" s="887"/>
      <c r="AA128" s="888" t="s">
        <v>442</v>
      </c>
      <c r="AB128" s="889"/>
      <c r="AC128" s="889"/>
      <c r="AD128" s="889"/>
      <c r="AE128" s="890"/>
      <c r="AF128" s="891" t="s">
        <v>448</v>
      </c>
      <c r="AG128" s="889"/>
      <c r="AH128" s="889"/>
      <c r="AI128" s="889"/>
      <c r="AJ128" s="890"/>
      <c r="AK128" s="891" t="s">
        <v>441</v>
      </c>
      <c r="AL128" s="889"/>
      <c r="AM128" s="889"/>
      <c r="AN128" s="889"/>
      <c r="AO128" s="890"/>
      <c r="AP128" s="892"/>
      <c r="AQ128" s="893"/>
      <c r="AR128" s="893"/>
      <c r="AS128" s="893"/>
      <c r="AT128" s="894"/>
      <c r="AU128" s="283"/>
      <c r="AV128" s="283"/>
      <c r="AW128" s="283"/>
      <c r="AX128" s="895" t="s">
        <v>492</v>
      </c>
      <c r="AY128" s="896"/>
      <c r="AZ128" s="896"/>
      <c r="BA128" s="896"/>
      <c r="BB128" s="896"/>
      <c r="BC128" s="896"/>
      <c r="BD128" s="896"/>
      <c r="BE128" s="897"/>
      <c r="BF128" s="874" t="s">
        <v>397</v>
      </c>
      <c r="BG128" s="875"/>
      <c r="BH128" s="875"/>
      <c r="BI128" s="875"/>
      <c r="BJ128" s="875"/>
      <c r="BK128" s="875"/>
      <c r="BL128" s="898"/>
      <c r="BM128" s="874">
        <v>15</v>
      </c>
      <c r="BN128" s="875"/>
      <c r="BO128" s="875"/>
      <c r="BP128" s="875"/>
      <c r="BQ128" s="875"/>
      <c r="BR128" s="875"/>
      <c r="BS128" s="898"/>
      <c r="BT128" s="874">
        <v>20</v>
      </c>
      <c r="BU128" s="875"/>
      <c r="BV128" s="875"/>
      <c r="BW128" s="875"/>
      <c r="BX128" s="875"/>
      <c r="BY128" s="875"/>
      <c r="BZ128" s="876"/>
      <c r="CA128" s="284"/>
      <c r="CB128" s="284"/>
      <c r="CC128" s="284"/>
      <c r="CD128" s="284"/>
      <c r="CE128" s="284"/>
      <c r="CF128" s="284"/>
      <c r="CG128" s="281"/>
      <c r="CH128" s="281"/>
      <c r="CI128" s="281"/>
      <c r="CJ128" s="282"/>
      <c r="CK128" s="948"/>
      <c r="CL128" s="949"/>
      <c r="CM128" s="949"/>
      <c r="CN128" s="949"/>
      <c r="CO128" s="950"/>
      <c r="CP128" s="877" t="s">
        <v>493</v>
      </c>
      <c r="CQ128" s="816"/>
      <c r="CR128" s="816"/>
      <c r="CS128" s="816"/>
      <c r="CT128" s="816"/>
      <c r="CU128" s="816"/>
      <c r="CV128" s="816"/>
      <c r="CW128" s="816"/>
      <c r="CX128" s="816"/>
      <c r="CY128" s="816"/>
      <c r="CZ128" s="816"/>
      <c r="DA128" s="816"/>
      <c r="DB128" s="816"/>
      <c r="DC128" s="816"/>
      <c r="DD128" s="816"/>
      <c r="DE128" s="816"/>
      <c r="DF128" s="817"/>
      <c r="DG128" s="878" t="s">
        <v>137</v>
      </c>
      <c r="DH128" s="879"/>
      <c r="DI128" s="879"/>
      <c r="DJ128" s="879"/>
      <c r="DK128" s="879"/>
      <c r="DL128" s="879" t="s">
        <v>448</v>
      </c>
      <c r="DM128" s="879"/>
      <c r="DN128" s="879"/>
      <c r="DO128" s="879"/>
      <c r="DP128" s="879"/>
      <c r="DQ128" s="879" t="s">
        <v>448</v>
      </c>
      <c r="DR128" s="879"/>
      <c r="DS128" s="879"/>
      <c r="DT128" s="879"/>
      <c r="DU128" s="879"/>
      <c r="DV128" s="880" t="s">
        <v>448</v>
      </c>
      <c r="DW128" s="880"/>
      <c r="DX128" s="880"/>
      <c r="DY128" s="880"/>
      <c r="DZ128" s="881"/>
    </row>
    <row r="129" spans="1:131" s="247" customFormat="1" ht="26.25" customHeight="1" x14ac:dyDescent="0.15">
      <c r="A129" s="862" t="s">
        <v>107</v>
      </c>
      <c r="B129" s="863"/>
      <c r="C129" s="863"/>
      <c r="D129" s="863"/>
      <c r="E129" s="863"/>
      <c r="F129" s="863"/>
      <c r="G129" s="863"/>
      <c r="H129" s="863"/>
      <c r="I129" s="863"/>
      <c r="J129" s="863"/>
      <c r="K129" s="863"/>
      <c r="L129" s="863"/>
      <c r="M129" s="863"/>
      <c r="N129" s="863"/>
      <c r="O129" s="863"/>
      <c r="P129" s="863"/>
      <c r="Q129" s="863"/>
      <c r="R129" s="863"/>
      <c r="S129" s="863"/>
      <c r="T129" s="863"/>
      <c r="U129" s="863"/>
      <c r="V129" s="863"/>
      <c r="W129" s="864" t="s">
        <v>494</v>
      </c>
      <c r="X129" s="865"/>
      <c r="Y129" s="865"/>
      <c r="Z129" s="866"/>
      <c r="AA129" s="867">
        <v>1561807</v>
      </c>
      <c r="AB129" s="868"/>
      <c r="AC129" s="868"/>
      <c r="AD129" s="868"/>
      <c r="AE129" s="869"/>
      <c r="AF129" s="870">
        <v>1508707</v>
      </c>
      <c r="AG129" s="868"/>
      <c r="AH129" s="868"/>
      <c r="AI129" s="868"/>
      <c r="AJ129" s="869"/>
      <c r="AK129" s="870">
        <v>1472035</v>
      </c>
      <c r="AL129" s="868"/>
      <c r="AM129" s="868"/>
      <c r="AN129" s="868"/>
      <c r="AO129" s="869"/>
      <c r="AP129" s="871"/>
      <c r="AQ129" s="872"/>
      <c r="AR129" s="872"/>
      <c r="AS129" s="872"/>
      <c r="AT129" s="873"/>
      <c r="AU129" s="285"/>
      <c r="AV129" s="285"/>
      <c r="AW129" s="285"/>
      <c r="AX129" s="837" t="s">
        <v>495</v>
      </c>
      <c r="AY129" s="838"/>
      <c r="AZ129" s="838"/>
      <c r="BA129" s="838"/>
      <c r="BB129" s="838"/>
      <c r="BC129" s="838"/>
      <c r="BD129" s="838"/>
      <c r="BE129" s="839"/>
      <c r="BF129" s="857" t="s">
        <v>441</v>
      </c>
      <c r="BG129" s="858"/>
      <c r="BH129" s="858"/>
      <c r="BI129" s="858"/>
      <c r="BJ129" s="858"/>
      <c r="BK129" s="858"/>
      <c r="BL129" s="859"/>
      <c r="BM129" s="857">
        <v>20</v>
      </c>
      <c r="BN129" s="858"/>
      <c r="BO129" s="858"/>
      <c r="BP129" s="858"/>
      <c r="BQ129" s="858"/>
      <c r="BR129" s="858"/>
      <c r="BS129" s="859"/>
      <c r="BT129" s="857">
        <v>30</v>
      </c>
      <c r="BU129" s="860"/>
      <c r="BV129" s="860"/>
      <c r="BW129" s="860"/>
      <c r="BX129" s="860"/>
      <c r="BY129" s="860"/>
      <c r="BZ129" s="86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62" t="s">
        <v>496</v>
      </c>
      <c r="B130" s="863"/>
      <c r="C130" s="863"/>
      <c r="D130" s="863"/>
      <c r="E130" s="863"/>
      <c r="F130" s="863"/>
      <c r="G130" s="863"/>
      <c r="H130" s="863"/>
      <c r="I130" s="863"/>
      <c r="J130" s="863"/>
      <c r="K130" s="863"/>
      <c r="L130" s="863"/>
      <c r="M130" s="863"/>
      <c r="N130" s="863"/>
      <c r="O130" s="863"/>
      <c r="P130" s="863"/>
      <c r="Q130" s="863"/>
      <c r="R130" s="863"/>
      <c r="S130" s="863"/>
      <c r="T130" s="863"/>
      <c r="U130" s="863"/>
      <c r="V130" s="863"/>
      <c r="W130" s="864" t="s">
        <v>497</v>
      </c>
      <c r="X130" s="865"/>
      <c r="Y130" s="865"/>
      <c r="Z130" s="866"/>
      <c r="AA130" s="867">
        <v>354506</v>
      </c>
      <c r="AB130" s="868"/>
      <c r="AC130" s="868"/>
      <c r="AD130" s="868"/>
      <c r="AE130" s="869"/>
      <c r="AF130" s="870">
        <v>322019</v>
      </c>
      <c r="AG130" s="868"/>
      <c r="AH130" s="868"/>
      <c r="AI130" s="868"/>
      <c r="AJ130" s="869"/>
      <c r="AK130" s="870">
        <v>304034</v>
      </c>
      <c r="AL130" s="868"/>
      <c r="AM130" s="868"/>
      <c r="AN130" s="868"/>
      <c r="AO130" s="869"/>
      <c r="AP130" s="871"/>
      <c r="AQ130" s="872"/>
      <c r="AR130" s="872"/>
      <c r="AS130" s="872"/>
      <c r="AT130" s="873"/>
      <c r="AU130" s="285"/>
      <c r="AV130" s="285"/>
      <c r="AW130" s="285"/>
      <c r="AX130" s="837" t="s">
        <v>498</v>
      </c>
      <c r="AY130" s="838"/>
      <c r="AZ130" s="838"/>
      <c r="BA130" s="838"/>
      <c r="BB130" s="838"/>
      <c r="BC130" s="838"/>
      <c r="BD130" s="838"/>
      <c r="BE130" s="839"/>
      <c r="BF130" s="840">
        <v>0</v>
      </c>
      <c r="BG130" s="841"/>
      <c r="BH130" s="841"/>
      <c r="BI130" s="841"/>
      <c r="BJ130" s="841"/>
      <c r="BK130" s="841"/>
      <c r="BL130" s="842"/>
      <c r="BM130" s="840">
        <v>25</v>
      </c>
      <c r="BN130" s="841"/>
      <c r="BO130" s="841"/>
      <c r="BP130" s="841"/>
      <c r="BQ130" s="841"/>
      <c r="BR130" s="841"/>
      <c r="BS130" s="842"/>
      <c r="BT130" s="840">
        <v>35</v>
      </c>
      <c r="BU130" s="843"/>
      <c r="BV130" s="843"/>
      <c r="BW130" s="843"/>
      <c r="BX130" s="843"/>
      <c r="BY130" s="843"/>
      <c r="BZ130" s="84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5"/>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7" t="s">
        <v>499</v>
      </c>
      <c r="X131" s="848"/>
      <c r="Y131" s="848"/>
      <c r="Z131" s="849"/>
      <c r="AA131" s="850">
        <v>1207301</v>
      </c>
      <c r="AB131" s="851"/>
      <c r="AC131" s="851"/>
      <c r="AD131" s="851"/>
      <c r="AE131" s="852"/>
      <c r="AF131" s="853">
        <v>1186688</v>
      </c>
      <c r="AG131" s="851"/>
      <c r="AH131" s="851"/>
      <c r="AI131" s="851"/>
      <c r="AJ131" s="852"/>
      <c r="AK131" s="853">
        <v>1168001</v>
      </c>
      <c r="AL131" s="851"/>
      <c r="AM131" s="851"/>
      <c r="AN131" s="851"/>
      <c r="AO131" s="852"/>
      <c r="AP131" s="854"/>
      <c r="AQ131" s="855"/>
      <c r="AR131" s="855"/>
      <c r="AS131" s="855"/>
      <c r="AT131" s="856"/>
      <c r="AU131" s="285"/>
      <c r="AV131" s="285"/>
      <c r="AW131" s="285"/>
      <c r="AX131" s="815" t="s">
        <v>500</v>
      </c>
      <c r="AY131" s="816"/>
      <c r="AZ131" s="816"/>
      <c r="BA131" s="816"/>
      <c r="BB131" s="816"/>
      <c r="BC131" s="816"/>
      <c r="BD131" s="816"/>
      <c r="BE131" s="817"/>
      <c r="BF131" s="818" t="s">
        <v>137</v>
      </c>
      <c r="BG131" s="819"/>
      <c r="BH131" s="819"/>
      <c r="BI131" s="819"/>
      <c r="BJ131" s="819"/>
      <c r="BK131" s="819"/>
      <c r="BL131" s="820"/>
      <c r="BM131" s="818">
        <v>350</v>
      </c>
      <c r="BN131" s="819"/>
      <c r="BO131" s="819"/>
      <c r="BP131" s="819"/>
      <c r="BQ131" s="819"/>
      <c r="BR131" s="819"/>
      <c r="BS131" s="820"/>
      <c r="BT131" s="821"/>
      <c r="BU131" s="822"/>
      <c r="BV131" s="822"/>
      <c r="BW131" s="822"/>
      <c r="BX131" s="822"/>
      <c r="BY131" s="822"/>
      <c r="BZ131" s="82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4" t="s">
        <v>501</v>
      </c>
      <c r="B132" s="825"/>
      <c r="C132" s="825"/>
      <c r="D132" s="825"/>
      <c r="E132" s="825"/>
      <c r="F132" s="825"/>
      <c r="G132" s="825"/>
      <c r="H132" s="825"/>
      <c r="I132" s="825"/>
      <c r="J132" s="825"/>
      <c r="K132" s="825"/>
      <c r="L132" s="825"/>
      <c r="M132" s="825"/>
      <c r="N132" s="825"/>
      <c r="O132" s="825"/>
      <c r="P132" s="825"/>
      <c r="Q132" s="825"/>
      <c r="R132" s="825"/>
      <c r="S132" s="825"/>
      <c r="T132" s="825"/>
      <c r="U132" s="825"/>
      <c r="V132" s="828" t="s">
        <v>502</v>
      </c>
      <c r="W132" s="828"/>
      <c r="X132" s="828"/>
      <c r="Y132" s="828"/>
      <c r="Z132" s="829"/>
      <c r="AA132" s="830">
        <v>-1.971090888</v>
      </c>
      <c r="AB132" s="831"/>
      <c r="AC132" s="831"/>
      <c r="AD132" s="831"/>
      <c r="AE132" s="832"/>
      <c r="AF132" s="833">
        <v>-0.17957542300000001</v>
      </c>
      <c r="AG132" s="831"/>
      <c r="AH132" s="831"/>
      <c r="AI132" s="831"/>
      <c r="AJ132" s="832"/>
      <c r="AK132" s="833">
        <v>2.0897242380000001</v>
      </c>
      <c r="AL132" s="831"/>
      <c r="AM132" s="831"/>
      <c r="AN132" s="831"/>
      <c r="AO132" s="832"/>
      <c r="AP132" s="834"/>
      <c r="AQ132" s="835"/>
      <c r="AR132" s="835"/>
      <c r="AS132" s="835"/>
      <c r="AT132" s="83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6"/>
      <c r="B133" s="827"/>
      <c r="C133" s="827"/>
      <c r="D133" s="827"/>
      <c r="E133" s="827"/>
      <c r="F133" s="827"/>
      <c r="G133" s="827"/>
      <c r="H133" s="827"/>
      <c r="I133" s="827"/>
      <c r="J133" s="827"/>
      <c r="K133" s="827"/>
      <c r="L133" s="827"/>
      <c r="M133" s="827"/>
      <c r="N133" s="827"/>
      <c r="O133" s="827"/>
      <c r="P133" s="827"/>
      <c r="Q133" s="827"/>
      <c r="R133" s="827"/>
      <c r="S133" s="827"/>
      <c r="T133" s="827"/>
      <c r="U133" s="827"/>
      <c r="V133" s="807" t="s">
        <v>503</v>
      </c>
      <c r="W133" s="807"/>
      <c r="X133" s="807"/>
      <c r="Y133" s="807"/>
      <c r="Z133" s="808"/>
      <c r="AA133" s="809">
        <v>1.2</v>
      </c>
      <c r="AB133" s="810"/>
      <c r="AC133" s="810"/>
      <c r="AD133" s="810"/>
      <c r="AE133" s="811"/>
      <c r="AF133" s="809">
        <v>0</v>
      </c>
      <c r="AG133" s="810"/>
      <c r="AH133" s="810"/>
      <c r="AI133" s="810"/>
      <c r="AJ133" s="811"/>
      <c r="AK133" s="809">
        <v>0</v>
      </c>
      <c r="AL133" s="810"/>
      <c r="AM133" s="810"/>
      <c r="AN133" s="810"/>
      <c r="AO133" s="811"/>
      <c r="AP133" s="812"/>
      <c r="AQ133" s="813"/>
      <c r="AR133" s="813"/>
      <c r="AS133" s="813"/>
      <c r="AT133" s="81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feeBucbjWbnEKzYHtVacF1aK3bHlOTGzm5zX+9g3nrgq83cvB7JVYuhQOMrmno8cHW+Gjt3qz7AJn8N2YRSJQ==" saltValue="uciuq1D34hwbGGRMpzal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tc44YVjJ8CCrUaoaZKTO9q2/TLq6l0zdvRcSC/9APpgFwNlYJWVMLf3cYNFoiiEtmhZltv3yCw5NQ0SVj2pXg==" saltValue="hMtUmCyuzsdCIHRRBYVN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XBsD0IOpmxbPYlu5gv9PupsBUr5hggzbGFgefJloz8bfuxYk95Q9MMmgxxxqHmg9YiiZYo+9X7NinhbECbzjw==" saltValue="39I05i42Xx/06mSd1vMX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6" t="s">
        <v>512</v>
      </c>
      <c r="AL9" s="1237"/>
      <c r="AM9" s="1237"/>
      <c r="AN9" s="1238"/>
      <c r="AO9" s="313">
        <v>450544</v>
      </c>
      <c r="AP9" s="313">
        <v>196315</v>
      </c>
      <c r="AQ9" s="314">
        <v>198046</v>
      </c>
      <c r="AR9" s="315">
        <v>-0.9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6" t="s">
        <v>513</v>
      </c>
      <c r="AL10" s="1237"/>
      <c r="AM10" s="1237"/>
      <c r="AN10" s="1238"/>
      <c r="AO10" s="316">
        <v>93821</v>
      </c>
      <c r="AP10" s="316">
        <v>40881</v>
      </c>
      <c r="AQ10" s="317">
        <v>23470</v>
      </c>
      <c r="AR10" s="318">
        <v>74.2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6" t="s">
        <v>514</v>
      </c>
      <c r="AL11" s="1237"/>
      <c r="AM11" s="1237"/>
      <c r="AN11" s="1238"/>
      <c r="AO11" s="316">
        <v>2455</v>
      </c>
      <c r="AP11" s="316">
        <v>1070</v>
      </c>
      <c r="AQ11" s="317">
        <v>31217</v>
      </c>
      <c r="AR11" s="318">
        <v>-96.6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6" t="s">
        <v>515</v>
      </c>
      <c r="AL12" s="1237"/>
      <c r="AM12" s="1237"/>
      <c r="AN12" s="1238"/>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6" t="s">
        <v>517</v>
      </c>
      <c r="AL13" s="1237"/>
      <c r="AM13" s="1237"/>
      <c r="AN13" s="1238"/>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6" t="s">
        <v>518</v>
      </c>
      <c r="AL14" s="1237"/>
      <c r="AM14" s="1237"/>
      <c r="AN14" s="1238"/>
      <c r="AO14" s="316">
        <v>18857</v>
      </c>
      <c r="AP14" s="316">
        <v>8217</v>
      </c>
      <c r="AQ14" s="317">
        <v>10757</v>
      </c>
      <c r="AR14" s="318">
        <v>-23.6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6" t="s">
        <v>519</v>
      </c>
      <c r="AL15" s="1237"/>
      <c r="AM15" s="1237"/>
      <c r="AN15" s="1238"/>
      <c r="AO15" s="316">
        <v>8646</v>
      </c>
      <c r="AP15" s="316">
        <v>3767</v>
      </c>
      <c r="AQ15" s="317">
        <v>4810</v>
      </c>
      <c r="AR15" s="318">
        <v>-21.7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9" t="s">
        <v>520</v>
      </c>
      <c r="AL16" s="1240"/>
      <c r="AM16" s="1240"/>
      <c r="AN16" s="1241"/>
      <c r="AO16" s="316">
        <v>-43017</v>
      </c>
      <c r="AP16" s="316">
        <v>-18744</v>
      </c>
      <c r="AQ16" s="317">
        <v>-18847</v>
      </c>
      <c r="AR16" s="318">
        <v>-0.5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9" t="s">
        <v>189</v>
      </c>
      <c r="AL17" s="1240"/>
      <c r="AM17" s="1240"/>
      <c r="AN17" s="1241"/>
      <c r="AO17" s="316">
        <v>531306</v>
      </c>
      <c r="AP17" s="316">
        <v>231506</v>
      </c>
      <c r="AQ17" s="317">
        <v>252599</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3" t="s">
        <v>525</v>
      </c>
      <c r="AL21" s="1234"/>
      <c r="AM21" s="1234"/>
      <c r="AN21" s="1235"/>
      <c r="AO21" s="328">
        <v>22.66</v>
      </c>
      <c r="AP21" s="329">
        <v>22.36</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3" t="s">
        <v>526</v>
      </c>
      <c r="AL22" s="1234"/>
      <c r="AM22" s="1234"/>
      <c r="AN22" s="1235"/>
      <c r="AO22" s="333">
        <v>99.1</v>
      </c>
      <c r="AP22" s="334">
        <v>95.6</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530</v>
      </c>
      <c r="AL32" s="1225"/>
      <c r="AM32" s="1225"/>
      <c r="AN32" s="1226"/>
      <c r="AO32" s="343">
        <v>179340</v>
      </c>
      <c r="AP32" s="343">
        <v>78144</v>
      </c>
      <c r="AQ32" s="344">
        <v>139617</v>
      </c>
      <c r="AR32" s="345">
        <v>-44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531</v>
      </c>
      <c r="AL33" s="1225"/>
      <c r="AM33" s="1225"/>
      <c r="AN33" s="1226"/>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532</v>
      </c>
      <c r="AL34" s="1225"/>
      <c r="AM34" s="1225"/>
      <c r="AN34" s="1226"/>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533</v>
      </c>
      <c r="AL35" s="1225"/>
      <c r="AM35" s="1225"/>
      <c r="AN35" s="1226"/>
      <c r="AO35" s="343">
        <v>147857</v>
      </c>
      <c r="AP35" s="343">
        <v>64426</v>
      </c>
      <c r="AQ35" s="344">
        <v>32699</v>
      </c>
      <c r="AR35" s="345">
        <v>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534</v>
      </c>
      <c r="AL36" s="1225"/>
      <c r="AM36" s="1225"/>
      <c r="AN36" s="1226"/>
      <c r="AO36" s="343">
        <v>1245</v>
      </c>
      <c r="AP36" s="343">
        <v>542</v>
      </c>
      <c r="AQ36" s="344">
        <v>4068</v>
      </c>
      <c r="AR36" s="345">
        <v>-86.7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535</v>
      </c>
      <c r="AL37" s="1225"/>
      <c r="AM37" s="1225"/>
      <c r="AN37" s="1226"/>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536</v>
      </c>
      <c r="AL38" s="1228"/>
      <c r="AM38" s="1228"/>
      <c r="AN38" s="1229"/>
      <c r="AO38" s="346" t="s">
        <v>516</v>
      </c>
      <c r="AP38" s="346" t="s">
        <v>516</v>
      </c>
      <c r="AQ38" s="347">
        <v>23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537</v>
      </c>
      <c r="AL39" s="1228"/>
      <c r="AM39" s="1228"/>
      <c r="AN39" s="1229"/>
      <c r="AO39" s="343" t="s">
        <v>516</v>
      </c>
      <c r="AP39" s="343" t="s">
        <v>516</v>
      </c>
      <c r="AQ39" s="344">
        <v>-8148</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538</v>
      </c>
      <c r="AL40" s="1225"/>
      <c r="AM40" s="1225"/>
      <c r="AN40" s="1226"/>
      <c r="AO40" s="343">
        <v>-304034</v>
      </c>
      <c r="AP40" s="343">
        <v>-132477</v>
      </c>
      <c r="AQ40" s="344">
        <v>-124721</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303</v>
      </c>
      <c r="AL41" s="1231"/>
      <c r="AM41" s="1231"/>
      <c r="AN41" s="1232"/>
      <c r="AO41" s="343">
        <v>24408</v>
      </c>
      <c r="AP41" s="343">
        <v>10635</v>
      </c>
      <c r="AQ41" s="344">
        <v>44807</v>
      </c>
      <c r="AR41" s="345">
        <v>-76.3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7" t="s">
        <v>507</v>
      </c>
      <c r="AN49" s="1219" t="s">
        <v>542</v>
      </c>
      <c r="AO49" s="1220"/>
      <c r="AP49" s="1220"/>
      <c r="AQ49" s="1220"/>
      <c r="AR49" s="122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8"/>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247121</v>
      </c>
      <c r="AN51" s="365">
        <v>98888</v>
      </c>
      <c r="AO51" s="366">
        <v>-34.1</v>
      </c>
      <c r="AP51" s="367">
        <v>280458</v>
      </c>
      <c r="AQ51" s="368">
        <v>-15.8</v>
      </c>
      <c r="AR51" s="369">
        <v>-18.3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142537</v>
      </c>
      <c r="AN52" s="373">
        <v>57038</v>
      </c>
      <c r="AO52" s="374">
        <v>-54.9</v>
      </c>
      <c r="AP52" s="375">
        <v>127286</v>
      </c>
      <c r="AQ52" s="376">
        <v>0.4</v>
      </c>
      <c r="AR52" s="377">
        <v>-55.3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164893</v>
      </c>
      <c r="AN53" s="365">
        <v>67030</v>
      </c>
      <c r="AO53" s="366">
        <v>-32.200000000000003</v>
      </c>
      <c r="AP53" s="367">
        <v>291945</v>
      </c>
      <c r="AQ53" s="368">
        <v>4.0999999999999996</v>
      </c>
      <c r="AR53" s="369">
        <v>-36.299999999999997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145241</v>
      </c>
      <c r="AN54" s="373">
        <v>59041</v>
      </c>
      <c r="AO54" s="374">
        <v>3.5</v>
      </c>
      <c r="AP54" s="375">
        <v>127651</v>
      </c>
      <c r="AQ54" s="376">
        <v>0.3</v>
      </c>
      <c r="AR54" s="377">
        <v>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393684</v>
      </c>
      <c r="AN55" s="365">
        <v>163219</v>
      </c>
      <c r="AO55" s="366">
        <v>143.5</v>
      </c>
      <c r="AP55" s="367">
        <v>291173</v>
      </c>
      <c r="AQ55" s="368">
        <v>-0.3</v>
      </c>
      <c r="AR55" s="369">
        <v>143.80000000000001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122643</v>
      </c>
      <c r="AN56" s="373">
        <v>50847</v>
      </c>
      <c r="AO56" s="374">
        <v>-13.9</v>
      </c>
      <c r="AP56" s="375">
        <v>119071</v>
      </c>
      <c r="AQ56" s="376">
        <v>-6.7</v>
      </c>
      <c r="AR56" s="377">
        <v>-7.2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254133</v>
      </c>
      <c r="AN57" s="365">
        <v>107592</v>
      </c>
      <c r="AO57" s="366">
        <v>-34.1</v>
      </c>
      <c r="AP57" s="367">
        <v>271581</v>
      </c>
      <c r="AQ57" s="368">
        <v>-6.7</v>
      </c>
      <c r="AR57" s="369">
        <v>-27.4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241932</v>
      </c>
      <c r="AN58" s="373">
        <v>102427</v>
      </c>
      <c r="AO58" s="374">
        <v>101.4</v>
      </c>
      <c r="AP58" s="375">
        <v>117844</v>
      </c>
      <c r="AQ58" s="376">
        <v>-1</v>
      </c>
      <c r="AR58" s="377">
        <v>102.4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455658</v>
      </c>
      <c r="AN59" s="365">
        <v>198544</v>
      </c>
      <c r="AO59" s="366">
        <v>84.5</v>
      </c>
      <c r="AP59" s="367">
        <v>268375</v>
      </c>
      <c r="AQ59" s="368">
        <v>-1.2</v>
      </c>
      <c r="AR59" s="369">
        <v>85.7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438771</v>
      </c>
      <c r="AN60" s="373">
        <v>191186</v>
      </c>
      <c r="AO60" s="374">
        <v>86.7</v>
      </c>
      <c r="AP60" s="375">
        <v>119602</v>
      </c>
      <c r="AQ60" s="376">
        <v>1.5</v>
      </c>
      <c r="AR60" s="377">
        <v>85.2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303098</v>
      </c>
      <c r="AN61" s="380">
        <v>127055</v>
      </c>
      <c r="AO61" s="381">
        <v>25.5</v>
      </c>
      <c r="AP61" s="382">
        <v>280706</v>
      </c>
      <c r="AQ61" s="383">
        <v>-4</v>
      </c>
      <c r="AR61" s="369">
        <v>29.5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218225</v>
      </c>
      <c r="AN62" s="373">
        <v>92108</v>
      </c>
      <c r="AO62" s="374">
        <v>24.6</v>
      </c>
      <c r="AP62" s="375">
        <v>122291</v>
      </c>
      <c r="AQ62" s="376">
        <v>-1.1000000000000001</v>
      </c>
      <c r="AR62" s="377">
        <v>25.7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snWbXD6z/u6CK3NbLlpbF+z56NtP1wE7UQsuDptXszsJ2mF1QxWDgwNJHhqsGMyiBzIqc0xUjR4DQ1m8/HnDA==" saltValue="BP6R2SsIkIP1UK4Y6cJu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IvzAiOPSl3lnJ1MMbtmhMomu+5+lMkjVEnjT4sSSr8N74lu+OvRMlfoXiGUNBd14sh2Gxl4JPJCw94bgdzTWTg==" saltValue="MHQymvdhQPr0CywOncrr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067y7WIpS6FHojVp3TaYyn5s0KgojL5MMIkSr3xpwzqK4p9bRcYsthSm8gVBtPPVwvOroBTxLF54Yq17xqJTGw==" saltValue="2ZH7dysRU2ZzWXXppaF2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42" t="s">
        <v>3</v>
      </c>
      <c r="D47" s="1242"/>
      <c r="E47" s="1243"/>
      <c r="F47" s="11">
        <v>83.76</v>
      </c>
      <c r="G47" s="12">
        <v>85.92</v>
      </c>
      <c r="H47" s="12">
        <v>89.66</v>
      </c>
      <c r="I47" s="12">
        <v>92.92</v>
      </c>
      <c r="J47" s="13">
        <v>95.33</v>
      </c>
    </row>
    <row r="48" spans="2:10" ht="57.75" customHeight="1" x14ac:dyDescent="0.15">
      <c r="B48" s="14"/>
      <c r="C48" s="1244" t="s">
        <v>4</v>
      </c>
      <c r="D48" s="1244"/>
      <c r="E48" s="1245"/>
      <c r="F48" s="15">
        <v>3.55</v>
      </c>
      <c r="G48" s="16">
        <v>4.28</v>
      </c>
      <c r="H48" s="16">
        <v>4.92</v>
      </c>
      <c r="I48" s="16">
        <v>5.5</v>
      </c>
      <c r="J48" s="17">
        <v>4.7699999999999996</v>
      </c>
    </row>
    <row r="49" spans="2:10" ht="57.75" customHeight="1" thickBot="1" x14ac:dyDescent="0.2">
      <c r="B49" s="18"/>
      <c r="C49" s="1246" t="s">
        <v>5</v>
      </c>
      <c r="D49" s="1246"/>
      <c r="E49" s="1247"/>
      <c r="F49" s="19">
        <v>5.95</v>
      </c>
      <c r="G49" s="20">
        <v>5.8</v>
      </c>
      <c r="H49" s="20">
        <v>14.91</v>
      </c>
      <c r="I49" s="20">
        <v>9.9700000000000006</v>
      </c>
      <c r="J49" s="21">
        <v>3.14</v>
      </c>
    </row>
    <row r="50" spans="2:10" ht="13.5" customHeight="1" x14ac:dyDescent="0.15"/>
  </sheetData>
  <sheetProtection algorithmName="SHA-512" hashValue="auYklV/zXZCom6NlFveD9viQBp+vn5ZenXieJD0eQ6mPWEcSLmrtq3QCJ+aFqDuSTlnsBgNTea4plTs/5yB/wA==" saltValue="FjYIo6oLSR1h7RHVoioX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4" t="s">
        <v>563</v>
      </c>
      <c r="D34" s="1254"/>
      <c r="E34" s="1255"/>
      <c r="F34" s="32">
        <v>3.54</v>
      </c>
      <c r="G34" s="33">
        <v>4.2699999999999996</v>
      </c>
      <c r="H34" s="33">
        <v>4.91</v>
      </c>
      <c r="I34" s="33">
        <v>5.5</v>
      </c>
      <c r="J34" s="34">
        <v>4.76</v>
      </c>
      <c r="K34" s="22"/>
      <c r="L34" s="22"/>
      <c r="M34" s="22"/>
      <c r="N34" s="22"/>
      <c r="O34" s="22"/>
      <c r="P34" s="22"/>
    </row>
    <row r="35" spans="1:16" ht="39" customHeight="1" x14ac:dyDescent="0.15">
      <c r="A35" s="22"/>
      <c r="B35" s="35"/>
      <c r="C35" s="1248" t="s">
        <v>564</v>
      </c>
      <c r="D35" s="1249"/>
      <c r="E35" s="1250"/>
      <c r="F35" s="36">
        <v>1.78</v>
      </c>
      <c r="G35" s="37">
        <v>0.73</v>
      </c>
      <c r="H35" s="37">
        <v>1.36</v>
      </c>
      <c r="I35" s="37">
        <v>1.74</v>
      </c>
      <c r="J35" s="38">
        <v>2.35</v>
      </c>
      <c r="K35" s="22"/>
      <c r="L35" s="22"/>
      <c r="M35" s="22"/>
      <c r="N35" s="22"/>
      <c r="O35" s="22"/>
      <c r="P35" s="22"/>
    </row>
    <row r="36" spans="1:16" ht="39" customHeight="1" x14ac:dyDescent="0.15">
      <c r="A36" s="22"/>
      <c r="B36" s="35"/>
      <c r="C36" s="1248" t="s">
        <v>565</v>
      </c>
      <c r="D36" s="1249"/>
      <c r="E36" s="1250"/>
      <c r="F36" s="36">
        <v>1.1399999999999999</v>
      </c>
      <c r="G36" s="37">
        <v>0.55000000000000004</v>
      </c>
      <c r="H36" s="37">
        <v>0.24</v>
      </c>
      <c r="I36" s="37">
        <v>0.6</v>
      </c>
      <c r="J36" s="38">
        <v>1.55</v>
      </c>
      <c r="K36" s="22"/>
      <c r="L36" s="22"/>
      <c r="M36" s="22"/>
      <c r="N36" s="22"/>
      <c r="O36" s="22"/>
      <c r="P36" s="22"/>
    </row>
    <row r="37" spans="1:16" ht="39" customHeight="1" x14ac:dyDescent="0.15">
      <c r="A37" s="22"/>
      <c r="B37" s="35"/>
      <c r="C37" s="1248" t="s">
        <v>566</v>
      </c>
      <c r="D37" s="1249"/>
      <c r="E37" s="1250"/>
      <c r="F37" s="36">
        <v>0.12</v>
      </c>
      <c r="G37" s="37">
        <v>0.16</v>
      </c>
      <c r="H37" s="37">
        <v>0.15</v>
      </c>
      <c r="I37" s="37">
        <v>0.06</v>
      </c>
      <c r="J37" s="38">
        <v>0.38</v>
      </c>
      <c r="K37" s="22"/>
      <c r="L37" s="22"/>
      <c r="M37" s="22"/>
      <c r="N37" s="22"/>
      <c r="O37" s="22"/>
      <c r="P37" s="22"/>
    </row>
    <row r="38" spans="1:16" ht="39" customHeight="1" x14ac:dyDescent="0.15">
      <c r="A38" s="22"/>
      <c r="B38" s="35"/>
      <c r="C38" s="1248" t="s">
        <v>567</v>
      </c>
      <c r="D38" s="1249"/>
      <c r="E38" s="1250"/>
      <c r="F38" s="36">
        <v>0.2</v>
      </c>
      <c r="G38" s="37">
        <v>0.09</v>
      </c>
      <c r="H38" s="37">
        <v>0.14000000000000001</v>
      </c>
      <c r="I38" s="37">
        <v>0.1</v>
      </c>
      <c r="J38" s="38">
        <v>0.15</v>
      </c>
      <c r="K38" s="22"/>
      <c r="L38" s="22"/>
      <c r="M38" s="22"/>
      <c r="N38" s="22"/>
      <c r="O38" s="22"/>
      <c r="P38" s="22"/>
    </row>
    <row r="39" spans="1:16" ht="39" customHeight="1" x14ac:dyDescent="0.15">
      <c r="A39" s="22"/>
      <c r="B39" s="35"/>
      <c r="C39" s="1248" t="s">
        <v>568</v>
      </c>
      <c r="D39" s="1249"/>
      <c r="E39" s="1250"/>
      <c r="F39" s="36">
        <v>0.04</v>
      </c>
      <c r="G39" s="37">
        <v>0.03</v>
      </c>
      <c r="H39" s="37">
        <v>0.04</v>
      </c>
      <c r="I39" s="37">
        <v>0.03</v>
      </c>
      <c r="J39" s="38">
        <v>0.02</v>
      </c>
      <c r="K39" s="22"/>
      <c r="L39" s="22"/>
      <c r="M39" s="22"/>
      <c r="N39" s="22"/>
      <c r="O39" s="22"/>
      <c r="P39" s="22"/>
    </row>
    <row r="40" spans="1:16" ht="39" customHeight="1" x14ac:dyDescent="0.15">
      <c r="A40" s="22"/>
      <c r="B40" s="35"/>
      <c r="C40" s="1248" t="s">
        <v>569</v>
      </c>
      <c r="D40" s="1249"/>
      <c r="E40" s="1250"/>
      <c r="F40" s="36" t="s">
        <v>516</v>
      </c>
      <c r="G40" s="37" t="s">
        <v>516</v>
      </c>
      <c r="H40" s="37" t="s">
        <v>516</v>
      </c>
      <c r="I40" s="37" t="s">
        <v>516</v>
      </c>
      <c r="J40" s="38">
        <v>0</v>
      </c>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570</v>
      </c>
      <c r="D42" s="1249"/>
      <c r="E42" s="1250"/>
      <c r="F42" s="36" t="s">
        <v>516</v>
      </c>
      <c r="G42" s="37" t="s">
        <v>516</v>
      </c>
      <c r="H42" s="37" t="s">
        <v>516</v>
      </c>
      <c r="I42" s="37" t="s">
        <v>516</v>
      </c>
      <c r="J42" s="38" t="s">
        <v>516</v>
      </c>
      <c r="K42" s="22"/>
      <c r="L42" s="22"/>
      <c r="M42" s="22"/>
      <c r="N42" s="22"/>
      <c r="O42" s="22"/>
      <c r="P42" s="22"/>
    </row>
    <row r="43" spans="1:16" ht="39" customHeight="1" thickBot="1" x14ac:dyDescent="0.2">
      <c r="A43" s="22"/>
      <c r="B43" s="40"/>
      <c r="C43" s="1251" t="s">
        <v>571</v>
      </c>
      <c r="D43" s="1252"/>
      <c r="E43" s="125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BtJAHCHFwRW6wbiBeXqf75y916OSGEjlFOx8FysVo2gN85QuDxpVi9ivwM/JS9G6Ew91IYyFJL1gcVc2M8WQ==" saltValue="ifcHvlHhEZKwWXFAmc+u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4" t="s">
        <v>11</v>
      </c>
      <c r="C45" s="1275"/>
      <c r="D45" s="58"/>
      <c r="E45" s="1280" t="s">
        <v>12</v>
      </c>
      <c r="F45" s="1280"/>
      <c r="G45" s="1280"/>
      <c r="H45" s="1280"/>
      <c r="I45" s="1280"/>
      <c r="J45" s="1281"/>
      <c r="K45" s="59">
        <v>308</v>
      </c>
      <c r="L45" s="60">
        <v>270</v>
      </c>
      <c r="M45" s="60">
        <v>226</v>
      </c>
      <c r="N45" s="60">
        <v>186</v>
      </c>
      <c r="O45" s="61">
        <v>179</v>
      </c>
      <c r="P45" s="48"/>
      <c r="Q45" s="48"/>
      <c r="R45" s="48"/>
      <c r="S45" s="48"/>
      <c r="T45" s="48"/>
      <c r="U45" s="48"/>
    </row>
    <row r="46" spans="1:21" ht="30.75" customHeight="1" x14ac:dyDescent="0.15">
      <c r="A46" s="48"/>
      <c r="B46" s="1276"/>
      <c r="C46" s="1277"/>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76"/>
      <c r="C47" s="1277"/>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76"/>
      <c r="C48" s="1277"/>
      <c r="D48" s="62"/>
      <c r="E48" s="1258" t="s">
        <v>15</v>
      </c>
      <c r="F48" s="1258"/>
      <c r="G48" s="1258"/>
      <c r="H48" s="1258"/>
      <c r="I48" s="1258"/>
      <c r="J48" s="1259"/>
      <c r="K48" s="63">
        <v>131</v>
      </c>
      <c r="L48" s="64">
        <v>133</v>
      </c>
      <c r="M48" s="64">
        <v>103</v>
      </c>
      <c r="N48" s="64">
        <v>132</v>
      </c>
      <c r="O48" s="65">
        <v>148</v>
      </c>
      <c r="P48" s="48"/>
      <c r="Q48" s="48"/>
      <c r="R48" s="48"/>
      <c r="S48" s="48"/>
      <c r="T48" s="48"/>
      <c r="U48" s="48"/>
    </row>
    <row r="49" spans="1:21" ht="30.75" customHeight="1" x14ac:dyDescent="0.15">
      <c r="A49" s="48"/>
      <c r="B49" s="1276"/>
      <c r="C49" s="1277"/>
      <c r="D49" s="62"/>
      <c r="E49" s="1258" t="s">
        <v>16</v>
      </c>
      <c r="F49" s="1258"/>
      <c r="G49" s="1258"/>
      <c r="H49" s="1258"/>
      <c r="I49" s="1258"/>
      <c r="J49" s="1259"/>
      <c r="K49" s="63">
        <v>1</v>
      </c>
      <c r="L49" s="64">
        <v>1</v>
      </c>
      <c r="M49" s="64">
        <v>1</v>
      </c>
      <c r="N49" s="64">
        <v>1</v>
      </c>
      <c r="O49" s="65">
        <v>1</v>
      </c>
      <c r="P49" s="48"/>
      <c r="Q49" s="48"/>
      <c r="R49" s="48"/>
      <c r="S49" s="48"/>
      <c r="T49" s="48"/>
      <c r="U49" s="48"/>
    </row>
    <row r="50" spans="1:21" ht="30.75" customHeight="1" x14ac:dyDescent="0.15">
      <c r="A50" s="48"/>
      <c r="B50" s="1276"/>
      <c r="C50" s="1277"/>
      <c r="D50" s="62"/>
      <c r="E50" s="1258" t="s">
        <v>17</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15">
      <c r="A51" s="48"/>
      <c r="B51" s="1278"/>
      <c r="C51" s="1279"/>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56" t="s">
        <v>19</v>
      </c>
      <c r="C52" s="1257"/>
      <c r="D52" s="66"/>
      <c r="E52" s="1258" t="s">
        <v>20</v>
      </c>
      <c r="F52" s="1258"/>
      <c r="G52" s="1258"/>
      <c r="H52" s="1258"/>
      <c r="I52" s="1258"/>
      <c r="J52" s="1259"/>
      <c r="K52" s="63">
        <v>398</v>
      </c>
      <c r="L52" s="64">
        <v>377</v>
      </c>
      <c r="M52" s="64">
        <v>354</v>
      </c>
      <c r="N52" s="64">
        <v>322</v>
      </c>
      <c r="O52" s="65">
        <v>304</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42</v>
      </c>
      <c r="L53" s="69">
        <v>27</v>
      </c>
      <c r="M53" s="69">
        <v>-24</v>
      </c>
      <c r="N53" s="69">
        <v>-3</v>
      </c>
      <c r="O53" s="70">
        <v>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4" t="s">
        <v>25</v>
      </c>
      <c r="C57" s="1265"/>
      <c r="D57" s="1268" t="s">
        <v>26</v>
      </c>
      <c r="E57" s="1269"/>
      <c r="F57" s="1269"/>
      <c r="G57" s="1269"/>
      <c r="H57" s="1269"/>
      <c r="I57" s="1269"/>
      <c r="J57" s="1270"/>
      <c r="K57" s="83"/>
      <c r="L57" s="84"/>
      <c r="M57" s="84"/>
      <c r="N57" s="84"/>
      <c r="O57" s="85"/>
    </row>
    <row r="58" spans="1:21" ht="31.5" customHeight="1" thickBot="1" x14ac:dyDescent="0.2">
      <c r="B58" s="1266"/>
      <c r="C58" s="1267"/>
      <c r="D58" s="1271" t="s">
        <v>27</v>
      </c>
      <c r="E58" s="1272"/>
      <c r="F58" s="1272"/>
      <c r="G58" s="1272"/>
      <c r="H58" s="1272"/>
      <c r="I58" s="1272"/>
      <c r="J58" s="127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6jsdCcJhHO8lASpl/MVeH5jCV5o8q9zmRU7cTum1vetNSk7lM64utnbofNLfwxxgfKOc10uy9lvoDtJbjvrzg==" saltValue="OegJQPK51s6qN6r7irX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94" t="s">
        <v>30</v>
      </c>
      <c r="C41" s="1295"/>
      <c r="D41" s="102"/>
      <c r="E41" s="1296" t="s">
        <v>31</v>
      </c>
      <c r="F41" s="1296"/>
      <c r="G41" s="1296"/>
      <c r="H41" s="1297"/>
      <c r="I41" s="103">
        <v>1748</v>
      </c>
      <c r="J41" s="104">
        <v>1582</v>
      </c>
      <c r="K41" s="104">
        <v>1364</v>
      </c>
      <c r="L41" s="104">
        <v>1272</v>
      </c>
      <c r="M41" s="105">
        <v>1384</v>
      </c>
    </row>
    <row r="42" spans="2:13" ht="27.75" customHeight="1" x14ac:dyDescent="0.15">
      <c r="B42" s="1284"/>
      <c r="C42" s="1285"/>
      <c r="D42" s="106"/>
      <c r="E42" s="1288" t="s">
        <v>32</v>
      </c>
      <c r="F42" s="1288"/>
      <c r="G42" s="1288"/>
      <c r="H42" s="1289"/>
      <c r="I42" s="107" t="s">
        <v>516</v>
      </c>
      <c r="J42" s="108" t="s">
        <v>516</v>
      </c>
      <c r="K42" s="108" t="s">
        <v>516</v>
      </c>
      <c r="L42" s="108" t="s">
        <v>516</v>
      </c>
      <c r="M42" s="109" t="s">
        <v>516</v>
      </c>
    </row>
    <row r="43" spans="2:13" ht="27.75" customHeight="1" x14ac:dyDescent="0.15">
      <c r="B43" s="1284"/>
      <c r="C43" s="1285"/>
      <c r="D43" s="106"/>
      <c r="E43" s="1288" t="s">
        <v>33</v>
      </c>
      <c r="F43" s="1288"/>
      <c r="G43" s="1288"/>
      <c r="H43" s="1289"/>
      <c r="I43" s="107">
        <v>1465</v>
      </c>
      <c r="J43" s="108">
        <v>1315</v>
      </c>
      <c r="K43" s="108">
        <v>1107</v>
      </c>
      <c r="L43" s="108">
        <v>1040</v>
      </c>
      <c r="M43" s="109">
        <v>996</v>
      </c>
    </row>
    <row r="44" spans="2:13" ht="27.75" customHeight="1" x14ac:dyDescent="0.15">
      <c r="B44" s="1284"/>
      <c r="C44" s="1285"/>
      <c r="D44" s="106"/>
      <c r="E44" s="1288" t="s">
        <v>34</v>
      </c>
      <c r="F44" s="1288"/>
      <c r="G44" s="1288"/>
      <c r="H44" s="1289"/>
      <c r="I44" s="107">
        <v>9</v>
      </c>
      <c r="J44" s="108">
        <v>7</v>
      </c>
      <c r="K44" s="108">
        <v>6</v>
      </c>
      <c r="L44" s="108">
        <v>5</v>
      </c>
      <c r="M44" s="109">
        <v>1</v>
      </c>
    </row>
    <row r="45" spans="2:13" ht="27.75" customHeight="1" x14ac:dyDescent="0.15">
      <c r="B45" s="1284"/>
      <c r="C45" s="1285"/>
      <c r="D45" s="106"/>
      <c r="E45" s="1288" t="s">
        <v>35</v>
      </c>
      <c r="F45" s="1288"/>
      <c r="G45" s="1288"/>
      <c r="H45" s="1289"/>
      <c r="I45" s="107">
        <v>341</v>
      </c>
      <c r="J45" s="108">
        <v>348</v>
      </c>
      <c r="K45" s="108">
        <v>329</v>
      </c>
      <c r="L45" s="108">
        <v>281</v>
      </c>
      <c r="M45" s="109">
        <v>268</v>
      </c>
    </row>
    <row r="46" spans="2:13" ht="27.75" customHeight="1" x14ac:dyDescent="0.15">
      <c r="B46" s="1284"/>
      <c r="C46" s="1285"/>
      <c r="D46" s="110"/>
      <c r="E46" s="1288" t="s">
        <v>36</v>
      </c>
      <c r="F46" s="1288"/>
      <c r="G46" s="1288"/>
      <c r="H46" s="1289"/>
      <c r="I46" s="107" t="s">
        <v>516</v>
      </c>
      <c r="J46" s="108" t="s">
        <v>516</v>
      </c>
      <c r="K46" s="108" t="s">
        <v>516</v>
      </c>
      <c r="L46" s="108" t="s">
        <v>516</v>
      </c>
      <c r="M46" s="109" t="s">
        <v>516</v>
      </c>
    </row>
    <row r="47" spans="2:13" ht="27.75" customHeight="1" x14ac:dyDescent="0.15">
      <c r="B47" s="1284"/>
      <c r="C47" s="1285"/>
      <c r="D47" s="111"/>
      <c r="E47" s="1298" t="s">
        <v>37</v>
      </c>
      <c r="F47" s="1299"/>
      <c r="G47" s="1299"/>
      <c r="H47" s="1300"/>
      <c r="I47" s="107" t="s">
        <v>516</v>
      </c>
      <c r="J47" s="108" t="s">
        <v>516</v>
      </c>
      <c r="K47" s="108" t="s">
        <v>516</v>
      </c>
      <c r="L47" s="108" t="s">
        <v>516</v>
      </c>
      <c r="M47" s="109" t="s">
        <v>516</v>
      </c>
    </row>
    <row r="48" spans="2:13" ht="27.75" customHeight="1" x14ac:dyDescent="0.15">
      <c r="B48" s="1284"/>
      <c r="C48" s="1285"/>
      <c r="D48" s="106"/>
      <c r="E48" s="1288" t="s">
        <v>38</v>
      </c>
      <c r="F48" s="1288"/>
      <c r="G48" s="1288"/>
      <c r="H48" s="1289"/>
      <c r="I48" s="107" t="s">
        <v>516</v>
      </c>
      <c r="J48" s="108" t="s">
        <v>516</v>
      </c>
      <c r="K48" s="108" t="s">
        <v>516</v>
      </c>
      <c r="L48" s="108" t="s">
        <v>516</v>
      </c>
      <c r="M48" s="109" t="s">
        <v>516</v>
      </c>
    </row>
    <row r="49" spans="2:13" ht="27.75" customHeight="1" x14ac:dyDescent="0.15">
      <c r="B49" s="1286"/>
      <c r="C49" s="1287"/>
      <c r="D49" s="106"/>
      <c r="E49" s="1288" t="s">
        <v>39</v>
      </c>
      <c r="F49" s="1288"/>
      <c r="G49" s="1288"/>
      <c r="H49" s="1289"/>
      <c r="I49" s="107" t="s">
        <v>516</v>
      </c>
      <c r="J49" s="108" t="s">
        <v>516</v>
      </c>
      <c r="K49" s="108" t="s">
        <v>516</v>
      </c>
      <c r="L49" s="108" t="s">
        <v>516</v>
      </c>
      <c r="M49" s="109" t="s">
        <v>516</v>
      </c>
    </row>
    <row r="50" spans="2:13" ht="27.75" customHeight="1" x14ac:dyDescent="0.15">
      <c r="B50" s="1282" t="s">
        <v>40</v>
      </c>
      <c r="C50" s="1283"/>
      <c r="D50" s="112"/>
      <c r="E50" s="1288" t="s">
        <v>41</v>
      </c>
      <c r="F50" s="1288"/>
      <c r="G50" s="1288"/>
      <c r="H50" s="1289"/>
      <c r="I50" s="107">
        <v>3603</v>
      </c>
      <c r="J50" s="108">
        <v>3855</v>
      </c>
      <c r="K50" s="108">
        <v>3909</v>
      </c>
      <c r="L50" s="108">
        <v>4004</v>
      </c>
      <c r="M50" s="109">
        <v>4051</v>
      </c>
    </row>
    <row r="51" spans="2:13" ht="27.75" customHeight="1" x14ac:dyDescent="0.15">
      <c r="B51" s="1284"/>
      <c r="C51" s="1285"/>
      <c r="D51" s="106"/>
      <c r="E51" s="1288" t="s">
        <v>42</v>
      </c>
      <c r="F51" s="1288"/>
      <c r="G51" s="1288"/>
      <c r="H51" s="1289"/>
      <c r="I51" s="107" t="s">
        <v>516</v>
      </c>
      <c r="J51" s="108" t="s">
        <v>516</v>
      </c>
      <c r="K51" s="108" t="s">
        <v>516</v>
      </c>
      <c r="L51" s="108" t="s">
        <v>516</v>
      </c>
      <c r="M51" s="109" t="s">
        <v>516</v>
      </c>
    </row>
    <row r="52" spans="2:13" ht="27.75" customHeight="1" x14ac:dyDescent="0.15">
      <c r="B52" s="1286"/>
      <c r="C52" s="1287"/>
      <c r="D52" s="106"/>
      <c r="E52" s="1288" t="s">
        <v>43</v>
      </c>
      <c r="F52" s="1288"/>
      <c r="G52" s="1288"/>
      <c r="H52" s="1289"/>
      <c r="I52" s="107">
        <v>3063</v>
      </c>
      <c r="J52" s="108">
        <v>2796</v>
      </c>
      <c r="K52" s="108">
        <v>2520</v>
      </c>
      <c r="L52" s="108">
        <v>2405</v>
      </c>
      <c r="M52" s="109">
        <v>2372</v>
      </c>
    </row>
    <row r="53" spans="2:13" ht="27.75" customHeight="1" thickBot="1" x14ac:dyDescent="0.2">
      <c r="B53" s="1290" t="s">
        <v>44</v>
      </c>
      <c r="C53" s="1291"/>
      <c r="D53" s="113"/>
      <c r="E53" s="1292" t="s">
        <v>45</v>
      </c>
      <c r="F53" s="1292"/>
      <c r="G53" s="1292"/>
      <c r="H53" s="1293"/>
      <c r="I53" s="114">
        <v>-3102</v>
      </c>
      <c r="J53" s="115">
        <v>-3399</v>
      </c>
      <c r="K53" s="115">
        <v>-3622</v>
      </c>
      <c r="L53" s="115">
        <v>-3811</v>
      </c>
      <c r="M53" s="116">
        <v>-3774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Xp0izuUxqHfVEDkei0fMoCfGx3UlByT+OpbWA0tyxkHTk8wQgYb876i682s80D7UfyBFkuYzr9liHSJ77jbqA==" saltValue="G3qtQNHcR5Az0GDOLVvD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1400</v>
      </c>
      <c r="G55" s="128">
        <v>1402</v>
      </c>
      <c r="H55" s="129">
        <v>1403</v>
      </c>
    </row>
    <row r="56" spans="2:8" ht="52.5" customHeight="1" x14ac:dyDescent="0.15">
      <c r="B56" s="130"/>
      <c r="C56" s="1305" t="s">
        <v>49</v>
      </c>
      <c r="D56" s="1305"/>
      <c r="E56" s="1306"/>
      <c r="F56" s="131">
        <v>874</v>
      </c>
      <c r="G56" s="131">
        <v>833</v>
      </c>
      <c r="H56" s="132">
        <v>896</v>
      </c>
    </row>
    <row r="57" spans="2:8" ht="53.25" customHeight="1" x14ac:dyDescent="0.15">
      <c r="B57" s="130"/>
      <c r="C57" s="1307" t="s">
        <v>50</v>
      </c>
      <c r="D57" s="1307"/>
      <c r="E57" s="1308"/>
      <c r="F57" s="133">
        <v>1430</v>
      </c>
      <c r="G57" s="133">
        <v>1560</v>
      </c>
      <c r="H57" s="134">
        <v>1544</v>
      </c>
    </row>
    <row r="58" spans="2:8" ht="45.75" customHeight="1" x14ac:dyDescent="0.15">
      <c r="B58" s="135"/>
      <c r="C58" s="386" t="s">
        <v>581</v>
      </c>
      <c r="D58" s="387"/>
      <c r="E58" s="388"/>
      <c r="F58" s="136">
        <v>792</v>
      </c>
      <c r="G58" s="136">
        <v>749</v>
      </c>
      <c r="H58" s="137">
        <f>ROUND('[6]29'!$AD$10/1000,0)</f>
        <v>749</v>
      </c>
    </row>
    <row r="59" spans="2:8" ht="45.75" customHeight="1" x14ac:dyDescent="0.15">
      <c r="B59" s="135"/>
      <c r="C59" s="386" t="s">
        <v>582</v>
      </c>
      <c r="D59" s="387"/>
      <c r="E59" s="388"/>
      <c r="F59" s="136">
        <v>397</v>
      </c>
      <c r="G59" s="136">
        <v>398</v>
      </c>
      <c r="H59" s="137">
        <f>ROUND('[6]29'!$AD$9/1000,0)</f>
        <v>404</v>
      </c>
    </row>
    <row r="60" spans="2:8" ht="45.75" customHeight="1" x14ac:dyDescent="0.15">
      <c r="B60" s="135"/>
      <c r="C60" s="386" t="s">
        <v>583</v>
      </c>
      <c r="D60" s="387"/>
      <c r="E60" s="388"/>
      <c r="F60" s="136">
        <v>48</v>
      </c>
      <c r="G60" s="136">
        <v>215</v>
      </c>
      <c r="H60" s="137">
        <f>ROUND('[6]29'!$AD$12/1000,0)</f>
        <v>186</v>
      </c>
    </row>
    <row r="61" spans="2:8" ht="45.75" customHeight="1" x14ac:dyDescent="0.15">
      <c r="B61" s="135"/>
      <c r="C61" s="386" t="s">
        <v>584</v>
      </c>
      <c r="D61" s="387"/>
      <c r="E61" s="388"/>
      <c r="F61" s="136">
        <v>147</v>
      </c>
      <c r="G61" s="136">
        <v>147</v>
      </c>
      <c r="H61" s="137">
        <f>ROUND('[6]29'!$AD$14/1000,0)</f>
        <v>147</v>
      </c>
    </row>
    <row r="62" spans="2:8" ht="45.75" customHeight="1" thickBot="1" x14ac:dyDescent="0.2">
      <c r="B62" s="138"/>
      <c r="C62" s="389" t="s">
        <v>585</v>
      </c>
      <c r="D62" s="390"/>
      <c r="E62" s="391"/>
      <c r="F62" s="139">
        <v>20</v>
      </c>
      <c r="G62" s="139">
        <v>25</v>
      </c>
      <c r="H62" s="140">
        <f>ROUND('[6]29'!$AD$13/1000,0)</f>
        <v>30</v>
      </c>
    </row>
    <row r="63" spans="2:8" ht="52.5" customHeight="1" thickBot="1" x14ac:dyDescent="0.2">
      <c r="B63" s="141"/>
      <c r="C63" s="1301" t="s">
        <v>51</v>
      </c>
      <c r="D63" s="1301"/>
      <c r="E63" s="1302"/>
      <c r="F63" s="142">
        <v>3704</v>
      </c>
      <c r="G63" s="142">
        <v>3795</v>
      </c>
      <c r="H63" s="143">
        <v>3843</v>
      </c>
    </row>
    <row r="64" spans="2:8" ht="15" customHeight="1" x14ac:dyDescent="0.15"/>
  </sheetData>
  <sheetProtection algorithmName="SHA-512" hashValue="UMPMO/94A959BfrfVHagYIr4aD6M3j9HQeOsc4HX0Z1JTM9RsRHF1q97As6e13zjTHSshxhYBFFwYeKvWIKw4A==" saltValue="JdnUrlkwVLC6iOiAV2e2wA=="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4" customWidth="1"/>
    <col min="2" max="107" width="2.5" style="394" customWidth="1"/>
    <col min="108" max="108" width="6.125" style="402" customWidth="1"/>
    <col min="109" max="109" width="5.875" style="401" customWidth="1"/>
    <col min="110" max="110" width="19.125" style="394" hidden="1"/>
    <col min="111" max="115" width="12.625" style="394" hidden="1"/>
    <col min="116" max="349" width="8.625" style="394" hidden="1"/>
    <col min="350" max="355" width="14.875" style="394" hidden="1"/>
    <col min="356" max="357" width="15.875" style="394" hidden="1"/>
    <col min="358" max="363" width="16.125" style="394" hidden="1"/>
    <col min="364" max="364" width="6.125" style="394" hidden="1"/>
    <col min="365" max="365" width="3" style="394" hidden="1"/>
    <col min="366" max="605" width="8.625" style="394" hidden="1"/>
    <col min="606" max="611" width="14.875" style="394" hidden="1"/>
    <col min="612" max="613" width="15.875" style="394" hidden="1"/>
    <col min="614" max="619" width="16.125" style="394" hidden="1"/>
    <col min="620" max="620" width="6.125" style="394" hidden="1"/>
    <col min="621" max="621" width="3" style="394" hidden="1"/>
    <col min="622" max="861" width="8.625" style="394" hidden="1"/>
    <col min="862" max="867" width="14.875" style="394" hidden="1"/>
    <col min="868" max="869" width="15.875" style="394" hidden="1"/>
    <col min="870" max="875" width="16.125" style="394" hidden="1"/>
    <col min="876" max="876" width="6.125" style="394" hidden="1"/>
    <col min="877" max="877" width="3" style="394" hidden="1"/>
    <col min="878" max="1117" width="8.625" style="394" hidden="1"/>
    <col min="1118" max="1123" width="14.875" style="394" hidden="1"/>
    <col min="1124" max="1125" width="15.875" style="394" hidden="1"/>
    <col min="1126" max="1131" width="16.125" style="394" hidden="1"/>
    <col min="1132" max="1132" width="6.125" style="394" hidden="1"/>
    <col min="1133" max="1133" width="3" style="394" hidden="1"/>
    <col min="1134" max="1373" width="8.625" style="394" hidden="1"/>
    <col min="1374" max="1379" width="14.875" style="394" hidden="1"/>
    <col min="1380" max="1381" width="15.875" style="394" hidden="1"/>
    <col min="1382" max="1387" width="16.125" style="394" hidden="1"/>
    <col min="1388" max="1388" width="6.125" style="394" hidden="1"/>
    <col min="1389" max="1389" width="3" style="394" hidden="1"/>
    <col min="1390" max="1629" width="8.625" style="394" hidden="1"/>
    <col min="1630" max="1635" width="14.875" style="394" hidden="1"/>
    <col min="1636" max="1637" width="15.875" style="394" hidden="1"/>
    <col min="1638" max="1643" width="16.125" style="394" hidden="1"/>
    <col min="1644" max="1644" width="6.125" style="394" hidden="1"/>
    <col min="1645" max="1645" width="3" style="394" hidden="1"/>
    <col min="1646" max="1885" width="8.625" style="394" hidden="1"/>
    <col min="1886" max="1891" width="14.875" style="394" hidden="1"/>
    <col min="1892" max="1893" width="15.875" style="394" hidden="1"/>
    <col min="1894" max="1899" width="16.125" style="394" hidden="1"/>
    <col min="1900" max="1900" width="6.125" style="394" hidden="1"/>
    <col min="1901" max="1901" width="3" style="394" hidden="1"/>
    <col min="1902" max="2141" width="8.625" style="394" hidden="1"/>
    <col min="2142" max="2147" width="14.875" style="394" hidden="1"/>
    <col min="2148" max="2149" width="15.875" style="394" hidden="1"/>
    <col min="2150" max="2155" width="16.125" style="394" hidden="1"/>
    <col min="2156" max="2156" width="6.125" style="394" hidden="1"/>
    <col min="2157" max="2157" width="3" style="394" hidden="1"/>
    <col min="2158" max="2397" width="8.625" style="394" hidden="1"/>
    <col min="2398" max="2403" width="14.875" style="394" hidden="1"/>
    <col min="2404" max="2405" width="15.875" style="394" hidden="1"/>
    <col min="2406" max="2411" width="16.125" style="394" hidden="1"/>
    <col min="2412" max="2412" width="6.125" style="394" hidden="1"/>
    <col min="2413" max="2413" width="3" style="394" hidden="1"/>
    <col min="2414" max="2653" width="8.625" style="394" hidden="1"/>
    <col min="2654" max="2659" width="14.875" style="394" hidden="1"/>
    <col min="2660" max="2661" width="15.875" style="394" hidden="1"/>
    <col min="2662" max="2667" width="16.125" style="394" hidden="1"/>
    <col min="2668" max="2668" width="6.125" style="394" hidden="1"/>
    <col min="2669" max="2669" width="3" style="394" hidden="1"/>
    <col min="2670" max="2909" width="8.625" style="394" hidden="1"/>
    <col min="2910" max="2915" width="14.875" style="394" hidden="1"/>
    <col min="2916" max="2917" width="15.875" style="394" hidden="1"/>
    <col min="2918" max="2923" width="16.125" style="394" hidden="1"/>
    <col min="2924" max="2924" width="6.125" style="394" hidden="1"/>
    <col min="2925" max="2925" width="3" style="394" hidden="1"/>
    <col min="2926" max="3165" width="8.625" style="394" hidden="1"/>
    <col min="3166" max="3171" width="14.875" style="394" hidden="1"/>
    <col min="3172" max="3173" width="15.875" style="394" hidden="1"/>
    <col min="3174" max="3179" width="16.125" style="394" hidden="1"/>
    <col min="3180" max="3180" width="6.125" style="394" hidden="1"/>
    <col min="3181" max="3181" width="3" style="394" hidden="1"/>
    <col min="3182" max="3421" width="8.625" style="394" hidden="1"/>
    <col min="3422" max="3427" width="14.875" style="394" hidden="1"/>
    <col min="3428" max="3429" width="15.875" style="394" hidden="1"/>
    <col min="3430" max="3435" width="16.125" style="394" hidden="1"/>
    <col min="3436" max="3436" width="6.125" style="394" hidden="1"/>
    <col min="3437" max="3437" width="3" style="394" hidden="1"/>
    <col min="3438" max="3677" width="8.625" style="394" hidden="1"/>
    <col min="3678" max="3683" width="14.875" style="394" hidden="1"/>
    <col min="3684" max="3685" width="15.875" style="394" hidden="1"/>
    <col min="3686" max="3691" width="16.125" style="394" hidden="1"/>
    <col min="3692" max="3692" width="6.125" style="394" hidden="1"/>
    <col min="3693" max="3693" width="3" style="394" hidden="1"/>
    <col min="3694" max="3933" width="8.625" style="394" hidden="1"/>
    <col min="3934" max="3939" width="14.875" style="394" hidden="1"/>
    <col min="3940" max="3941" width="15.875" style="394" hidden="1"/>
    <col min="3942" max="3947" width="16.125" style="394" hidden="1"/>
    <col min="3948" max="3948" width="6.125" style="394" hidden="1"/>
    <col min="3949" max="3949" width="3" style="394" hidden="1"/>
    <col min="3950" max="4189" width="8.625" style="394" hidden="1"/>
    <col min="4190" max="4195" width="14.875" style="394" hidden="1"/>
    <col min="4196" max="4197" width="15.875" style="394" hidden="1"/>
    <col min="4198" max="4203" width="16.125" style="394" hidden="1"/>
    <col min="4204" max="4204" width="6.125" style="394" hidden="1"/>
    <col min="4205" max="4205" width="3" style="394" hidden="1"/>
    <col min="4206" max="4445" width="8.625" style="394" hidden="1"/>
    <col min="4446" max="4451" width="14.875" style="394" hidden="1"/>
    <col min="4452" max="4453" width="15.875" style="394" hidden="1"/>
    <col min="4454" max="4459" width="16.125" style="394" hidden="1"/>
    <col min="4460" max="4460" width="6.125" style="394" hidden="1"/>
    <col min="4461" max="4461" width="3" style="394" hidden="1"/>
    <col min="4462" max="4701" width="8.625" style="394" hidden="1"/>
    <col min="4702" max="4707" width="14.875" style="394" hidden="1"/>
    <col min="4708" max="4709" width="15.875" style="394" hidden="1"/>
    <col min="4710" max="4715" width="16.125" style="394" hidden="1"/>
    <col min="4716" max="4716" width="6.125" style="394" hidden="1"/>
    <col min="4717" max="4717" width="3" style="394" hidden="1"/>
    <col min="4718" max="4957" width="8.625" style="394" hidden="1"/>
    <col min="4958" max="4963" width="14.875" style="394" hidden="1"/>
    <col min="4964" max="4965" width="15.875" style="394" hidden="1"/>
    <col min="4966" max="4971" width="16.125" style="394" hidden="1"/>
    <col min="4972" max="4972" width="6.125" style="394" hidden="1"/>
    <col min="4973" max="4973" width="3" style="394" hidden="1"/>
    <col min="4974" max="5213" width="8.625" style="394" hidden="1"/>
    <col min="5214" max="5219" width="14.875" style="394" hidden="1"/>
    <col min="5220" max="5221" width="15.875" style="394" hidden="1"/>
    <col min="5222" max="5227" width="16.125" style="394" hidden="1"/>
    <col min="5228" max="5228" width="6.125" style="394" hidden="1"/>
    <col min="5229" max="5229" width="3" style="394" hidden="1"/>
    <col min="5230" max="5469" width="8.625" style="394" hidden="1"/>
    <col min="5470" max="5475" width="14.875" style="394" hidden="1"/>
    <col min="5476" max="5477" width="15.875" style="394" hidden="1"/>
    <col min="5478" max="5483" width="16.125" style="394" hidden="1"/>
    <col min="5484" max="5484" width="6.125" style="394" hidden="1"/>
    <col min="5485" max="5485" width="3" style="394" hidden="1"/>
    <col min="5486" max="5725" width="8.625" style="394" hidden="1"/>
    <col min="5726" max="5731" width="14.875" style="394" hidden="1"/>
    <col min="5732" max="5733" width="15.875" style="394" hidden="1"/>
    <col min="5734" max="5739" width="16.125" style="394" hidden="1"/>
    <col min="5740" max="5740" width="6.125" style="394" hidden="1"/>
    <col min="5741" max="5741" width="3" style="394" hidden="1"/>
    <col min="5742" max="5981" width="8.625" style="394" hidden="1"/>
    <col min="5982" max="5987" width="14.875" style="394" hidden="1"/>
    <col min="5988" max="5989" width="15.875" style="394" hidden="1"/>
    <col min="5990" max="5995" width="16.125" style="394" hidden="1"/>
    <col min="5996" max="5996" width="6.125" style="394" hidden="1"/>
    <col min="5997" max="5997" width="3" style="394" hidden="1"/>
    <col min="5998" max="6237" width="8.625" style="394" hidden="1"/>
    <col min="6238" max="6243" width="14.875" style="394" hidden="1"/>
    <col min="6244" max="6245" width="15.875" style="394" hidden="1"/>
    <col min="6246" max="6251" width="16.125" style="394" hidden="1"/>
    <col min="6252" max="6252" width="6.125" style="394" hidden="1"/>
    <col min="6253" max="6253" width="3" style="394" hidden="1"/>
    <col min="6254" max="6493" width="8.625" style="394" hidden="1"/>
    <col min="6494" max="6499" width="14.875" style="394" hidden="1"/>
    <col min="6500" max="6501" width="15.875" style="394" hidden="1"/>
    <col min="6502" max="6507" width="16.125" style="394" hidden="1"/>
    <col min="6508" max="6508" width="6.125" style="394" hidden="1"/>
    <col min="6509" max="6509" width="3" style="394" hidden="1"/>
    <col min="6510" max="6749" width="8.625" style="394" hidden="1"/>
    <col min="6750" max="6755" width="14.875" style="394" hidden="1"/>
    <col min="6756" max="6757" width="15.875" style="394" hidden="1"/>
    <col min="6758" max="6763" width="16.125" style="394" hidden="1"/>
    <col min="6764" max="6764" width="6.125" style="394" hidden="1"/>
    <col min="6765" max="6765" width="3" style="394" hidden="1"/>
    <col min="6766" max="7005" width="8.625" style="394" hidden="1"/>
    <col min="7006" max="7011" width="14.875" style="394" hidden="1"/>
    <col min="7012" max="7013" width="15.875" style="394" hidden="1"/>
    <col min="7014" max="7019" width="16.125" style="394" hidden="1"/>
    <col min="7020" max="7020" width="6.125" style="394" hidden="1"/>
    <col min="7021" max="7021" width="3" style="394" hidden="1"/>
    <col min="7022" max="7261" width="8.625" style="394" hidden="1"/>
    <col min="7262" max="7267" width="14.875" style="394" hidden="1"/>
    <col min="7268" max="7269" width="15.875" style="394" hidden="1"/>
    <col min="7270" max="7275" width="16.125" style="394" hidden="1"/>
    <col min="7276" max="7276" width="6.125" style="394" hidden="1"/>
    <col min="7277" max="7277" width="3" style="394" hidden="1"/>
    <col min="7278" max="7517" width="8.625" style="394" hidden="1"/>
    <col min="7518" max="7523" width="14.875" style="394" hidden="1"/>
    <col min="7524" max="7525" width="15.875" style="394" hidden="1"/>
    <col min="7526" max="7531" width="16.125" style="394" hidden="1"/>
    <col min="7532" max="7532" width="6.125" style="394" hidden="1"/>
    <col min="7533" max="7533" width="3" style="394" hidden="1"/>
    <col min="7534" max="7773" width="8.625" style="394" hidden="1"/>
    <col min="7774" max="7779" width="14.875" style="394" hidden="1"/>
    <col min="7780" max="7781" width="15.875" style="394" hidden="1"/>
    <col min="7782" max="7787" width="16.125" style="394" hidden="1"/>
    <col min="7788" max="7788" width="6.125" style="394" hidden="1"/>
    <col min="7789" max="7789" width="3" style="394" hidden="1"/>
    <col min="7790" max="8029" width="8.625" style="394" hidden="1"/>
    <col min="8030" max="8035" width="14.875" style="394" hidden="1"/>
    <col min="8036" max="8037" width="15.875" style="394" hidden="1"/>
    <col min="8038" max="8043" width="16.125" style="394" hidden="1"/>
    <col min="8044" max="8044" width="6.125" style="394" hidden="1"/>
    <col min="8045" max="8045" width="3" style="394" hidden="1"/>
    <col min="8046" max="8285" width="8.625" style="394" hidden="1"/>
    <col min="8286" max="8291" width="14.875" style="394" hidden="1"/>
    <col min="8292" max="8293" width="15.875" style="394" hidden="1"/>
    <col min="8294" max="8299" width="16.125" style="394" hidden="1"/>
    <col min="8300" max="8300" width="6.125" style="394" hidden="1"/>
    <col min="8301" max="8301" width="3" style="394" hidden="1"/>
    <col min="8302" max="8541" width="8.625" style="394" hidden="1"/>
    <col min="8542" max="8547" width="14.875" style="394" hidden="1"/>
    <col min="8548" max="8549" width="15.875" style="394" hidden="1"/>
    <col min="8550" max="8555" width="16.125" style="394" hidden="1"/>
    <col min="8556" max="8556" width="6.125" style="394" hidden="1"/>
    <col min="8557" max="8557" width="3" style="394" hidden="1"/>
    <col min="8558" max="8797" width="8.625" style="394" hidden="1"/>
    <col min="8798" max="8803" width="14.875" style="394" hidden="1"/>
    <col min="8804" max="8805" width="15.875" style="394" hidden="1"/>
    <col min="8806" max="8811" width="16.125" style="394" hidden="1"/>
    <col min="8812" max="8812" width="6.125" style="394" hidden="1"/>
    <col min="8813" max="8813" width="3" style="394" hidden="1"/>
    <col min="8814" max="9053" width="8.625" style="394" hidden="1"/>
    <col min="9054" max="9059" width="14.875" style="394" hidden="1"/>
    <col min="9060" max="9061" width="15.875" style="394" hidden="1"/>
    <col min="9062" max="9067" width="16.125" style="394" hidden="1"/>
    <col min="9068" max="9068" width="6.125" style="394" hidden="1"/>
    <col min="9069" max="9069" width="3" style="394" hidden="1"/>
    <col min="9070" max="9309" width="8.625" style="394" hidden="1"/>
    <col min="9310" max="9315" width="14.875" style="394" hidden="1"/>
    <col min="9316" max="9317" width="15.875" style="394" hidden="1"/>
    <col min="9318" max="9323" width="16.125" style="394" hidden="1"/>
    <col min="9324" max="9324" width="6.125" style="394" hidden="1"/>
    <col min="9325" max="9325" width="3" style="394" hidden="1"/>
    <col min="9326" max="9565" width="8.625" style="394" hidden="1"/>
    <col min="9566" max="9571" width="14.875" style="394" hidden="1"/>
    <col min="9572" max="9573" width="15.875" style="394" hidden="1"/>
    <col min="9574" max="9579" width="16.125" style="394" hidden="1"/>
    <col min="9580" max="9580" width="6.125" style="394" hidden="1"/>
    <col min="9581" max="9581" width="3" style="394" hidden="1"/>
    <col min="9582" max="9821" width="8.625" style="394" hidden="1"/>
    <col min="9822" max="9827" width="14.875" style="394" hidden="1"/>
    <col min="9828" max="9829" width="15.875" style="394" hidden="1"/>
    <col min="9830" max="9835" width="16.125" style="394" hidden="1"/>
    <col min="9836" max="9836" width="6.125" style="394" hidden="1"/>
    <col min="9837" max="9837" width="3" style="394" hidden="1"/>
    <col min="9838" max="10077" width="8.625" style="394" hidden="1"/>
    <col min="10078" max="10083" width="14.875" style="394" hidden="1"/>
    <col min="10084" max="10085" width="15.875" style="394" hidden="1"/>
    <col min="10086" max="10091" width="16.125" style="394" hidden="1"/>
    <col min="10092" max="10092" width="6.125" style="394" hidden="1"/>
    <col min="10093" max="10093" width="3" style="394" hidden="1"/>
    <col min="10094" max="10333" width="8.625" style="394" hidden="1"/>
    <col min="10334" max="10339" width="14.875" style="394" hidden="1"/>
    <col min="10340" max="10341" width="15.875" style="394" hidden="1"/>
    <col min="10342" max="10347" width="16.125" style="394" hidden="1"/>
    <col min="10348" max="10348" width="6.125" style="394" hidden="1"/>
    <col min="10349" max="10349" width="3" style="394" hidden="1"/>
    <col min="10350" max="10589" width="8.625" style="394" hidden="1"/>
    <col min="10590" max="10595" width="14.875" style="394" hidden="1"/>
    <col min="10596" max="10597" width="15.875" style="394" hidden="1"/>
    <col min="10598" max="10603" width="16.125" style="394" hidden="1"/>
    <col min="10604" max="10604" width="6.125" style="394" hidden="1"/>
    <col min="10605" max="10605" width="3" style="394" hidden="1"/>
    <col min="10606" max="10845" width="8.625" style="394" hidden="1"/>
    <col min="10846" max="10851" width="14.875" style="394" hidden="1"/>
    <col min="10852" max="10853" width="15.875" style="394" hidden="1"/>
    <col min="10854" max="10859" width="16.125" style="394" hidden="1"/>
    <col min="10860" max="10860" width="6.125" style="394" hidden="1"/>
    <col min="10861" max="10861" width="3" style="394" hidden="1"/>
    <col min="10862" max="11101" width="8.625" style="394" hidden="1"/>
    <col min="11102" max="11107" width="14.875" style="394" hidden="1"/>
    <col min="11108" max="11109" width="15.875" style="394" hidden="1"/>
    <col min="11110" max="11115" width="16.125" style="394" hidden="1"/>
    <col min="11116" max="11116" width="6.125" style="394" hidden="1"/>
    <col min="11117" max="11117" width="3" style="394" hidden="1"/>
    <col min="11118" max="11357" width="8.625" style="394" hidden="1"/>
    <col min="11358" max="11363" width="14.875" style="394" hidden="1"/>
    <col min="11364" max="11365" width="15.875" style="394" hidden="1"/>
    <col min="11366" max="11371" width="16.125" style="394" hidden="1"/>
    <col min="11372" max="11372" width="6.125" style="394" hidden="1"/>
    <col min="11373" max="11373" width="3" style="394" hidden="1"/>
    <col min="11374" max="11613" width="8.625" style="394" hidden="1"/>
    <col min="11614" max="11619" width="14.875" style="394" hidden="1"/>
    <col min="11620" max="11621" width="15.875" style="394" hidden="1"/>
    <col min="11622" max="11627" width="16.125" style="394" hidden="1"/>
    <col min="11628" max="11628" width="6.125" style="394" hidden="1"/>
    <col min="11629" max="11629" width="3" style="394" hidden="1"/>
    <col min="11630" max="11869" width="8.625" style="394" hidden="1"/>
    <col min="11870" max="11875" width="14.875" style="394" hidden="1"/>
    <col min="11876" max="11877" width="15.875" style="394" hidden="1"/>
    <col min="11878" max="11883" width="16.125" style="394" hidden="1"/>
    <col min="11884" max="11884" width="6.125" style="394" hidden="1"/>
    <col min="11885" max="11885" width="3" style="394" hidden="1"/>
    <col min="11886" max="12125" width="8.625" style="394" hidden="1"/>
    <col min="12126" max="12131" width="14.875" style="394" hidden="1"/>
    <col min="12132" max="12133" width="15.875" style="394" hidden="1"/>
    <col min="12134" max="12139" width="16.125" style="394" hidden="1"/>
    <col min="12140" max="12140" width="6.125" style="394" hidden="1"/>
    <col min="12141" max="12141" width="3" style="394" hidden="1"/>
    <col min="12142" max="12381" width="8.625" style="394" hidden="1"/>
    <col min="12382" max="12387" width="14.875" style="394" hidden="1"/>
    <col min="12388" max="12389" width="15.875" style="394" hidden="1"/>
    <col min="12390" max="12395" width="16.125" style="394" hidden="1"/>
    <col min="12396" max="12396" width="6.125" style="394" hidden="1"/>
    <col min="12397" max="12397" width="3" style="394" hidden="1"/>
    <col min="12398" max="12637" width="8.625" style="394" hidden="1"/>
    <col min="12638" max="12643" width="14.875" style="394" hidden="1"/>
    <col min="12644" max="12645" width="15.875" style="394" hidden="1"/>
    <col min="12646" max="12651" width="16.125" style="394" hidden="1"/>
    <col min="12652" max="12652" width="6.125" style="394" hidden="1"/>
    <col min="12653" max="12653" width="3" style="394" hidden="1"/>
    <col min="12654" max="12893" width="8.625" style="394" hidden="1"/>
    <col min="12894" max="12899" width="14.875" style="394" hidden="1"/>
    <col min="12900" max="12901" width="15.875" style="394" hidden="1"/>
    <col min="12902" max="12907" width="16.125" style="394" hidden="1"/>
    <col min="12908" max="12908" width="6.125" style="394" hidden="1"/>
    <col min="12909" max="12909" width="3" style="394" hidden="1"/>
    <col min="12910" max="13149" width="8.625" style="394" hidden="1"/>
    <col min="13150" max="13155" width="14.875" style="394" hidden="1"/>
    <col min="13156" max="13157" width="15.875" style="394" hidden="1"/>
    <col min="13158" max="13163" width="16.125" style="394" hidden="1"/>
    <col min="13164" max="13164" width="6.125" style="394" hidden="1"/>
    <col min="13165" max="13165" width="3" style="394" hidden="1"/>
    <col min="13166" max="13405" width="8.625" style="394" hidden="1"/>
    <col min="13406" max="13411" width="14.875" style="394" hidden="1"/>
    <col min="13412" max="13413" width="15.875" style="394" hidden="1"/>
    <col min="13414" max="13419" width="16.125" style="394" hidden="1"/>
    <col min="13420" max="13420" width="6.125" style="394" hidden="1"/>
    <col min="13421" max="13421" width="3" style="394" hidden="1"/>
    <col min="13422" max="13661" width="8.625" style="394" hidden="1"/>
    <col min="13662" max="13667" width="14.875" style="394" hidden="1"/>
    <col min="13668" max="13669" width="15.875" style="394" hidden="1"/>
    <col min="13670" max="13675" width="16.125" style="394" hidden="1"/>
    <col min="13676" max="13676" width="6.125" style="394" hidden="1"/>
    <col min="13677" max="13677" width="3" style="394" hidden="1"/>
    <col min="13678" max="13917" width="8.625" style="394" hidden="1"/>
    <col min="13918" max="13923" width="14.875" style="394" hidden="1"/>
    <col min="13924" max="13925" width="15.875" style="394" hidden="1"/>
    <col min="13926" max="13931" width="16.125" style="394" hidden="1"/>
    <col min="13932" max="13932" width="6.125" style="394" hidden="1"/>
    <col min="13933" max="13933" width="3" style="394" hidden="1"/>
    <col min="13934" max="14173" width="8.625" style="394" hidden="1"/>
    <col min="14174" max="14179" width="14.875" style="394" hidden="1"/>
    <col min="14180" max="14181" width="15.875" style="394" hidden="1"/>
    <col min="14182" max="14187" width="16.125" style="394" hidden="1"/>
    <col min="14188" max="14188" width="6.125" style="394" hidden="1"/>
    <col min="14189" max="14189" width="3" style="394" hidden="1"/>
    <col min="14190" max="14429" width="8.625" style="394" hidden="1"/>
    <col min="14430" max="14435" width="14.875" style="394" hidden="1"/>
    <col min="14436" max="14437" width="15.875" style="394" hidden="1"/>
    <col min="14438" max="14443" width="16.125" style="394" hidden="1"/>
    <col min="14444" max="14444" width="6.125" style="394" hidden="1"/>
    <col min="14445" max="14445" width="3" style="394" hidden="1"/>
    <col min="14446" max="14685" width="8.625" style="394" hidden="1"/>
    <col min="14686" max="14691" width="14.875" style="394" hidden="1"/>
    <col min="14692" max="14693" width="15.875" style="394" hidden="1"/>
    <col min="14694" max="14699" width="16.125" style="394" hidden="1"/>
    <col min="14700" max="14700" width="6.125" style="394" hidden="1"/>
    <col min="14701" max="14701" width="3" style="394" hidden="1"/>
    <col min="14702" max="14941" width="8.625" style="394" hidden="1"/>
    <col min="14942" max="14947" width="14.875" style="394" hidden="1"/>
    <col min="14948" max="14949" width="15.875" style="394" hidden="1"/>
    <col min="14950" max="14955" width="16.125" style="394" hidden="1"/>
    <col min="14956" max="14956" width="6.125" style="394" hidden="1"/>
    <col min="14957" max="14957" width="3" style="394" hidden="1"/>
    <col min="14958" max="15197" width="8.625" style="394" hidden="1"/>
    <col min="15198" max="15203" width="14.875" style="394" hidden="1"/>
    <col min="15204" max="15205" width="15.875" style="394" hidden="1"/>
    <col min="15206" max="15211" width="16.125" style="394" hidden="1"/>
    <col min="15212" max="15212" width="6.125" style="394" hidden="1"/>
    <col min="15213" max="15213" width="3" style="394" hidden="1"/>
    <col min="15214" max="15453" width="8.625" style="394" hidden="1"/>
    <col min="15454" max="15459" width="14.875" style="394" hidden="1"/>
    <col min="15460" max="15461" width="15.875" style="394" hidden="1"/>
    <col min="15462" max="15467" width="16.125" style="394" hidden="1"/>
    <col min="15468" max="15468" width="6.125" style="394" hidden="1"/>
    <col min="15469" max="15469" width="3" style="394" hidden="1"/>
    <col min="15470" max="15709" width="8.625" style="394" hidden="1"/>
    <col min="15710" max="15715" width="14.875" style="394" hidden="1"/>
    <col min="15716" max="15717" width="15.875" style="394" hidden="1"/>
    <col min="15718" max="15723" width="16.125" style="394" hidden="1"/>
    <col min="15724" max="15724" width="6.125" style="394" hidden="1"/>
    <col min="15725" max="15725" width="3" style="394" hidden="1"/>
    <col min="15726" max="15965" width="8.625" style="394" hidden="1"/>
    <col min="15966" max="15971" width="14.875" style="394" hidden="1"/>
    <col min="15972" max="15973" width="15.875" style="394" hidden="1"/>
    <col min="15974" max="15979" width="16.125" style="394" hidden="1"/>
    <col min="15980" max="15980" width="6.125" style="394" hidden="1"/>
    <col min="15981" max="15981" width="3" style="394" hidden="1"/>
    <col min="15982" max="16221" width="8.625" style="394" hidden="1"/>
    <col min="16222" max="16227" width="14.875" style="394" hidden="1"/>
    <col min="16228" max="16229" width="15.875" style="394" hidden="1"/>
    <col min="16230" max="16235" width="16.125" style="394" hidden="1"/>
    <col min="16236" max="16236" width="6.125" style="394" hidden="1"/>
    <col min="16237" max="16237" width="3" style="394" hidden="1"/>
    <col min="16238" max="16384" width="8.625" style="394" hidden="1"/>
  </cols>
  <sheetData>
    <row r="1" spans="1:143" ht="42.75" customHeight="1" x14ac:dyDescent="0.15">
      <c r="A1" s="392"/>
      <c r="B1" s="393"/>
      <c r="DD1" s="394"/>
      <c r="DE1" s="394"/>
    </row>
    <row r="2" spans="1:143"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94"/>
      <c r="DE2" s="394"/>
    </row>
    <row r="3" spans="1:143"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94"/>
      <c r="DE3" s="394"/>
    </row>
    <row r="4" spans="1:143" s="291" customFormat="1"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4"/>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4"/>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4"/>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4"/>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4"/>
      <c r="DE19" s="394"/>
    </row>
    <row r="20" spans="1:351" x14ac:dyDescent="0.15">
      <c r="DD20" s="394"/>
      <c r="DE20" s="394"/>
    </row>
    <row r="21" spans="1:351" ht="17.25" x14ac:dyDescent="0.15">
      <c r="B21" s="396"/>
      <c r="C21" s="397"/>
      <c r="D21" s="397"/>
      <c r="E21" s="397"/>
      <c r="F21" s="397"/>
      <c r="G21" s="397"/>
      <c r="H21" s="397"/>
      <c r="I21" s="397"/>
      <c r="J21" s="397"/>
      <c r="K21" s="397"/>
      <c r="L21" s="397"/>
      <c r="M21" s="397"/>
      <c r="N21" s="398"/>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8"/>
      <c r="AU21" s="397"/>
      <c r="AV21" s="397"/>
      <c r="AW21" s="397"/>
      <c r="AX21" s="397"/>
      <c r="AY21" s="397"/>
      <c r="AZ21" s="397"/>
      <c r="BA21" s="397"/>
      <c r="BB21" s="397"/>
      <c r="BC21" s="397"/>
      <c r="BD21" s="397"/>
      <c r="BE21" s="397"/>
      <c r="BF21" s="398"/>
      <c r="BG21" s="397"/>
      <c r="BH21" s="397"/>
      <c r="BI21" s="397"/>
      <c r="BJ21" s="397"/>
      <c r="BK21" s="397"/>
      <c r="BL21" s="397"/>
      <c r="BM21" s="397"/>
      <c r="BN21" s="397"/>
      <c r="BO21" s="397"/>
      <c r="BP21" s="397"/>
      <c r="BQ21" s="397"/>
      <c r="BR21" s="398"/>
      <c r="BS21" s="397"/>
      <c r="BT21" s="397"/>
      <c r="BU21" s="397"/>
      <c r="BV21" s="397"/>
      <c r="BW21" s="397"/>
      <c r="BX21" s="397"/>
      <c r="BY21" s="397"/>
      <c r="BZ21" s="397"/>
      <c r="CA21" s="397"/>
      <c r="CB21" s="397"/>
      <c r="CC21" s="397"/>
      <c r="CD21" s="398"/>
      <c r="CE21" s="397"/>
      <c r="CF21" s="397"/>
      <c r="CG21" s="397"/>
      <c r="CH21" s="397"/>
      <c r="CI21" s="397"/>
      <c r="CJ21" s="397"/>
      <c r="CK21" s="397"/>
      <c r="CL21" s="397"/>
      <c r="CM21" s="397"/>
      <c r="CN21" s="397"/>
      <c r="CO21" s="397"/>
      <c r="CP21" s="398"/>
      <c r="CQ21" s="397"/>
      <c r="CR21" s="397"/>
      <c r="CS21" s="397"/>
      <c r="CT21" s="397"/>
      <c r="CU21" s="397"/>
      <c r="CV21" s="397"/>
      <c r="CW21" s="397"/>
      <c r="CX21" s="397"/>
      <c r="CY21" s="397"/>
      <c r="CZ21" s="397"/>
      <c r="DA21" s="397"/>
      <c r="DB21" s="398"/>
      <c r="DC21" s="397"/>
      <c r="DD21" s="399"/>
      <c r="DE21" s="394"/>
      <c r="MM21" s="400"/>
    </row>
    <row r="22" spans="1:351" ht="17.25" x14ac:dyDescent="0.15">
      <c r="B22" s="401"/>
      <c r="MM22" s="400"/>
    </row>
    <row r="23" spans="1:351" x14ac:dyDescent="0.15">
      <c r="B23" s="401"/>
    </row>
    <row r="24" spans="1:351" x14ac:dyDescent="0.15">
      <c r="B24" s="401"/>
    </row>
    <row r="25" spans="1:351" x14ac:dyDescent="0.15">
      <c r="B25" s="401"/>
    </row>
    <row r="26" spans="1:351" x14ac:dyDescent="0.15">
      <c r="B26" s="401"/>
    </row>
    <row r="27" spans="1:351" x14ac:dyDescent="0.15">
      <c r="B27" s="401"/>
    </row>
    <row r="28" spans="1:351" x14ac:dyDescent="0.15">
      <c r="B28" s="401"/>
    </row>
    <row r="29" spans="1:351" x14ac:dyDescent="0.15">
      <c r="B29" s="401"/>
    </row>
    <row r="30" spans="1:351" x14ac:dyDescent="0.15">
      <c r="B30" s="401"/>
    </row>
    <row r="31" spans="1:351" x14ac:dyDescent="0.15">
      <c r="B31" s="401"/>
    </row>
    <row r="32" spans="1:351" x14ac:dyDescent="0.15">
      <c r="B32" s="401"/>
    </row>
    <row r="33" spans="2:109" x14ac:dyDescent="0.15">
      <c r="B33" s="401"/>
    </row>
    <row r="34" spans="2:109" x14ac:dyDescent="0.15">
      <c r="B34" s="401"/>
    </row>
    <row r="35" spans="2:109" x14ac:dyDescent="0.15">
      <c r="B35" s="401"/>
    </row>
    <row r="36" spans="2:109" x14ac:dyDescent="0.15">
      <c r="B36" s="401"/>
    </row>
    <row r="37" spans="2:109" x14ac:dyDescent="0.15">
      <c r="B37" s="401"/>
    </row>
    <row r="38" spans="2:109" x14ac:dyDescent="0.15">
      <c r="B38" s="401"/>
    </row>
    <row r="39" spans="2:109" x14ac:dyDescent="0.15">
      <c r="B39" s="403"/>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5"/>
    </row>
    <row r="40" spans="2:109" x14ac:dyDescent="0.15">
      <c r="B40" s="406"/>
      <c r="DD40" s="406"/>
      <c r="DE40" s="394"/>
    </row>
    <row r="41" spans="2:109" ht="17.25" x14ac:dyDescent="0.15">
      <c r="B41" s="407" t="s">
        <v>587</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9"/>
    </row>
    <row r="42" spans="2:109" x14ac:dyDescent="0.15">
      <c r="B42" s="401"/>
      <c r="G42" s="408"/>
      <c r="I42" s="409"/>
      <c r="J42" s="409"/>
      <c r="K42" s="409"/>
      <c r="AM42" s="408"/>
      <c r="AN42" s="408" t="s">
        <v>588</v>
      </c>
      <c r="AP42" s="409"/>
      <c r="AQ42" s="409"/>
      <c r="AR42" s="409"/>
      <c r="AY42" s="408"/>
      <c r="BA42" s="409"/>
      <c r="BB42" s="409"/>
      <c r="BC42" s="409"/>
      <c r="BK42" s="408"/>
      <c r="BM42" s="409"/>
      <c r="BN42" s="409"/>
      <c r="BO42" s="409"/>
      <c r="BW42" s="408"/>
      <c r="BY42" s="409"/>
      <c r="BZ42" s="409"/>
      <c r="CA42" s="409"/>
      <c r="CI42" s="408"/>
      <c r="CK42" s="409"/>
      <c r="CL42" s="409"/>
      <c r="CM42" s="409"/>
      <c r="CU42" s="408"/>
      <c r="CW42" s="409"/>
      <c r="CX42" s="409"/>
      <c r="CY42" s="409"/>
    </row>
    <row r="43" spans="2:109" ht="13.5" customHeight="1" x14ac:dyDescent="0.15">
      <c r="B43" s="401"/>
      <c r="AN43" s="1321" t="s">
        <v>589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401"/>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401"/>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401"/>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401"/>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401"/>
      <c r="H48" s="410"/>
      <c r="I48" s="410"/>
      <c r="J48" s="410"/>
      <c r="AN48" s="410"/>
      <c r="AO48" s="410"/>
      <c r="AP48" s="410"/>
      <c r="AZ48" s="410"/>
      <c r="BA48" s="410"/>
      <c r="BB48" s="410"/>
      <c r="BL48" s="410"/>
      <c r="BM48" s="410"/>
      <c r="BN48" s="410"/>
      <c r="BX48" s="410"/>
      <c r="BY48" s="410"/>
      <c r="BZ48" s="410"/>
      <c r="CJ48" s="410"/>
      <c r="CK48" s="410"/>
      <c r="CL48" s="410"/>
      <c r="CV48" s="410"/>
      <c r="CW48" s="410"/>
      <c r="CX48" s="410"/>
    </row>
    <row r="49" spans="1:109" x14ac:dyDescent="0.15">
      <c r="B49" s="401"/>
      <c r="AN49" s="394" t="s">
        <v>590</v>
      </c>
    </row>
    <row r="50" spans="1:109" x14ac:dyDescent="0.15">
      <c r="B50" s="401"/>
      <c r="G50" s="1315"/>
      <c r="H50" s="1315"/>
      <c r="I50" s="1315"/>
      <c r="J50" s="1315"/>
      <c r="K50" s="411"/>
      <c r="L50" s="411"/>
      <c r="M50" s="412"/>
      <c r="N50" s="412"/>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401"/>
      <c r="G51" s="1317"/>
      <c r="H51" s="1317"/>
      <c r="I51" s="1330"/>
      <c r="J51" s="1330"/>
      <c r="K51" s="1316"/>
      <c r="L51" s="1316"/>
      <c r="M51" s="1316"/>
      <c r="N51" s="1316"/>
      <c r="AM51" s="410"/>
      <c r="AN51" s="1312" t="s">
        <v>591</v>
      </c>
      <c r="AO51" s="1312"/>
      <c r="AP51" s="1312"/>
      <c r="AQ51" s="1312"/>
      <c r="AR51" s="1312"/>
      <c r="AS51" s="1312"/>
      <c r="AT51" s="1312"/>
      <c r="AU51" s="1312"/>
      <c r="AV51" s="1312"/>
      <c r="AW51" s="1312"/>
      <c r="AX51" s="1312"/>
      <c r="AY51" s="1312"/>
      <c r="AZ51" s="1312"/>
      <c r="BA51" s="1312"/>
      <c r="BB51" s="1312" t="s">
        <v>592</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401"/>
      <c r="G52" s="1317"/>
      <c r="H52" s="1317"/>
      <c r="I52" s="1330"/>
      <c r="J52" s="1330"/>
      <c r="K52" s="1316"/>
      <c r="L52" s="1316"/>
      <c r="M52" s="1316"/>
      <c r="N52" s="1316"/>
      <c r="AM52" s="410"/>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9"/>
      <c r="B53" s="401"/>
      <c r="G53" s="1317"/>
      <c r="H53" s="1317"/>
      <c r="I53" s="1315"/>
      <c r="J53" s="1315"/>
      <c r="K53" s="1316"/>
      <c r="L53" s="1316"/>
      <c r="M53" s="1316"/>
      <c r="N53" s="1316"/>
      <c r="AM53" s="410"/>
      <c r="AN53" s="1312"/>
      <c r="AO53" s="1312"/>
      <c r="AP53" s="1312"/>
      <c r="AQ53" s="1312"/>
      <c r="AR53" s="1312"/>
      <c r="AS53" s="1312"/>
      <c r="AT53" s="1312"/>
      <c r="AU53" s="1312"/>
      <c r="AV53" s="1312"/>
      <c r="AW53" s="1312"/>
      <c r="AX53" s="1312"/>
      <c r="AY53" s="1312"/>
      <c r="AZ53" s="1312"/>
      <c r="BA53" s="1312"/>
      <c r="BB53" s="1312" t="s">
        <v>593</v>
      </c>
      <c r="BC53" s="1312"/>
      <c r="BD53" s="1312"/>
      <c r="BE53" s="1312"/>
      <c r="BF53" s="1312"/>
      <c r="BG53" s="1312"/>
      <c r="BH53" s="1312"/>
      <c r="BI53" s="1312"/>
      <c r="BJ53" s="1312"/>
      <c r="BK53" s="1312"/>
      <c r="BL53" s="1312"/>
      <c r="BM53" s="1312"/>
      <c r="BN53" s="1312"/>
      <c r="BO53" s="1312"/>
      <c r="BP53" s="1309">
        <v>48.7</v>
      </c>
      <c r="BQ53" s="1309"/>
      <c r="BR53" s="1309"/>
      <c r="BS53" s="1309"/>
      <c r="BT53" s="1309"/>
      <c r="BU53" s="1309"/>
      <c r="BV53" s="1309"/>
      <c r="BW53" s="1309"/>
      <c r="BX53" s="1309">
        <v>50</v>
      </c>
      <c r="BY53" s="1309"/>
      <c r="BZ53" s="1309"/>
      <c r="CA53" s="1309"/>
      <c r="CB53" s="1309"/>
      <c r="CC53" s="1309"/>
      <c r="CD53" s="1309"/>
      <c r="CE53" s="1309"/>
      <c r="CF53" s="1309">
        <v>50.8</v>
      </c>
      <c r="CG53" s="1309"/>
      <c r="CH53" s="1309"/>
      <c r="CI53" s="1309"/>
      <c r="CJ53" s="1309"/>
      <c r="CK53" s="1309"/>
      <c r="CL53" s="1309"/>
      <c r="CM53" s="1309"/>
      <c r="CN53" s="1309">
        <v>50.7</v>
      </c>
      <c r="CO53" s="1309"/>
      <c r="CP53" s="1309"/>
      <c r="CQ53" s="1309"/>
      <c r="CR53" s="1309"/>
      <c r="CS53" s="1309"/>
      <c r="CT53" s="1309"/>
      <c r="CU53" s="1309"/>
      <c r="CV53" s="1309">
        <v>50.7</v>
      </c>
      <c r="CW53" s="1309"/>
      <c r="CX53" s="1309"/>
      <c r="CY53" s="1309"/>
      <c r="CZ53" s="1309"/>
      <c r="DA53" s="1309"/>
      <c r="DB53" s="1309"/>
      <c r="DC53" s="1309"/>
    </row>
    <row r="54" spans="1:109" x14ac:dyDescent="0.15">
      <c r="A54" s="409"/>
      <c r="B54" s="401"/>
      <c r="G54" s="1317"/>
      <c r="H54" s="1317"/>
      <c r="I54" s="1315"/>
      <c r="J54" s="1315"/>
      <c r="K54" s="1316"/>
      <c r="L54" s="1316"/>
      <c r="M54" s="1316"/>
      <c r="N54" s="1316"/>
      <c r="AM54" s="410"/>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9"/>
      <c r="B55" s="401"/>
      <c r="G55" s="1315"/>
      <c r="H55" s="1315"/>
      <c r="I55" s="1315"/>
      <c r="J55" s="1315"/>
      <c r="K55" s="1316"/>
      <c r="L55" s="1316"/>
      <c r="M55" s="1316"/>
      <c r="N55" s="1316"/>
      <c r="AN55" s="1314" t="s">
        <v>594</v>
      </c>
      <c r="AO55" s="1314"/>
      <c r="AP55" s="1314"/>
      <c r="AQ55" s="1314"/>
      <c r="AR55" s="1314"/>
      <c r="AS55" s="1314"/>
      <c r="AT55" s="1314"/>
      <c r="AU55" s="1314"/>
      <c r="AV55" s="1314"/>
      <c r="AW55" s="1314"/>
      <c r="AX55" s="1314"/>
      <c r="AY55" s="1314"/>
      <c r="AZ55" s="1314"/>
      <c r="BA55" s="1314"/>
      <c r="BB55" s="1312" t="s">
        <v>592</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9"/>
      <c r="B56" s="401"/>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9" customFormat="1" x14ac:dyDescent="0.15">
      <c r="B57" s="413"/>
      <c r="G57" s="1315"/>
      <c r="H57" s="1315"/>
      <c r="I57" s="1310"/>
      <c r="J57" s="1310"/>
      <c r="K57" s="1316"/>
      <c r="L57" s="1316"/>
      <c r="M57" s="1316"/>
      <c r="N57" s="1316"/>
      <c r="AM57" s="394"/>
      <c r="AN57" s="1314"/>
      <c r="AO57" s="1314"/>
      <c r="AP57" s="1314"/>
      <c r="AQ57" s="1314"/>
      <c r="AR57" s="1314"/>
      <c r="AS57" s="1314"/>
      <c r="AT57" s="1314"/>
      <c r="AU57" s="1314"/>
      <c r="AV57" s="1314"/>
      <c r="AW57" s="1314"/>
      <c r="AX57" s="1314"/>
      <c r="AY57" s="1314"/>
      <c r="AZ57" s="1314"/>
      <c r="BA57" s="1314"/>
      <c r="BB57" s="1312" t="s">
        <v>593</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14"/>
      <c r="DE57" s="413"/>
    </row>
    <row r="58" spans="1:109" s="409" customFormat="1" x14ac:dyDescent="0.15">
      <c r="A58" s="394"/>
      <c r="B58" s="413"/>
      <c r="G58" s="1315"/>
      <c r="H58" s="1315"/>
      <c r="I58" s="1310"/>
      <c r="J58" s="1310"/>
      <c r="K58" s="1316"/>
      <c r="L58" s="1316"/>
      <c r="M58" s="1316"/>
      <c r="N58" s="1316"/>
      <c r="AM58" s="394"/>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4"/>
      <c r="DE58" s="413"/>
    </row>
    <row r="59" spans="1:109" s="409" customFormat="1" x14ac:dyDescent="0.15">
      <c r="A59" s="394"/>
      <c r="B59" s="413"/>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13"/>
    </row>
    <row r="60" spans="1:109" s="409" customFormat="1" x14ac:dyDescent="0.15">
      <c r="A60" s="394"/>
      <c r="B60" s="413"/>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13"/>
    </row>
    <row r="61" spans="1:109" s="409" customFormat="1" x14ac:dyDescent="0.15">
      <c r="A61" s="394"/>
      <c r="B61" s="416"/>
      <c r="C61" s="417"/>
      <c r="D61" s="417"/>
      <c r="E61" s="417"/>
      <c r="F61" s="417"/>
      <c r="G61" s="417"/>
      <c r="H61" s="417"/>
      <c r="I61" s="417"/>
      <c r="J61" s="417"/>
      <c r="K61" s="417"/>
      <c r="L61" s="417"/>
      <c r="M61" s="418"/>
      <c r="N61" s="418"/>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8"/>
      <c r="AT61" s="418"/>
      <c r="AU61" s="417"/>
      <c r="AV61" s="417"/>
      <c r="AW61" s="417"/>
      <c r="AX61" s="417"/>
      <c r="AY61" s="417"/>
      <c r="AZ61" s="417"/>
      <c r="BA61" s="417"/>
      <c r="BB61" s="417"/>
      <c r="BC61" s="417"/>
      <c r="BD61" s="417"/>
      <c r="BE61" s="418"/>
      <c r="BF61" s="418"/>
      <c r="BG61" s="417"/>
      <c r="BH61" s="417"/>
      <c r="BI61" s="417"/>
      <c r="BJ61" s="417"/>
      <c r="BK61" s="417"/>
      <c r="BL61" s="417"/>
      <c r="BM61" s="417"/>
      <c r="BN61" s="417"/>
      <c r="BO61" s="417"/>
      <c r="BP61" s="417"/>
      <c r="BQ61" s="418"/>
      <c r="BR61" s="418"/>
      <c r="BS61" s="417"/>
      <c r="BT61" s="417"/>
      <c r="BU61" s="417"/>
      <c r="BV61" s="417"/>
      <c r="BW61" s="417"/>
      <c r="BX61" s="417"/>
      <c r="BY61" s="417"/>
      <c r="BZ61" s="417"/>
      <c r="CA61" s="417"/>
      <c r="CB61" s="417"/>
      <c r="CC61" s="418"/>
      <c r="CD61" s="418"/>
      <c r="CE61" s="417"/>
      <c r="CF61" s="417"/>
      <c r="CG61" s="417"/>
      <c r="CH61" s="417"/>
      <c r="CI61" s="417"/>
      <c r="CJ61" s="417"/>
      <c r="CK61" s="417"/>
      <c r="CL61" s="417"/>
      <c r="CM61" s="417"/>
      <c r="CN61" s="417"/>
      <c r="CO61" s="418"/>
      <c r="CP61" s="418"/>
      <c r="CQ61" s="417"/>
      <c r="CR61" s="417"/>
      <c r="CS61" s="417"/>
      <c r="CT61" s="417"/>
      <c r="CU61" s="417"/>
      <c r="CV61" s="417"/>
      <c r="CW61" s="417"/>
      <c r="CX61" s="417"/>
      <c r="CY61" s="417"/>
      <c r="CZ61" s="417"/>
      <c r="DA61" s="418"/>
      <c r="DB61" s="418"/>
      <c r="DC61" s="418"/>
      <c r="DD61" s="419"/>
      <c r="DE61" s="413"/>
    </row>
    <row r="62" spans="1:109"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94"/>
    </row>
    <row r="63" spans="1:109" ht="17.25" x14ac:dyDescent="0.15">
      <c r="B63" s="420" t="s">
        <v>595</v>
      </c>
    </row>
    <row r="64" spans="1:109" x14ac:dyDescent="0.15">
      <c r="B64" s="401"/>
      <c r="G64" s="408"/>
      <c r="I64" s="421"/>
      <c r="J64" s="421"/>
      <c r="K64" s="421"/>
      <c r="L64" s="421"/>
      <c r="M64" s="421"/>
      <c r="N64" s="422"/>
      <c r="AM64" s="408"/>
      <c r="AN64" s="408" t="s">
        <v>588</v>
      </c>
      <c r="AP64" s="409"/>
      <c r="AQ64" s="409"/>
      <c r="AR64" s="409"/>
      <c r="AY64" s="408"/>
      <c r="BA64" s="409"/>
      <c r="BB64" s="409"/>
      <c r="BC64" s="409"/>
      <c r="BK64" s="408"/>
      <c r="BM64" s="409"/>
      <c r="BN64" s="409"/>
      <c r="BO64" s="409"/>
      <c r="BW64" s="408"/>
      <c r="BY64" s="409"/>
      <c r="BZ64" s="409"/>
      <c r="CA64" s="409"/>
      <c r="CI64" s="408"/>
      <c r="CK64" s="409"/>
      <c r="CL64" s="409"/>
      <c r="CM64" s="409"/>
      <c r="CU64" s="408"/>
      <c r="CW64" s="409"/>
      <c r="CX64" s="409"/>
      <c r="CY64" s="409"/>
    </row>
    <row r="65" spans="2:107" x14ac:dyDescent="0.15">
      <c r="B65" s="401"/>
      <c r="AN65" s="1321" t="s">
        <v>599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401"/>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401"/>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401"/>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401"/>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401"/>
      <c r="H70" s="423"/>
      <c r="I70" s="423"/>
      <c r="J70" s="424"/>
      <c r="K70" s="424"/>
      <c r="L70" s="425"/>
      <c r="M70" s="424"/>
      <c r="N70" s="425"/>
      <c r="AN70" s="410"/>
      <c r="AO70" s="410"/>
      <c r="AP70" s="410"/>
      <c r="AZ70" s="410"/>
      <c r="BA70" s="410"/>
      <c r="BB70" s="410"/>
      <c r="BL70" s="410"/>
      <c r="BM70" s="410"/>
      <c r="BN70" s="410"/>
      <c r="BX70" s="410"/>
      <c r="BY70" s="410"/>
      <c r="BZ70" s="410"/>
      <c r="CJ70" s="410"/>
      <c r="CK70" s="410"/>
      <c r="CL70" s="410"/>
      <c r="CV70" s="410"/>
      <c r="CW70" s="410"/>
      <c r="CX70" s="410"/>
    </row>
    <row r="71" spans="2:107" x14ac:dyDescent="0.15">
      <c r="B71" s="401"/>
      <c r="G71" s="426"/>
      <c r="I71" s="427"/>
      <c r="J71" s="424"/>
      <c r="K71" s="424"/>
      <c r="L71" s="425"/>
      <c r="M71" s="424"/>
      <c r="N71" s="425"/>
      <c r="AM71" s="426"/>
      <c r="AN71" s="394" t="s">
        <v>590</v>
      </c>
    </row>
    <row r="72" spans="2:107" x14ac:dyDescent="0.15">
      <c r="B72" s="401"/>
      <c r="G72" s="1315"/>
      <c r="H72" s="1315"/>
      <c r="I72" s="1315"/>
      <c r="J72" s="1315"/>
      <c r="K72" s="411"/>
      <c r="L72" s="411"/>
      <c r="M72" s="412"/>
      <c r="N72" s="412"/>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401"/>
      <c r="G73" s="1317"/>
      <c r="H73" s="1317"/>
      <c r="I73" s="1317"/>
      <c r="J73" s="1317"/>
      <c r="K73" s="1313"/>
      <c r="L73" s="1313"/>
      <c r="M73" s="1313"/>
      <c r="N73" s="1313"/>
      <c r="AM73" s="410"/>
      <c r="AN73" s="1312" t="s">
        <v>591</v>
      </c>
      <c r="AO73" s="1312"/>
      <c r="AP73" s="1312"/>
      <c r="AQ73" s="1312"/>
      <c r="AR73" s="1312"/>
      <c r="AS73" s="1312"/>
      <c r="AT73" s="1312"/>
      <c r="AU73" s="1312"/>
      <c r="AV73" s="1312"/>
      <c r="AW73" s="1312"/>
      <c r="AX73" s="1312"/>
      <c r="AY73" s="1312"/>
      <c r="AZ73" s="1312"/>
      <c r="BA73" s="1312"/>
      <c r="BB73" s="1312" t="s">
        <v>592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401"/>
      <c r="G74" s="1317"/>
      <c r="H74" s="1317"/>
      <c r="I74" s="1317"/>
      <c r="J74" s="1317"/>
      <c r="K74" s="1313"/>
      <c r="L74" s="1313"/>
      <c r="M74" s="1313"/>
      <c r="N74" s="1313"/>
      <c r="AM74" s="410"/>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401"/>
      <c r="G75" s="1317"/>
      <c r="H75" s="1317"/>
      <c r="I75" s="1315"/>
      <c r="J75" s="1315"/>
      <c r="K75" s="1316"/>
      <c r="L75" s="1316"/>
      <c r="M75" s="1316"/>
      <c r="N75" s="1316"/>
      <c r="AM75" s="410"/>
      <c r="AN75" s="1312"/>
      <c r="AO75" s="1312"/>
      <c r="AP75" s="1312"/>
      <c r="AQ75" s="1312"/>
      <c r="AR75" s="1312"/>
      <c r="AS75" s="1312"/>
      <c r="AT75" s="1312"/>
      <c r="AU75" s="1312"/>
      <c r="AV75" s="1312"/>
      <c r="AW75" s="1312"/>
      <c r="AX75" s="1312"/>
      <c r="AY75" s="1312"/>
      <c r="AZ75" s="1312"/>
      <c r="BA75" s="1312"/>
      <c r="BB75" s="1312" t="s">
        <v>596</v>
      </c>
      <c r="BC75" s="1312"/>
      <c r="BD75" s="1312"/>
      <c r="BE75" s="1312"/>
      <c r="BF75" s="1312"/>
      <c r="BG75" s="1312"/>
      <c r="BH75" s="1312"/>
      <c r="BI75" s="1312"/>
      <c r="BJ75" s="1312"/>
      <c r="BK75" s="1312"/>
      <c r="BL75" s="1312"/>
      <c r="BM75" s="1312"/>
      <c r="BN75" s="1312"/>
      <c r="BO75" s="1312"/>
      <c r="BP75" s="1309">
        <v>6.8</v>
      </c>
      <c r="BQ75" s="1309"/>
      <c r="BR75" s="1309"/>
      <c r="BS75" s="1309"/>
      <c r="BT75" s="1309"/>
      <c r="BU75" s="1309"/>
      <c r="BV75" s="1309"/>
      <c r="BW75" s="1309"/>
      <c r="BX75" s="1309">
        <v>4.4000000000000004</v>
      </c>
      <c r="BY75" s="1309"/>
      <c r="BZ75" s="1309"/>
      <c r="CA75" s="1309"/>
      <c r="CB75" s="1309"/>
      <c r="CC75" s="1309"/>
      <c r="CD75" s="1309"/>
      <c r="CE75" s="1309"/>
      <c r="CF75" s="1309">
        <v>1.2</v>
      </c>
      <c r="CG75" s="1309"/>
      <c r="CH75" s="1309"/>
      <c r="CI75" s="1309"/>
      <c r="CJ75" s="1309"/>
      <c r="CK75" s="1309"/>
      <c r="CL75" s="1309"/>
      <c r="CM75" s="1309"/>
      <c r="CN75" s="1309">
        <v>0</v>
      </c>
      <c r="CO75" s="1309"/>
      <c r="CP75" s="1309"/>
      <c r="CQ75" s="1309"/>
      <c r="CR75" s="1309"/>
      <c r="CS75" s="1309"/>
      <c r="CT75" s="1309"/>
      <c r="CU75" s="1309"/>
      <c r="CV75" s="1309">
        <v>0</v>
      </c>
      <c r="CW75" s="1309"/>
      <c r="CX75" s="1309"/>
      <c r="CY75" s="1309"/>
      <c r="CZ75" s="1309"/>
      <c r="DA75" s="1309"/>
      <c r="DB75" s="1309"/>
      <c r="DC75" s="1309"/>
    </row>
    <row r="76" spans="2:107" x14ac:dyDescent="0.15">
      <c r="B76" s="401"/>
      <c r="G76" s="1317"/>
      <c r="H76" s="1317"/>
      <c r="I76" s="1315"/>
      <c r="J76" s="1315"/>
      <c r="K76" s="1316"/>
      <c r="L76" s="1316"/>
      <c r="M76" s="1316"/>
      <c r="N76" s="1316"/>
      <c r="AM76" s="410"/>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401"/>
      <c r="G77" s="1315"/>
      <c r="H77" s="1315"/>
      <c r="I77" s="1315"/>
      <c r="J77" s="1315"/>
      <c r="K77" s="1313"/>
      <c r="L77" s="1313"/>
      <c r="M77" s="1313"/>
      <c r="N77" s="1313"/>
      <c r="AN77" s="1314" t="s">
        <v>594</v>
      </c>
      <c r="AO77" s="1314"/>
      <c r="AP77" s="1314"/>
      <c r="AQ77" s="1314"/>
      <c r="AR77" s="1314"/>
      <c r="AS77" s="1314"/>
      <c r="AT77" s="1314"/>
      <c r="AU77" s="1314"/>
      <c r="AV77" s="1314"/>
      <c r="AW77" s="1314"/>
      <c r="AX77" s="1314"/>
      <c r="AY77" s="1314"/>
      <c r="AZ77" s="1314"/>
      <c r="BA77" s="1314"/>
      <c r="BB77" s="1312" t="s">
        <v>592</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401"/>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401"/>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596</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401"/>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401"/>
    </row>
    <row r="82" spans="2:109" ht="17.25" x14ac:dyDescent="0.15">
      <c r="B82" s="401"/>
      <c r="K82" s="428"/>
      <c r="L82" s="428"/>
      <c r="M82" s="428"/>
      <c r="N82" s="428"/>
      <c r="AQ82" s="428"/>
      <c r="AR82" s="428"/>
      <c r="AS82" s="428"/>
      <c r="AT82" s="428"/>
      <c r="BC82" s="428"/>
      <c r="BD82" s="428"/>
      <c r="BE82" s="428"/>
      <c r="BF82" s="428"/>
      <c r="BO82" s="428"/>
      <c r="BP82" s="428"/>
      <c r="BQ82" s="428"/>
      <c r="BR82" s="428"/>
      <c r="CA82" s="428"/>
      <c r="CB82" s="428"/>
      <c r="CC82" s="428"/>
      <c r="CD82" s="428"/>
      <c r="CM82" s="428"/>
      <c r="CN82" s="428"/>
      <c r="CO82" s="428"/>
      <c r="CP82" s="428"/>
      <c r="CY82" s="428"/>
      <c r="CZ82" s="428"/>
      <c r="DA82" s="428"/>
      <c r="DB82" s="428"/>
      <c r="DC82" s="428"/>
    </row>
    <row r="83" spans="2:109" x14ac:dyDescent="0.15">
      <c r="B83" s="403"/>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5"/>
    </row>
    <row r="84" spans="2:109" x14ac:dyDescent="0.15">
      <c r="DD84" s="394"/>
      <c r="DE84" s="394"/>
    </row>
    <row r="85" spans="2:109" x14ac:dyDescent="0.15">
      <c r="DD85" s="394"/>
      <c r="DE85" s="394"/>
    </row>
    <row r="86" spans="2:109" hidden="1" x14ac:dyDescent="0.15">
      <c r="DD86" s="394"/>
      <c r="DE86" s="394"/>
    </row>
    <row r="87" spans="2:109" hidden="1" x14ac:dyDescent="0.15">
      <c r="K87" s="429"/>
      <c r="AQ87" s="429"/>
      <c r="BC87" s="429"/>
      <c r="BO87" s="429"/>
      <c r="CA87" s="429"/>
      <c r="CM87" s="429"/>
      <c r="CY87" s="429"/>
      <c r="DD87" s="394"/>
      <c r="DE87" s="394"/>
    </row>
    <row r="88" spans="2:109" hidden="1" x14ac:dyDescent="0.15">
      <c r="DD88" s="394"/>
      <c r="DE88" s="394"/>
    </row>
    <row r="89" spans="2:109" hidden="1" x14ac:dyDescent="0.15">
      <c r="DD89" s="394"/>
      <c r="DE89" s="394"/>
    </row>
    <row r="90" spans="2:109" hidden="1" x14ac:dyDescent="0.15">
      <c r="DD90" s="394"/>
      <c r="DE90" s="394"/>
    </row>
    <row r="91" spans="2:109" hidden="1" x14ac:dyDescent="0.15">
      <c r="DD91" s="394"/>
      <c r="DE91" s="394"/>
    </row>
    <row r="92" spans="2:109" ht="13.5" hidden="1" customHeight="1" x14ac:dyDescent="0.15">
      <c r="DD92" s="394"/>
      <c r="DE92" s="394"/>
    </row>
    <row r="93" spans="2:109" ht="13.5" hidden="1" customHeight="1" x14ac:dyDescent="0.15">
      <c r="DD93" s="394"/>
      <c r="DE93" s="394"/>
    </row>
    <row r="94" spans="2:109" ht="13.5" hidden="1" customHeight="1" x14ac:dyDescent="0.15">
      <c r="DD94" s="394"/>
      <c r="DE94" s="394"/>
    </row>
    <row r="95" spans="2:109" ht="13.5" hidden="1" customHeight="1" x14ac:dyDescent="0.15">
      <c r="DD95" s="394"/>
      <c r="DE95" s="394"/>
    </row>
    <row r="96" spans="2:109" ht="13.5" hidden="1" customHeight="1" x14ac:dyDescent="0.15">
      <c r="DD96" s="394"/>
      <c r="DE96" s="394"/>
    </row>
    <row r="97" s="394" customFormat="1" ht="13.5" hidden="1" customHeight="1" x14ac:dyDescent="0.15"/>
    <row r="98" s="394" customFormat="1" ht="13.5" hidden="1" customHeight="1" x14ac:dyDescent="0.15"/>
    <row r="99" s="394" customFormat="1" ht="13.5" hidden="1" customHeight="1" x14ac:dyDescent="0.15"/>
    <row r="100" s="394" customFormat="1" ht="13.5" hidden="1" customHeight="1" x14ac:dyDescent="0.15"/>
    <row r="101" s="394" customFormat="1" ht="13.5" hidden="1" customHeight="1" x14ac:dyDescent="0.15"/>
    <row r="102" s="394" customFormat="1" ht="13.5" hidden="1" customHeight="1" x14ac:dyDescent="0.15"/>
    <row r="103" s="394" customFormat="1" ht="13.5" hidden="1" customHeight="1" x14ac:dyDescent="0.15"/>
    <row r="104" s="394" customFormat="1" ht="13.5" hidden="1" customHeight="1" x14ac:dyDescent="0.15"/>
    <row r="105" s="394" customFormat="1" ht="13.5" hidden="1" customHeight="1" x14ac:dyDescent="0.15"/>
    <row r="106" s="394" customFormat="1" ht="13.5" hidden="1" customHeight="1" x14ac:dyDescent="0.15"/>
    <row r="107" s="394" customFormat="1" ht="13.5" hidden="1" customHeight="1" x14ac:dyDescent="0.15"/>
    <row r="108" s="394" customFormat="1" ht="13.5" hidden="1" customHeight="1" x14ac:dyDescent="0.15"/>
    <row r="109" s="394" customFormat="1" ht="13.5" hidden="1" customHeight="1" x14ac:dyDescent="0.15"/>
    <row r="110" s="394" customFormat="1" ht="13.5" hidden="1" customHeight="1" x14ac:dyDescent="0.15"/>
    <row r="111" s="394" customFormat="1" ht="13.5" hidden="1" customHeight="1" x14ac:dyDescent="0.15"/>
    <row r="112" s="394" customFormat="1" ht="13.5" hidden="1" customHeight="1" x14ac:dyDescent="0.15"/>
    <row r="113" s="394" customFormat="1" ht="13.5" hidden="1" customHeight="1" x14ac:dyDescent="0.15"/>
    <row r="114" s="394" customFormat="1" ht="13.5" hidden="1" customHeight="1" x14ac:dyDescent="0.15"/>
    <row r="115" s="394" customFormat="1" ht="13.5" hidden="1" customHeight="1" x14ac:dyDescent="0.15"/>
    <row r="116" s="394" customFormat="1" ht="13.5" hidden="1" customHeight="1" x14ac:dyDescent="0.15"/>
    <row r="117" s="394" customFormat="1" ht="13.5" hidden="1" customHeight="1" x14ac:dyDescent="0.15"/>
    <row r="118" s="394" customFormat="1" ht="13.5" hidden="1" customHeight="1" x14ac:dyDescent="0.15"/>
    <row r="119" s="394" customFormat="1" ht="13.5" hidden="1" customHeight="1" x14ac:dyDescent="0.15"/>
    <row r="120" s="394" customFormat="1" ht="13.5" hidden="1" customHeight="1" x14ac:dyDescent="0.15"/>
    <row r="121" s="394" customFormat="1" ht="13.5" hidden="1" customHeight="1" x14ac:dyDescent="0.15"/>
    <row r="122" s="394" customFormat="1" ht="13.5" hidden="1" customHeight="1" x14ac:dyDescent="0.15"/>
    <row r="123" s="394" customFormat="1" ht="13.5" hidden="1" customHeight="1" x14ac:dyDescent="0.15"/>
    <row r="124" s="394" customFormat="1" ht="13.5" hidden="1" customHeight="1" x14ac:dyDescent="0.15"/>
    <row r="125" s="394" customFormat="1" ht="13.5" hidden="1" customHeight="1" x14ac:dyDescent="0.15"/>
    <row r="126" s="394" customFormat="1" ht="13.5" hidden="1" customHeight="1" x14ac:dyDescent="0.15"/>
    <row r="127" s="394" customFormat="1" ht="13.5" hidden="1" customHeight="1" x14ac:dyDescent="0.15"/>
    <row r="128" s="394" customFormat="1" ht="13.5" hidden="1" customHeight="1" x14ac:dyDescent="0.15"/>
    <row r="129" s="394" customFormat="1" ht="13.5" hidden="1" customHeight="1" x14ac:dyDescent="0.15"/>
    <row r="130" s="394" customFormat="1" ht="13.5" hidden="1" customHeight="1" x14ac:dyDescent="0.15"/>
    <row r="131" s="394" customFormat="1" ht="13.5" hidden="1" customHeight="1" x14ac:dyDescent="0.15"/>
    <row r="132" s="394" customFormat="1" ht="13.5" hidden="1" customHeight="1" x14ac:dyDescent="0.15"/>
    <row r="133" s="394" customFormat="1" ht="13.5" hidden="1" customHeight="1" x14ac:dyDescent="0.15"/>
    <row r="134" s="394" customFormat="1" ht="13.5" hidden="1" customHeight="1" x14ac:dyDescent="0.15"/>
    <row r="135" s="394" customFormat="1" ht="13.5" hidden="1" customHeight="1" x14ac:dyDescent="0.15"/>
    <row r="136" s="394" customFormat="1" ht="13.5" hidden="1" customHeight="1" x14ac:dyDescent="0.15"/>
    <row r="137" s="394" customFormat="1" ht="13.5" hidden="1" customHeight="1" x14ac:dyDescent="0.15"/>
    <row r="138" s="394" customFormat="1" ht="13.5" hidden="1" customHeight="1" x14ac:dyDescent="0.15"/>
    <row r="139" s="394" customFormat="1" ht="13.5" hidden="1" customHeight="1" x14ac:dyDescent="0.15"/>
    <row r="140" s="394" customFormat="1" ht="13.5" hidden="1" customHeight="1" x14ac:dyDescent="0.15"/>
    <row r="141" s="394" customFormat="1" ht="13.5" hidden="1" customHeight="1" x14ac:dyDescent="0.15"/>
    <row r="142" s="394" customFormat="1" ht="13.5" hidden="1" customHeight="1" x14ac:dyDescent="0.15"/>
    <row r="143" s="394" customFormat="1" ht="13.5" hidden="1" customHeight="1" x14ac:dyDescent="0.15"/>
    <row r="144" s="394" customFormat="1" ht="13.5" hidden="1" customHeight="1" x14ac:dyDescent="0.15"/>
    <row r="145" s="394" customFormat="1" ht="13.5" hidden="1" customHeight="1" x14ac:dyDescent="0.15"/>
    <row r="146" s="394" customFormat="1" ht="13.5" hidden="1" customHeight="1" x14ac:dyDescent="0.15"/>
    <row r="147" s="394" customFormat="1" ht="13.5" hidden="1" customHeight="1" x14ac:dyDescent="0.15"/>
    <row r="148" s="394" customFormat="1" ht="13.5" hidden="1" customHeight="1" x14ac:dyDescent="0.15"/>
    <row r="149" s="394" customFormat="1" ht="13.5" hidden="1" customHeight="1" x14ac:dyDescent="0.15"/>
    <row r="150" s="394" customFormat="1" ht="13.5" hidden="1" customHeight="1" x14ac:dyDescent="0.15"/>
    <row r="151" s="394" customFormat="1" ht="13.5" hidden="1" customHeight="1" x14ac:dyDescent="0.15"/>
    <row r="152" s="394" customFormat="1" ht="13.5" hidden="1" customHeight="1" x14ac:dyDescent="0.15"/>
    <row r="153" s="394" customFormat="1" ht="13.5" hidden="1" customHeight="1" x14ac:dyDescent="0.15"/>
    <row r="154" s="394" customFormat="1" ht="13.5" hidden="1" customHeight="1" x14ac:dyDescent="0.15"/>
    <row r="155" s="394" customFormat="1" ht="13.5" hidden="1" customHeight="1" x14ac:dyDescent="0.15"/>
    <row r="156" s="394" customFormat="1" ht="13.5" hidden="1" customHeight="1" x14ac:dyDescent="0.15"/>
    <row r="157" s="394" customFormat="1" ht="13.5" hidden="1" customHeight="1" x14ac:dyDescent="0.15"/>
    <row r="158" s="394" customFormat="1" ht="13.5" hidden="1" customHeight="1" x14ac:dyDescent="0.15"/>
    <row r="159" s="394" customFormat="1" ht="13.5" hidden="1" customHeight="1" x14ac:dyDescent="0.15"/>
    <row r="160" s="394" customFormat="1" ht="13.5" hidden="1" customHeight="1" x14ac:dyDescent="0.15"/>
  </sheetData>
  <sheetProtection algorithmName="SHA-512" hashValue="5FpLML1V1TStuMlWhuQuQFySZNpcpEh15iNk/CqNU2F1Fy4na3RTPuvYIwaqkJbz8GT4s19vj+08FRvintrEWg==" saltValue="93oXiEiefp3KjD8PRD8j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597</v>
      </c>
    </row>
  </sheetData>
  <sheetProtection algorithmName="SHA-512" hashValue="rohbdFXDpkAxkLdgO6SVJz1bUEU3R8MuCBC7S+94EVm5msOI85SDs6zSoeC1Uu3YbOk+al1GDwjHpIXkcA4ixw==" saltValue="1fQVHbsZ2tV4mMZdq1vx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598</v>
      </c>
    </row>
  </sheetData>
  <sheetProtection algorithmName="SHA-512" hashValue="IBFfpI5cZqf+8rPkyVXl+XgylkCX6taqcEQTHlHEAaYAY6+RD9PbJP5tq3C77Si4bqz2PK6+peE8KYCk5Nmdkg==" saltValue="w4U1NL/2d0Y0rpFQcc6+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98888</v>
      </c>
      <c r="E3" s="162"/>
      <c r="F3" s="163">
        <v>280458</v>
      </c>
      <c r="G3" s="164"/>
      <c r="H3" s="165"/>
    </row>
    <row r="4" spans="1:8" x14ac:dyDescent="0.15">
      <c r="A4" s="166"/>
      <c r="B4" s="167"/>
      <c r="C4" s="168"/>
      <c r="D4" s="169">
        <v>57038</v>
      </c>
      <c r="E4" s="170"/>
      <c r="F4" s="171">
        <v>127286</v>
      </c>
      <c r="G4" s="172"/>
      <c r="H4" s="173"/>
    </row>
    <row r="5" spans="1:8" x14ac:dyDescent="0.15">
      <c r="A5" s="154" t="s">
        <v>550</v>
      </c>
      <c r="B5" s="159"/>
      <c r="C5" s="160"/>
      <c r="D5" s="161">
        <v>67030</v>
      </c>
      <c r="E5" s="162"/>
      <c r="F5" s="163">
        <v>291945</v>
      </c>
      <c r="G5" s="164"/>
      <c r="H5" s="165"/>
    </row>
    <row r="6" spans="1:8" x14ac:dyDescent="0.15">
      <c r="A6" s="166"/>
      <c r="B6" s="167"/>
      <c r="C6" s="168"/>
      <c r="D6" s="169">
        <v>59041</v>
      </c>
      <c r="E6" s="170"/>
      <c r="F6" s="171">
        <v>127651</v>
      </c>
      <c r="G6" s="172"/>
      <c r="H6" s="173"/>
    </row>
    <row r="7" spans="1:8" x14ac:dyDescent="0.15">
      <c r="A7" s="154" t="s">
        <v>551</v>
      </c>
      <c r="B7" s="159"/>
      <c r="C7" s="160"/>
      <c r="D7" s="161">
        <v>163219</v>
      </c>
      <c r="E7" s="162"/>
      <c r="F7" s="163">
        <v>291173</v>
      </c>
      <c r="G7" s="164"/>
      <c r="H7" s="165"/>
    </row>
    <row r="8" spans="1:8" x14ac:dyDescent="0.15">
      <c r="A8" s="166"/>
      <c r="B8" s="167"/>
      <c r="C8" s="168"/>
      <c r="D8" s="169">
        <v>50847</v>
      </c>
      <c r="E8" s="170"/>
      <c r="F8" s="171">
        <v>119071</v>
      </c>
      <c r="G8" s="172"/>
      <c r="H8" s="173"/>
    </row>
    <row r="9" spans="1:8" x14ac:dyDescent="0.15">
      <c r="A9" s="154" t="s">
        <v>552</v>
      </c>
      <c r="B9" s="159"/>
      <c r="C9" s="160"/>
      <c r="D9" s="161">
        <v>107592</v>
      </c>
      <c r="E9" s="162"/>
      <c r="F9" s="163">
        <v>271581</v>
      </c>
      <c r="G9" s="164"/>
      <c r="H9" s="165"/>
    </row>
    <row r="10" spans="1:8" x14ac:dyDescent="0.15">
      <c r="A10" s="166"/>
      <c r="B10" s="167"/>
      <c r="C10" s="168"/>
      <c r="D10" s="169">
        <v>102427</v>
      </c>
      <c r="E10" s="170"/>
      <c r="F10" s="171">
        <v>117844</v>
      </c>
      <c r="G10" s="172"/>
      <c r="H10" s="173"/>
    </row>
    <row r="11" spans="1:8" x14ac:dyDescent="0.15">
      <c r="A11" s="154" t="s">
        <v>553</v>
      </c>
      <c r="B11" s="159"/>
      <c r="C11" s="160"/>
      <c r="D11" s="161">
        <v>198544</v>
      </c>
      <c r="E11" s="162"/>
      <c r="F11" s="163">
        <v>268375</v>
      </c>
      <c r="G11" s="164"/>
      <c r="H11" s="165"/>
    </row>
    <row r="12" spans="1:8" x14ac:dyDescent="0.15">
      <c r="A12" s="166"/>
      <c r="B12" s="167"/>
      <c r="C12" s="174"/>
      <c r="D12" s="169">
        <v>191186</v>
      </c>
      <c r="E12" s="170"/>
      <c r="F12" s="171">
        <v>119602</v>
      </c>
      <c r="G12" s="172"/>
      <c r="H12" s="173"/>
    </row>
    <row r="13" spans="1:8" x14ac:dyDescent="0.15">
      <c r="A13" s="154"/>
      <c r="B13" s="159"/>
      <c r="C13" s="175"/>
      <c r="D13" s="176">
        <v>127055</v>
      </c>
      <c r="E13" s="177"/>
      <c r="F13" s="178">
        <v>280706</v>
      </c>
      <c r="G13" s="179"/>
      <c r="H13" s="165"/>
    </row>
    <row r="14" spans="1:8" x14ac:dyDescent="0.15">
      <c r="A14" s="166"/>
      <c r="B14" s="167"/>
      <c r="C14" s="168"/>
      <c r="D14" s="169">
        <v>92108</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3.55</v>
      </c>
      <c r="C19" s="180">
        <f>ROUND(VALUE(SUBSTITUTE(実質収支比率等に係る経年分析!G$48,"▲","-")),2)</f>
        <v>4.28</v>
      </c>
      <c r="D19" s="180">
        <f>ROUND(VALUE(SUBSTITUTE(実質収支比率等に係る経年分析!H$48,"▲","-")),2)</f>
        <v>4.92</v>
      </c>
      <c r="E19" s="180">
        <f>ROUND(VALUE(SUBSTITUTE(実質収支比率等に係る経年分析!I$48,"▲","-")),2)</f>
        <v>5.5</v>
      </c>
      <c r="F19" s="180">
        <f>ROUND(VALUE(SUBSTITUTE(実質収支比率等に係る経年分析!J$48,"▲","-")),2)</f>
        <v>4.7699999999999996</v>
      </c>
    </row>
    <row r="20" spans="1:11" x14ac:dyDescent="0.15">
      <c r="A20" s="180" t="s">
        <v>55</v>
      </c>
      <c r="B20" s="180">
        <f>ROUND(VALUE(SUBSTITUTE(実質収支比率等に係る経年分析!F$47,"▲","-")),2)</f>
        <v>83.76</v>
      </c>
      <c r="C20" s="180">
        <f>ROUND(VALUE(SUBSTITUTE(実質収支比率等に係る経年分析!G$47,"▲","-")),2)</f>
        <v>85.92</v>
      </c>
      <c r="D20" s="180">
        <f>ROUND(VALUE(SUBSTITUTE(実質収支比率等に係る経年分析!H$47,"▲","-")),2)</f>
        <v>89.66</v>
      </c>
      <c r="E20" s="180">
        <f>ROUND(VALUE(SUBSTITUTE(実質収支比率等に係る経年分析!I$47,"▲","-")),2)</f>
        <v>92.92</v>
      </c>
      <c r="F20" s="180">
        <f>ROUND(VALUE(SUBSTITUTE(実質収支比率等に係る経年分析!J$47,"▲","-")),2)</f>
        <v>95.33</v>
      </c>
    </row>
    <row r="21" spans="1:11" x14ac:dyDescent="0.15">
      <c r="A21" s="180" t="s">
        <v>56</v>
      </c>
      <c r="B21" s="180">
        <f>IF(ISNUMBER(VALUE(SUBSTITUTE(実質収支比率等に係る経年分析!F$49,"▲","-"))),ROUND(VALUE(SUBSTITUTE(実質収支比率等に係る経年分析!F$49,"▲","-")),2),NA())</f>
        <v>5.95</v>
      </c>
      <c r="C21" s="180">
        <f>IF(ISNUMBER(VALUE(SUBSTITUTE(実質収支比率等に係る経年分析!G$49,"▲","-"))),ROUND(VALUE(SUBSTITUTE(実質収支比率等に係る経年分析!G$49,"▲","-")),2),NA())</f>
        <v>5.8</v>
      </c>
      <c r="D21" s="180">
        <f>IF(ISNUMBER(VALUE(SUBSTITUTE(実質収支比率等に係る経年分析!H$49,"▲","-"))),ROUND(VALUE(SUBSTITUTE(実質収支比率等に係る経年分析!H$49,"▲","-")),2),NA())</f>
        <v>14.91</v>
      </c>
      <c r="E21" s="180">
        <f>IF(ISNUMBER(VALUE(SUBSTITUTE(実質収支比率等に係る経年分析!I$49,"▲","-"))),ROUND(VALUE(SUBSTITUTE(実質収支比率等に係る経年分析!I$49,"▲","-")),2),NA())</f>
        <v>9.9700000000000006</v>
      </c>
      <c r="F21" s="180">
        <f>IF(ISNUMBER(VALUE(SUBSTITUTE(実質収支比率等に係る経年分析!J$49,"▲","-"))),ROUND(VALUE(SUBSTITUTE(実質収支比率等に係る経年分析!J$49,"▲","-")),2),NA())</f>
        <v>3.14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佐那河内村宅地造成事業特別会計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佐那河内村後期高齢者医療特別会計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佐那河内村農業集落排水事業特別会計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佐那河内村簡易水道特別会計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佐那河内村介護保険事業特別会計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15">
      <c r="A35" s="181" t="str">
        <f>IF(連結実質赤字比率に係る赤字・黒字の構成分析!C$35="",NA(),連結実質赤字比率に係る赤字・黒字の構成分析!C$35)</f>
        <v>佐那河内村国民健康保険事業特別会計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398</v>
      </c>
      <c r="E42" s="182"/>
      <c r="F42" s="182"/>
      <c r="G42" s="182">
        <f>'実質公債費比率（分子）の構造'!L$52</f>
        <v>377</v>
      </c>
      <c r="H42" s="182"/>
      <c r="I42" s="182"/>
      <c r="J42" s="182">
        <f>'実質公債費比率（分子）の構造'!M$52</f>
        <v>354</v>
      </c>
      <c r="K42" s="182"/>
      <c r="L42" s="182"/>
      <c r="M42" s="182">
        <f>'実質公債費比率（分子）の構造'!N$52</f>
        <v>322</v>
      </c>
      <c r="N42" s="182"/>
      <c r="O42" s="182"/>
      <c r="P42" s="182">
        <f>'実質公債費比率（分子）の構造'!O$52</f>
        <v>304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131</v>
      </c>
      <c r="C46" s="182"/>
      <c r="D46" s="182"/>
      <c r="E46" s="182">
        <f>'実質公債費比率（分子）の構造'!L$48</f>
        <v>133</v>
      </c>
      <c r="F46" s="182"/>
      <c r="G46" s="182"/>
      <c r="H46" s="182">
        <f>'実質公債費比率（分子）の構造'!M$48</f>
        <v>103</v>
      </c>
      <c r="I46" s="182"/>
      <c r="J46" s="182"/>
      <c r="K46" s="182">
        <f>'実質公債費比率（分子）の構造'!N$48</f>
        <v>132</v>
      </c>
      <c r="L46" s="182"/>
      <c r="M46" s="182"/>
      <c r="N46" s="182">
        <f>'実質公債費比率（分子）の構造'!O$48</f>
        <v>148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308</v>
      </c>
      <c r="C49" s="182"/>
      <c r="D49" s="182"/>
      <c r="E49" s="182">
        <f>'実質公債費比率（分子）の構造'!L$45</f>
        <v>270</v>
      </c>
      <c r="F49" s="182"/>
      <c r="G49" s="182"/>
      <c r="H49" s="182">
        <f>'実質公債費比率（分子）の構造'!M$45</f>
        <v>226</v>
      </c>
      <c r="I49" s="182"/>
      <c r="J49" s="182"/>
      <c r="K49" s="182">
        <f>'実質公債費比率（分子）の構造'!N$45</f>
        <v>186</v>
      </c>
      <c r="L49" s="182"/>
      <c r="M49" s="182"/>
      <c r="N49" s="182">
        <f>'実質公債費比率（分子）の構造'!O$45</f>
        <v>179</v>
      </c>
      <c r="O49" s="182"/>
      <c r="P49" s="182"/>
    </row>
    <row r="50" spans="1:16" x14ac:dyDescent="0.15">
      <c r="A50" s="182" t="s">
        <v>71</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27</v>
      </c>
      <c r="G50" s="182" t="e">
        <f>NA()</f>
        <v>#N/A</v>
      </c>
      <c r="H50" s="182" t="e">
        <f>NA()</f>
        <v>#N/A</v>
      </c>
      <c r="I50" s="182">
        <f>IF(ISNUMBER('実質公債費比率（分子）の構造'!M$53),'実質公債費比率（分子）の構造'!M$53,NA())</f>
        <v>-24</v>
      </c>
      <c r="J50" s="182" t="e">
        <f>NA()</f>
        <v>#N/A</v>
      </c>
      <c r="K50" s="182" t="e">
        <f>NA()</f>
        <v>#N/A</v>
      </c>
      <c r="L50" s="182">
        <f>IF(ISNUMBER('実質公債費比率（分子）の構造'!N$53),'実質公債費比率（分子）の構造'!N$53,NA())</f>
        <v>-3</v>
      </c>
      <c r="M50" s="182" t="e">
        <f>NA()</f>
        <v>#N/A</v>
      </c>
      <c r="N50" s="182" t="e">
        <f>NA()</f>
        <v>#N/A</v>
      </c>
      <c r="O50" s="182">
        <f>IF(ISNUMBER('実質公債費比率（分子）の構造'!O$53),'実質公債費比率（分子）の構造'!O$53,NA())</f>
        <v>24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3063</v>
      </c>
      <c r="E56" s="181"/>
      <c r="F56" s="181"/>
      <c r="G56" s="181">
        <f>'将来負担比率（分子）の構造'!J$52</f>
        <v>2796</v>
      </c>
      <c r="H56" s="181"/>
      <c r="I56" s="181"/>
      <c r="J56" s="181">
        <f>'将来負担比率（分子）の構造'!K$52</f>
        <v>2520</v>
      </c>
      <c r="K56" s="181"/>
      <c r="L56" s="181"/>
      <c r="M56" s="181">
        <f>'将来負担比率（分子）の構造'!L$52</f>
        <v>2405</v>
      </c>
      <c r="N56" s="181"/>
      <c r="O56" s="181"/>
      <c r="P56" s="181">
        <f>'将来負担比率（分子）の構造'!M$52</f>
        <v>2372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3603</v>
      </c>
      <c r="E58" s="181"/>
      <c r="F58" s="181"/>
      <c r="G58" s="181">
        <f>'将来負担比率（分子）の構造'!J$50</f>
        <v>3855</v>
      </c>
      <c r="H58" s="181"/>
      <c r="I58" s="181"/>
      <c r="J58" s="181">
        <f>'将来負担比率（分子）の構造'!K$50</f>
        <v>3909</v>
      </c>
      <c r="K58" s="181"/>
      <c r="L58" s="181"/>
      <c r="M58" s="181">
        <f>'将来負担比率（分子）の構造'!L$50</f>
        <v>4004</v>
      </c>
      <c r="N58" s="181"/>
      <c r="O58" s="181"/>
      <c r="P58" s="181">
        <f>'将来負担比率（分子）の構造'!M$50</f>
        <v>4051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341</v>
      </c>
      <c r="C62" s="181"/>
      <c r="D62" s="181"/>
      <c r="E62" s="181">
        <f>'将来負担比率（分子）の構造'!J$45</f>
        <v>348</v>
      </c>
      <c r="F62" s="181"/>
      <c r="G62" s="181"/>
      <c r="H62" s="181">
        <f>'将来負担比率（分子）の構造'!K$45</f>
        <v>329</v>
      </c>
      <c r="I62" s="181"/>
      <c r="J62" s="181"/>
      <c r="K62" s="181">
        <f>'将来負担比率（分子）の構造'!L$45</f>
        <v>281</v>
      </c>
      <c r="L62" s="181"/>
      <c r="M62" s="181"/>
      <c r="N62" s="181">
        <f>'将来負担比率（分子）の構造'!M$45</f>
        <v>268</v>
      </c>
      <c r="O62" s="181"/>
      <c r="P62" s="181"/>
    </row>
    <row r="63" spans="1:16" x14ac:dyDescent="0.15">
      <c r="A63" s="181" t="s">
        <v>34</v>
      </c>
      <c r="B63" s="181">
        <f>'将来負担比率（分子）の構造'!I$44</f>
        <v>9</v>
      </c>
      <c r="C63" s="181"/>
      <c r="D63" s="181"/>
      <c r="E63" s="181">
        <f>'将来負担比率（分子）の構造'!J$44</f>
        <v>7</v>
      </c>
      <c r="F63" s="181"/>
      <c r="G63" s="181"/>
      <c r="H63" s="181">
        <f>'将来負担比率（分子）の構造'!K$44</f>
        <v>6</v>
      </c>
      <c r="I63" s="181"/>
      <c r="J63" s="181"/>
      <c r="K63" s="181">
        <f>'将来負担比率（分子）の構造'!L$44</f>
        <v>5</v>
      </c>
      <c r="L63" s="181"/>
      <c r="M63" s="181"/>
      <c r="N63" s="181">
        <f>'将来負担比率（分子）の構造'!M$44</f>
        <v>1</v>
      </c>
      <c r="O63" s="181"/>
      <c r="P63" s="181"/>
    </row>
    <row r="64" spans="1:16" x14ac:dyDescent="0.15">
      <c r="A64" s="181" t="s">
        <v>33</v>
      </c>
      <c r="B64" s="181">
        <f>'将来負担比率（分子）の構造'!I$43</f>
        <v>1465</v>
      </c>
      <c r="C64" s="181"/>
      <c r="D64" s="181"/>
      <c r="E64" s="181">
        <f>'将来負担比率（分子）の構造'!J$43</f>
        <v>1315</v>
      </c>
      <c r="F64" s="181"/>
      <c r="G64" s="181"/>
      <c r="H64" s="181">
        <f>'将来負担比率（分子）の構造'!K$43</f>
        <v>1107</v>
      </c>
      <c r="I64" s="181"/>
      <c r="J64" s="181"/>
      <c r="K64" s="181">
        <f>'将来負担比率（分子）の構造'!L$43</f>
        <v>1040</v>
      </c>
      <c r="L64" s="181"/>
      <c r="M64" s="181"/>
      <c r="N64" s="181">
        <f>'将来負担比率（分子）の構造'!M$43</f>
        <v>996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1748</v>
      </c>
      <c r="C66" s="181"/>
      <c r="D66" s="181"/>
      <c r="E66" s="181">
        <f>'将来負担比率（分子）の構造'!J$41</f>
        <v>1582</v>
      </c>
      <c r="F66" s="181"/>
      <c r="G66" s="181"/>
      <c r="H66" s="181">
        <f>'将来負担比率（分子）の構造'!K$41</f>
        <v>1364</v>
      </c>
      <c r="I66" s="181"/>
      <c r="J66" s="181"/>
      <c r="K66" s="181">
        <f>'将来負担比率（分子）の構造'!L$41</f>
        <v>1272</v>
      </c>
      <c r="L66" s="181"/>
      <c r="M66" s="181"/>
      <c r="N66" s="181">
        <f>'将来負担比率（分子）の構造'!M$41</f>
        <v>1384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1400</v>
      </c>
      <c r="C72" s="185">
        <f>基金残高に係る経年分析!G55</f>
        <v>1402</v>
      </c>
      <c r="D72" s="185">
        <f>基金残高に係る経年分析!H55</f>
        <v>1403</v>
      </c>
    </row>
    <row r="73" spans="1:16" x14ac:dyDescent="0.15">
      <c r="A73" s="184" t="s">
        <v>78</v>
      </c>
      <c r="B73" s="185">
        <f>基金残高に係る経年分析!F56</f>
        <v>874</v>
      </c>
      <c r="C73" s="185">
        <f>基金残高に係る経年分析!G56</f>
        <v>833</v>
      </c>
      <c r="D73" s="185">
        <f>基金残高に係る経年分析!H56</f>
        <v>896</v>
      </c>
    </row>
    <row r="74" spans="1:16" x14ac:dyDescent="0.15">
      <c r="A74" s="184" t="s">
        <v>79</v>
      </c>
      <c r="B74" s="185">
        <f>基金残高に係る経年分析!F57</f>
        <v>1430</v>
      </c>
      <c r="C74" s="185">
        <f>基金残高に係る経年分析!G57</f>
        <v>1560</v>
      </c>
      <c r="D74" s="185">
        <f>基金残高に係る経年分析!H57</f>
        <v>1544</v>
      </c>
    </row>
  </sheetData>
  <sheetProtection algorithmName="SHA-512" hashValue="O2+On9TdP6AYcyWneL6mSF5sCrJkLrKEcDZtuKDepjTI9FX2mvhKoEqQ+aORHfcz0hQTnVn/alCrsjHC2pVWRw==" saltValue="m9I+vV2cvmQo17txsMG5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2021-10-21T06:16:38Z</cp:lastPrinted>
  <dcterms:created xsi:type="dcterms:W3CDTF">2021-02-05T04:08:02Z</dcterms:created>
  <dcterms:modified xsi:type="dcterms:W3CDTF">2021-10-21T06:16:48Z</dcterms:modified>
  <cp:category/>
</cp:coreProperties>
</file>