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2" r:id="rId15"/>
    <sheet name="施設類型別ストック情報分析表②" sheetId="21"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R102" i="12" l="1"/>
  <c r="AF88" i="12"/>
  <c r="AF70" i="12"/>
  <c r="AF71" i="12"/>
  <c r="AF72" i="12"/>
  <c r="AF69" i="12"/>
  <c r="AA70" i="12"/>
  <c r="AA71" i="12"/>
  <c r="AA72" i="12"/>
  <c r="AA69" i="12"/>
  <c r="AA68" i="12"/>
  <c r="AA33" i="12"/>
  <c r="AA31" i="12"/>
  <c r="AA32" i="12"/>
  <c r="AA30" i="12"/>
  <c r="AA29" i="12"/>
  <c r="AA28" i="12"/>
  <c r="AA7" i="12"/>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C38" i="10"/>
  <c r="BE37" i="10"/>
  <c r="AM37" i="10"/>
  <c r="C37" i="10"/>
  <c r="BW36" i="10"/>
  <c r="BW37" i="10" s="1"/>
  <c r="BE36" i="10"/>
  <c r="AM36" i="10"/>
  <c r="C36" i="10"/>
  <c r="BW35" i="10"/>
  <c r="BE35" i="10"/>
  <c r="AM35" i="10"/>
  <c r="BW34" i="10"/>
  <c r="AM34" i="10"/>
  <c r="C34" i="10"/>
  <c r="C35" i="10" s="1"/>
  <c r="CO34" i="10" l="1"/>
  <c r="CO35" i="10" s="1"/>
  <c r="CO36" i="10" s="1"/>
  <c r="CO37" i="10" s="1"/>
  <c r="CO38"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<sst xmlns="http://schemas.openxmlformats.org/spreadsheetml/2006/main" count="1178" uniqueCount="603">
  <si>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</si>
  <si>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</si>
  <si>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</si>
  <si>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</si>
  <si>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</si>
  <si>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</si>
  <si>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</si>
  <si>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</si>
  <si>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</si>
  <si>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</si>
  <si>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</si>
  <si>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</si>
  <si>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</si>
  <si>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</si>
  <si>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</si>
  <si>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</si>
  <si>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</si>
  <si>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</si>
  <si>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</si>
  <si>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</si>
  <si>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</si>
  <si>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</si>
  <si>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</si>
  <si>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</si>
  <si>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</si>
  <si>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</si>
  <si>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</si>
  <si>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</si>
  <si>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</si>
  <si>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</si>
  <si>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</si>
  <si>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</si>
  <si>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</si>
  <si>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</si>
  <si>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</si>
  <si>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</si>
  <si>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</si>
  <si>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</si>
  <si>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</si>
  <si>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</si>
  <si>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</si>
  <si>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</si>
  <si>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</si>
  <si>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</si>
  <si>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</si>
  <si>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</si>
  <si>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</si>
  <si>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</si>
  <si>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</si>
  <si>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</si>
  <si>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</si>
  <si>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</si>
  <si>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</si>
  <si>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</si>
  <si>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</si>
  <si>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</si>
  <si>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</si>
  <si>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</si>
  <si>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</si>
  <si>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</si>
  <si>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</si>
  <si>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</si>
  <si>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</si>
  <si>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</si>
  <si>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</si>
  <si>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</si>
  <si>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</si>
  <si>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</si>
  <si>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</si>
  <si>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</si>
  <si>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</si>
  <si>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</si>
  <si>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</si>
  <si>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</si>
  <si>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</si>
  <si>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</si>
  <si>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</si>
  <si>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</si>
  <si>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</si>
  <si>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</si>
  <si>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</si>
  <si>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</si>
  <si>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</si>
  <si>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</si>
  <si>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</si>
  <si>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</si>
  <si>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</si>
  <si>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</si>
  <si>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</si>
  <si>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</si>
  <si>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</si>
  <si>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</si>
  <si>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</si>
  <si>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</si>
  <si>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</si>
  <si>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</si>
  <si>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</si>
  <si>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</si>
  <si>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</si>
  <si>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</si>
  <si>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</si>
  <si>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</si>
  <si>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</si>
  <si>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</si>
  <si>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</si>
  <si>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</si>
  <si>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</si>
  <si>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</si>
  <si>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</si>
  <si>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</si>
  <si>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</si>
  <si>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</si>
  <si>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</si>
  <si>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</si>
  <si>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</si>
  <si>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</si>
  <si>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</si>
  <si>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</si>
  <si>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</si>
  <si>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</si>
  <si>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</si>
  <si>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</si>
  <si>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</si>
  <si>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</si>
  <si>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</si>
  <si>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</si>
  <si>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</si>
  <si>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</si>
  <si>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</si>
  <si>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</si>
  <si>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</si>
  <si>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</si>
  <si>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</si>
  <si>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</si>
  <si>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</si>
  <si>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</si>
  <si>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</si>
  <si>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</si>
  <si>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</si>
  <si>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</si>
  <si>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</si>
  <si>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</si>
  <si>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</si>
  <si>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</si>
  <si>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</si>
  <si>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</si>
  <si>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</si>
  <si>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</si>
  <si>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</si>
  <si>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</si>
  <si>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</si>
  <si>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</si>
  <si>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</si>
  <si>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</si>
  <si>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</si>
  <si>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</si>
  <si>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</si>
  <si>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</si>
  <si>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</si>
  <si>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</si>
  <si>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</si>
  <si>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</si>
  <si>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</si>
  <si>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</si>
  <si>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</si>
  <si>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</si>
  <si>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</si>
  <si>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</si>
  <si>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</si>
  <si>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</si>
  <si>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</si>
  <si>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</si>
  <si>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</si>
  <si>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</si>
  <si>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</si>
  <si>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</si>
  <si>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</si>
  <si>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</si>
  <si>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</si>
  <si>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</si>
  <si>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</si>
  <si>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</si>
  <si>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</si>
  <si>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</si>
  <si>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</si>
  <si>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</si>
  <si>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</si>
  <si>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</si>
  <si>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</si>
  <si>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</si>
  <si>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</si>
  <si>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</si>
  <si>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</si>
  <si>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</si>
  <si>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</si>
  <si>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</si>
  <si>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</si>
  <si>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</si>
  <si>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</si>
  <si>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</si>
  <si>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</si>
  <si>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</si>
  <si>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</si>
  <si>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</si>
  <si>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</si>
  <si>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</si>
  <si>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</si>
  <si>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</si>
  <si>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</si>
  <si>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</si>
  <si>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</si>
  <si>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</si>
  <si>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徳島県上勝町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</si>
  <si>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</si>
  <si>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</si>
  <si>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</si>
  <si>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</si>
  <si>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</si>
  <si>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</si>
  <si>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</si>
  <si>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</si>
  <si>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</si>
  <si>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</si>
  <si>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</si>
  <si>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</si>
  <si>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</si>
  <si>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</si>
  <si>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</si>
  <si>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</si>
  <si>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</si>
  <si>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</si>
  <si>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</si>
  <si>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</si>
  <si>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</si>
  <si>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</si>
  <si>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</si>
  <si>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</si>
  <si>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</si>
  <si>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</si>
  <si>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</si>
  <si>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</si>
  <si>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</si>
  <si>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</si>
  <si>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</si>
  <si>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</si>
  <si>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</si>
  <si>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</si>
  <si>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</si>
  <si>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</si>
  <si>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</si>
  <si>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</si>
  <si>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</si>
  <si>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</si>
  <si>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</si>
  <si>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</si>
  <si>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</si>
  <si>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</si>
  <si>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</si>
  <si>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</si>
  <si>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</si>
  <si>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</si>
  <si>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</si>
  <si>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</si>
  <si>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</si>
  <si>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</si>
  <si>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</si>
  <si>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</si>
  <si>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</si>
  <si>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</si>
  <si>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</si>
  <si>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</si>
  <si>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</si>
  <si>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</si>
  <si>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</si>
  <si>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</si>
  <si>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</si>
  <si>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</si>
  <si>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</si>
  <si>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</si>
  <si>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</si>
  <si>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</si>
  <si>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</si>
  <si>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</si>
  <si>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</si>
  <si>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</si>
  <si>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</si>
  <si>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</si>
  <si>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</si>
  <si>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</si>
  <si>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</si>
  <si>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</si>
  <si>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</si>
  <si>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</si>
  <si>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</si>
  <si>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</si>
  <si>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</si>
  <si>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</si>
  <si>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</si>
  <si>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</si>
  <si>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</si>
  <si>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</si>
  <si>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</si>
  <si>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</si>
  <si>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</si>
  <si>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</si>
  <si>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</si>
  <si>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</si>
  <si>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</si>
  <si>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</si>
  <si>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</si>
  <si>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</si>
  <si>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</si>
  <si>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</si>
  <si>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</si>
  <si>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</si>
  <si>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</si>
  <si>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</si>
  <si>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</si>
  <si>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</si>
  <si>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</si>
  <si>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</si>
  <si>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</si>
  <si>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</si>
  <si>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</si>
  <si>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</si>
  <si>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</si>
  <si>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</si>
  <si>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</si>
  <si>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</si>
  <si>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</si>
  <si>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</si>
  <si>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</si>
  <si>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</si>
  <si>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</si>
  <si>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</si>
  <si>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</si>
  <si>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</si>
  <si>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</si>
  <si>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</si>
  <si>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</si>
  <si>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</si>
  <si>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</si>
  <si>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</si>
  <si>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</si>
  <si>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</si>
  <si>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</si>
  <si>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</si>
  <si>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</si>
  <si>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</si>
  <si>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</si>
  <si>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</si>
  <si>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</si>
  <si>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</si>
  <si>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</si>
  <si>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</si>
  <si>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</si>
  <si>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</si>
  <si>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</si>
  <si>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</si>
  <si>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</si>
  <si>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</si>
  <si>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</si>
  <si>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</si>
  <si>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</si>
  <si>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</si>
  <si>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</si>
  <si>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徳島県上勝町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</si>
  <si>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</si>
  <si>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</si>
  <si>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</si>
  <si>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</si>
  <si>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</si>
  <si>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</si>
  <si>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</si>
  <si>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</si>
  <si>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</si>
  <si>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</si>
  <si>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</si>
  <si>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</si>
  <si>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</si>
  <si>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</si>
  <si>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</si>
  <si>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</si>
  <si>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</si>
  <si>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</si>
  <si>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</si>
  <si>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</si>
  <si>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</si>
  <si>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</si>
  <si>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</si>
  <si>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</si>
  <si>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</si>
  <si>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</si>
  <si>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</si>
  <si>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</si>
  <si>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</si>
  <si>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</si>
  <si>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</si>
  <si>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</si>
  <si>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</si>
  <si>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</si>
  <si>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</si>
  <si>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</si>
  <si>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</si>
  <si>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国民健康保険（診療施設勘定）特別会計</t>
    <phoneticPr fontId="5"/>
  </si>
  <si>
    <t>国民健康保険（福原診療施設勘定）特別会計</t>
    <phoneticPr fontId="5"/>
  </si>
  <si>
    <t>-</t>
    <phoneticPr fontId="5"/>
  </si>
  <si>
    <t>後期高齢者医療特別会計</t>
    <phoneticPr fontId="5"/>
  </si>
  <si>
    <t>上勝町簡易水道事業特別会計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</si>
  <si>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</si>
  <si>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</si>
  <si>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</si>
  <si>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</si>
  <si>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</si>
  <si>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</si>
  <si>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</si>
  <si>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</si>
  <si>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</si>
  <si>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</si>
  <si>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</si>
  <si>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</si>
  <si>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</si>
  <si>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</si>
  <si>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</si>
  <si>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</si>
  <si>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</si>
  <si>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</si>
  <si>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</si>
  <si>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</si>
  <si>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</si>
  <si>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</si>
  <si>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</si>
  <si>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</si>
  <si>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</si>
  <si>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</si>
  <si>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</si>
  <si>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</si>
  <si>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</si>
  <si>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</si>
  <si>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</si>
  <si>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</si>
  <si>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</si>
  <si>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</si>
  <si>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</si>
  <si>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</si>
  <si>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</si>
  <si>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</si>
  <si>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</si>
  <si>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</si>
  <si>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</si>
  <si>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</si>
  <si>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</si>
  <si>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</si>
  <si>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</si>
  <si>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</si>
  <si>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</si>
  <si>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</si>
  <si>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</si>
  <si>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</si>
  <si>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</si>
  <si>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</si>
  <si>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</si>
  <si>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</si>
  <si>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</si>
  <si>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</si>
  <si>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</si>
  <si>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</si>
  <si>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</si>
  <si>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</si>
  <si>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</si>
  <si>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</si>
  <si>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</si>
  <si>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</si>
  <si>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</si>
  <si>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</si>
  <si>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</si>
  <si>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</si>
  <si>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</si>
  <si>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</si>
  <si>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</si>
  <si>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</si>
  <si>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</si>
  <si>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</si>
  <si>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</si>
  <si>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</si>
  <si>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</si>
  <si>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</si>
  <si>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</si>
  <si>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</si>
  <si>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</si>
  <si>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</si>
  <si>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</si>
  <si>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</si>
  <si>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</si>
  <si>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</si>
  <si>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</si>
  <si>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</si>
  <si>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</si>
  <si>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</si>
  <si>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</si>
  <si>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</si>
  <si>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</si>
  <si>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</si>
  <si>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</si>
  <si>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</si>
  <si>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</si>
  <si>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</si>
  <si>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</si>
  <si>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</si>
  <si>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</si>
  <si>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</si>
  <si>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</si>
  <si>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</si>
  <si>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</si>
  <si>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</si>
  <si>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</si>
  <si>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</si>
  <si>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</si>
  <si>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</si>
  <si>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</si>
  <si>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</si>
  <si>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</si>
  <si>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</si>
  <si>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</si>
  <si>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</si>
  <si>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</si>
  <si>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</si>
  <si>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</si>
  <si>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</si>
  <si>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</si>
  <si>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</si>
  <si>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</si>
  <si>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</si>
  <si>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</si>
  <si>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</si>
  <si>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</si>
  <si>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</si>
  <si>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</si>
  <si>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</si>
  <si>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</si>
  <si>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</si>
  <si>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</si>
  <si>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</si>
  <si>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</si>
  <si>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</si>
  <si>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</si>
  <si>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</si>
  <si>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</si>
  <si>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</si>
  <si>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</si>
  <si>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</si>
  <si>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</si>
  <si>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</si>
  <si>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5.47</t>
  </si>
  <si>
    <t>▲ 11.20</t>
  </si>
  <si>
    <t>▲ 8.48</t>
  </si>
  <si>
    <t>一般会計</t>
  </si>
  <si>
    <t>国民健康保険（診療施設勘定）特別会計</t>
  </si>
  <si>
    <t>国民健康保険（事業勘定）特別会計</t>
  </si>
  <si>
    <t>上勝町簡易水道事業特別会計</t>
  </si>
  <si>
    <t>介護保険特別会計</t>
  </si>
  <si>
    <t>後期高齢者医療特別会計</t>
  </si>
  <si>
    <t>奨学資金特別会計</t>
  </si>
  <si>
    <t>国民健康保険（福原診療施設勘定）特別会計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</si>
  <si>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</si>
  <si>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</si>
  <si>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</si>
  <si>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</si>
  <si>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</si>
  <si>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</si>
  <si>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</si>
  <si>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</si>
  <si>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(株)かみかついっきゅう</t>
    <rPh sb="0" eb="3">
      <t>カブ</t>
    </rPh>
    <phoneticPr fontId="2"/>
  </si>
  <si>
    <t>(株)上勝バイオ</t>
    <rPh sb="0" eb="3">
      <t>カブ</t>
    </rPh>
    <rPh sb="3" eb="5">
      <t>カミカツ</t>
    </rPh>
    <phoneticPr fontId="2"/>
  </si>
  <si>
    <t>(株)ウインズ</t>
    <rPh sb="0" eb="3">
      <t>カブ</t>
    </rPh>
    <phoneticPr fontId="2"/>
  </si>
  <si>
    <t>(株)もくさん</t>
    <rPh sb="0" eb="3">
      <t>カブ</t>
    </rPh>
    <phoneticPr fontId="2"/>
  </si>
  <si>
    <t>(株)いろどり</t>
    <rPh sb="0" eb="3">
      <t>カブ</t>
    </rPh>
    <phoneticPr fontId="2"/>
  </si>
  <si>
    <t>小松島外三町村衛生組合</t>
    <rPh sb="0" eb="3">
      <t>コマツシマ</t>
    </rPh>
    <rPh sb="3" eb="4">
      <t>ソト</t>
    </rPh>
    <rPh sb="4" eb="5">
      <t>3</t>
    </rPh>
    <rPh sb="5" eb="7">
      <t>チョウソン</t>
    </rPh>
    <rPh sb="7" eb="9">
      <t>エイセイ</t>
    </rPh>
    <rPh sb="9" eb="11">
      <t>クミアイ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</si>
  <si>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</si>
  <si>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</si>
  <si>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</si>
  <si>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徳島県市町村総合事務組合（徳島県滞納整理機構特別会計）</t>
    <rPh sb="0" eb="3">
      <t>トクシマケン</t>
    </rPh>
    <rPh sb="3" eb="6">
      <t>シチョウソン</t>
    </rPh>
    <rPh sb="6" eb="8">
      <t>ソウゴウ</t>
    </rPh>
    <rPh sb="8" eb="10">
      <t>ジム</t>
    </rPh>
    <rPh sb="10" eb="12">
      <t>クミアイ</t>
    </rPh>
    <rPh sb="13" eb="16">
      <t>トクシマケン</t>
    </rPh>
    <rPh sb="16" eb="18">
      <t>タイノウ</t>
    </rPh>
    <rPh sb="18" eb="20">
      <t>セイリ</t>
    </rPh>
    <rPh sb="20" eb="22">
      <t>キコウ</t>
    </rPh>
    <rPh sb="22" eb="24">
      <t>トクベツ</t>
    </rPh>
    <rPh sb="24" eb="26">
      <t>カイケイ</t>
    </rPh>
    <rPh sb="26" eb="27">
      <t>イッケイ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</si>
  <si>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ナド</t>
    </rPh>
    <rPh sb="17" eb="19">
      <t>クミアイ</t>
    </rPh>
    <phoneticPr fontId="2"/>
  </si>
  <si>
    <t>-</t>
    <phoneticPr fontId="2"/>
  </si>
  <si>
    <t>-</t>
    <phoneticPr fontId="2"/>
  </si>
  <si>
    <t>いろどりの里整備基金</t>
    <phoneticPr fontId="19"/>
  </si>
  <si>
    <t>上勝町森林農地適正管理基金</t>
    <phoneticPr fontId="19"/>
  </si>
  <si>
    <t>上勝町地域福祉基金</t>
    <phoneticPr fontId="2"/>
  </si>
  <si>
    <t>上勝町文化振興基金</t>
    <rPh sb="0" eb="3">
      <t>カミカツチョウ</t>
    </rPh>
    <rPh sb="3" eb="5">
      <t>ブンカ</t>
    </rPh>
    <rPh sb="5" eb="7">
      <t>シンコウ</t>
    </rPh>
    <rPh sb="7" eb="9">
      <t>キキン</t>
    </rPh>
    <phoneticPr fontId="19"/>
  </si>
  <si>
    <t>上勝町ふるさと創生夢基金</t>
    <rPh sb="0" eb="3">
      <t>カミカツチョウ</t>
    </rPh>
    <rPh sb="7" eb="9">
      <t>ソウセイ</t>
    </rPh>
    <rPh sb="9" eb="10">
      <t>ユメ</t>
    </rPh>
    <rPh sb="10" eb="12">
      <t>キキン</t>
    </rPh>
    <phoneticPr fontId="19"/>
  </si>
  <si>
    <t>(一社)かみかつ森林環境公社</t>
    <rPh sb="1" eb="2">
      <t>1</t>
    </rPh>
    <rPh sb="8" eb="10">
      <t>シンリン</t>
    </rPh>
    <rPh sb="10" eb="12">
      <t>カンキョウ</t>
    </rPh>
    <rPh sb="12" eb="14">
      <t>コウシャ</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</si>
  <si>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</si>
  <si>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</si>
  <si>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</si>
  <si>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</si>
  <si>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</si>
  <si>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辺地債、過疎債、臨時財政対策債等と交付税算入の高い地方債を活用すること等により、類似団体内平均値と比較し、実質公債費は健全な比率となっている。今後も地方債残高が増えすぎないように、長期的かつ計画的な地方債発行を行い、状況に応じて地方債の一部繰上償還等も視野に入れて対応する必要がある。</t>
    <rPh sb="1" eb="3">
      <t>ヘンチ</t>
    </rPh>
    <rPh sb="3" eb="4">
      <t>サイ</t>
    </rPh>
    <rPh sb="5" eb="7">
      <t>カソ</t>
    </rPh>
    <rPh sb="7" eb="8">
      <t>サイ</t>
    </rPh>
    <rPh sb="9" eb="11">
      <t>リンジ</t>
    </rPh>
    <rPh sb="11" eb="13">
      <t>ザイセイ</t>
    </rPh>
    <rPh sb="13" eb="15">
      <t>タイサク</t>
    </rPh>
    <rPh sb="15" eb="16">
      <t>サイ</t>
    </rPh>
    <rPh sb="16" eb="17">
      <t>ナド</t>
    </rPh>
    <rPh sb="18" eb="21">
      <t>コウフゼイ</t>
    </rPh>
    <rPh sb="21" eb="23">
      <t>サンニュウ</t>
    </rPh>
    <rPh sb="24" eb="25">
      <t>タカ</t>
    </rPh>
    <rPh sb="26" eb="29">
      <t>チホウサイ</t>
    </rPh>
    <rPh sb="30" eb="32">
      <t>カツヨウ</t>
    </rPh>
    <rPh sb="36" eb="37">
      <t>ナド</t>
    </rPh>
    <rPh sb="41" eb="43">
      <t>ルイジ</t>
    </rPh>
    <rPh sb="43" eb="46">
      <t>ダンタイナイ</t>
    </rPh>
    <rPh sb="46" eb="49">
      <t>ヘイキンチ</t>
    </rPh>
    <rPh sb="50" eb="52">
      <t>ヒカク</t>
    </rPh>
    <rPh sb="54" eb="56">
      <t>ジッシツ</t>
    </rPh>
    <rPh sb="56" eb="59">
      <t>コウサイヒ</t>
    </rPh>
    <rPh sb="60" eb="62">
      <t>ケンゼン</t>
    </rPh>
    <rPh sb="63" eb="65">
      <t>ヒリツ</t>
    </rPh>
    <rPh sb="72" eb="74">
      <t>コンゴ</t>
    </rPh>
    <rPh sb="75" eb="78">
      <t>チホウサイ</t>
    </rPh>
    <rPh sb="78" eb="80">
      <t>ザンダカ</t>
    </rPh>
    <rPh sb="81" eb="82">
      <t>フ</t>
    </rPh>
    <rPh sb="91" eb="94">
      <t>チョウキテキ</t>
    </rPh>
    <rPh sb="96" eb="99">
      <t>ケイカクテキ</t>
    </rPh>
    <rPh sb="100" eb="103">
      <t>チホウサイ</t>
    </rPh>
    <rPh sb="103" eb="105">
      <t>ハッコウ</t>
    </rPh>
    <rPh sb="106" eb="107">
      <t>オコナ</t>
    </rPh>
    <rPh sb="109" eb="111">
      <t>ジョウキョウ</t>
    </rPh>
    <rPh sb="112" eb="113">
      <t>オウ</t>
    </rPh>
    <rPh sb="115" eb="118">
      <t>チホウサイ</t>
    </rPh>
    <rPh sb="119" eb="121">
      <t>イチブ</t>
    </rPh>
    <rPh sb="121" eb="123">
      <t>クリアゲ</t>
    </rPh>
    <rPh sb="123" eb="125">
      <t>ショウカン</t>
    </rPh>
    <rPh sb="125" eb="126">
      <t>ナド</t>
    </rPh>
    <rPh sb="127" eb="129">
      <t>シヤ</t>
    </rPh>
    <rPh sb="130" eb="131">
      <t>イ</t>
    </rPh>
    <rPh sb="133" eb="135">
      <t>タイオウ</t>
    </rPh>
    <rPh sb="137" eb="139">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</si>
  <si>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</si>
  <si>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</si>
  <si>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</si>
  <si>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有形固定資産減価償却率が高ければそれだけ年数も経過していることとなり、資産も古くなってくると効率性の低下や修繕コストの増加といった問題がでてくる。　　　　　　　　　　　　　　　　　　　　　　　　　　　　　　　　現時点における本町では、類似団体内平均値と比較して低い水準にあるものの新耐震基準で整備した施設でも建築後３０年を迎えるものも多く、今後これらの大規模改修といった維持管理経費がかさむことが予想される。このような状況を回避するには、改修・更新等にかかる費用を全体的に抑制するとともに平準化させることが必要であり、今後は中長期的な視点による計画的・戦略的な公共施設等の再編成・管理に取り組む必要がある。</t>
    <rPh sb="1" eb="3">
      <t>ユウケイ</t>
    </rPh>
    <rPh sb="3" eb="5">
      <t>コテイ</t>
    </rPh>
    <rPh sb="5" eb="7">
      <t>シサン</t>
    </rPh>
    <rPh sb="7" eb="9">
      <t>ゲンカ</t>
    </rPh>
    <rPh sb="9" eb="11">
      <t>ショウキャク</t>
    </rPh>
    <rPh sb="11" eb="12">
      <t>リツ</t>
    </rPh>
    <rPh sb="13" eb="14">
      <t>タカ</t>
    </rPh>
    <rPh sb="21" eb="23">
      <t>ネンスウ</t>
    </rPh>
    <rPh sb="24" eb="26">
      <t>ケイカ</t>
    </rPh>
    <rPh sb="36" eb="38">
      <t>シサン</t>
    </rPh>
    <rPh sb="39" eb="40">
      <t>フル</t>
    </rPh>
    <rPh sb="47" eb="50">
      <t>コウリツセイ</t>
    </rPh>
    <rPh sb="51" eb="53">
      <t>テイカ</t>
    </rPh>
    <rPh sb="54" eb="56">
      <t>シュウゼン</t>
    </rPh>
    <rPh sb="60" eb="62">
      <t>ゾウカ</t>
    </rPh>
    <rPh sb="66" eb="68">
      <t>モンダイ</t>
    </rPh>
    <rPh sb="106" eb="109">
      <t>ゲンジテン</t>
    </rPh>
    <rPh sb="113" eb="115">
      <t>ホンチョウ</t>
    </rPh>
    <rPh sb="118" eb="120">
      <t>ルイジ</t>
    </rPh>
    <rPh sb="120" eb="122">
      <t>ダンタイ</t>
    </rPh>
    <rPh sb="122" eb="123">
      <t>ナイ</t>
    </rPh>
    <rPh sb="123" eb="126">
      <t>ヘイキンチ</t>
    </rPh>
    <rPh sb="127" eb="129">
      <t>ヒカク</t>
    </rPh>
    <rPh sb="131" eb="132">
      <t>ヒク</t>
    </rPh>
    <rPh sb="133" eb="135">
      <t>スイジュン</t>
    </rPh>
    <rPh sb="141" eb="142">
      <t>シン</t>
    </rPh>
    <rPh sb="142" eb="144">
      <t>タイシン</t>
    </rPh>
    <rPh sb="144" eb="146">
      <t>キジュン</t>
    </rPh>
    <rPh sb="147" eb="149">
      <t>セイビ</t>
    </rPh>
    <rPh sb="151" eb="153">
      <t>シセツ</t>
    </rPh>
    <rPh sb="155" eb="158">
      <t>ケンチクゴ</t>
    </rPh>
    <rPh sb="160" eb="161">
      <t>ネン</t>
    </rPh>
    <rPh sb="162" eb="163">
      <t>ムカ</t>
    </rPh>
    <rPh sb="168" eb="169">
      <t>オオ</t>
    </rPh>
    <rPh sb="171" eb="173">
      <t>コンゴ</t>
    </rPh>
    <rPh sb="177" eb="180">
      <t>ダイキボ</t>
    </rPh>
    <rPh sb="180" eb="182">
      <t>カイシュウ</t>
    </rPh>
    <rPh sb="186" eb="188">
      <t>イジ</t>
    </rPh>
    <rPh sb="188" eb="190">
      <t>カンリ</t>
    </rPh>
    <rPh sb="190" eb="192">
      <t>ケイヒ</t>
    </rPh>
    <rPh sb="199" eb="201">
      <t>ヨソウ</t>
    </rPh>
    <rPh sb="210" eb="212">
      <t>ジョウキョウ</t>
    </rPh>
    <rPh sb="213" eb="215">
      <t>カイヒ</t>
    </rPh>
    <rPh sb="220" eb="222">
      <t>カイシュウ</t>
    </rPh>
    <rPh sb="223" eb="225">
      <t>コウシン</t>
    </rPh>
    <rPh sb="225" eb="226">
      <t>ナド</t>
    </rPh>
    <rPh sb="230" eb="232">
      <t>ヒヨウ</t>
    </rPh>
    <rPh sb="233" eb="236">
      <t>ゼンタイテキ</t>
    </rPh>
    <rPh sb="237" eb="239">
      <t>ヨクセイ</t>
    </rPh>
    <rPh sb="245" eb="248">
      <t>ヘイジュンカ</t>
    </rPh>
    <rPh sb="254" eb="256">
      <t>ヒツヨウ</t>
    </rPh>
    <rPh sb="260" eb="262">
      <t>コンゴ</t>
    </rPh>
    <rPh sb="263" eb="267">
      <t>チュウチョウキテキ</t>
    </rPh>
    <rPh sb="268" eb="270">
      <t>シテン</t>
    </rPh>
    <rPh sb="273" eb="276">
      <t>ケイカクテキ</t>
    </rPh>
    <rPh sb="277" eb="280">
      <t>センリャクテキ</t>
    </rPh>
    <rPh sb="281" eb="283">
      <t>コウキョウ</t>
    </rPh>
    <rPh sb="283" eb="285">
      <t>シセツ</t>
    </rPh>
    <rPh sb="285" eb="286">
      <t>ナド</t>
    </rPh>
    <rPh sb="287" eb="290">
      <t>サイヘンセイ</t>
    </rPh>
    <rPh sb="291" eb="293">
      <t>カンリ</t>
    </rPh>
    <rPh sb="294" eb="295">
      <t>ト</t>
    </rPh>
    <rPh sb="296" eb="297">
      <t>ク</t>
    </rPh>
    <rPh sb="298" eb="300">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</si>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</sst>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F881-4466-B85D-C6F209111E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322733</c:v>
                </c:pt>
                <c:pt idx="1">
                  <c:v>230875</c:v>
                </c:pt>
                <c:pt idx="2">
                  <c:v>398857</c:v>
                </c:pt>
                <c:pt idx="3">
                  <c:v>488612</c:v>
                </c:pt>
                <c:pt idx="4">
                  <c:v>490243</c:v>
                </c:pt>
              </c:numCache>
            </c:numRef>
          </c:val>
          <c:smooth val="0"/>
          <c:extLst xmlns:c16r2="http://schemas.microsoft.com/office/drawing/2015/06/chart">
            <c:ext xmlns:c16="http://schemas.microsoft.com/office/drawing/2014/chart" uri="{C3380CC4-5D6E-409C-BE32-E72D297353CC}">
              <c16:uniqueId val="{00000001-F881-4466-B85D-C6F209111EE2}"/>
            </c:ext>
          </c:extLst>
        </c:ser>
        <c:dLbls>
          <c:showLegendKey val="0"/>
          <c:showVal val="0"/>
          <c:showCatName val="0"/>
          <c:showSerName val="0"/>
          <c:showPercent val="0"/>
          <c:showBubbleSize val="0"/>
        </c:dLbls>
        <c:marker val="1"/>
        <c:smooth val="0"/>
        <c:axId val="-1273673248"/>
        <c:axId val="-1273675968"/>
      </c:lineChart>
      <c:catAx>
        <c:axId val="-1273673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3675968"/>
        <c:crosses val="autoZero"/>
        <c:auto val="1"/>
        <c:lblAlgn val="ctr"/>
        <c:lblOffset val="100"/>
        <c:tickLblSkip val="1"/>
        <c:tickMarkSkip val="1"/>
        <c:noMultiLvlLbl val="0"/>
      </c:catAx>
      <c:valAx>
        <c:axId val="-127367596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3673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11.69</c:v>
                </c:pt>
                <c:pt idx="1">
                  <c:v>11.8</c:v>
                </c:pt>
                <c:pt idx="2">
                  <c:v>0.32</c:v>
                </c:pt>
                <c:pt idx="3">
                  <c:v>12.04</c:v>
                </c:pt>
                <c:pt idx="4">
                  <c:v>7.21</c:v>
                </c:pt>
              </c:numCache>
            </c:numRef>
          </c:val>
          <c:extLst xmlns:c16r2="http://schemas.microsoft.com/office/drawing/2015/06/chart">
            <c:ext xmlns:c16="http://schemas.microsoft.com/office/drawing/2014/chart" uri="{C3380CC4-5D6E-409C-BE32-E72D297353CC}">
              <c16:uniqueId val="{00000000-E8A7-4301-B926-6A10A8C081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163.19</c:v>
                </c:pt>
                <c:pt idx="1">
                  <c:v>172.88</c:v>
                </c:pt>
                <c:pt idx="2">
                  <c:v>194.1</c:v>
                </c:pt>
                <c:pt idx="3">
                  <c:v>177.41</c:v>
                </c:pt>
                <c:pt idx="4">
                  <c:v>172.8</c:v>
                </c:pt>
              </c:numCache>
            </c:numRef>
          </c:val>
          <c:extLst xmlns:c16r2="http://schemas.microsoft.com/office/drawing/2015/06/chart">
            <c:ext xmlns:c16="http://schemas.microsoft.com/office/drawing/2014/chart" uri="{C3380CC4-5D6E-409C-BE32-E72D297353CC}">
              <c16:uniqueId val="{00000001-E8A7-4301-B926-6A10A8C0814D}"/>
            </c:ext>
          </c:extLst>
        </c:ser>
        <c:dLbls>
          <c:showLegendKey val="0"/>
          <c:showVal val="0"/>
          <c:showCatName val="0"/>
          <c:showSerName val="0"/>
          <c:showPercent val="0"/>
          <c:showBubbleSize val="0"/>
        </c:dLbls>
        <c:gapWidth val="250"/>
        <c:overlap val="100"/>
        <c:axId val="-1273674336"/>
        <c:axId val="-1273672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13.43</c:v>
                </c:pt>
                <c:pt idx="1">
                  <c:v>6.02</c:v>
                </c:pt>
                <c:pt idx="2">
                  <c:v>-5.47</c:v>
                </c:pt>
                <c:pt idx="3">
                  <c:v>-11.2</c:v>
                </c:pt>
                <c:pt idx="4">
                  <c:v>-8.48</c:v>
                </c:pt>
              </c:numCache>
            </c:numRef>
          </c:val>
          <c:smooth val="0"/>
          <c:extLst xmlns:c16r2="http://schemas.microsoft.com/office/drawing/2015/06/chart">
            <c:ext xmlns:c16="http://schemas.microsoft.com/office/drawing/2014/chart" uri="{C3380CC4-5D6E-409C-BE32-E72D297353CC}">
              <c16:uniqueId val="{00000002-E8A7-4301-B926-6A10A8C0814D}"/>
            </c:ext>
          </c:extLst>
        </c:ser>
        <c:dLbls>
          <c:showLegendKey val="0"/>
          <c:showVal val="0"/>
          <c:showCatName val="0"/>
          <c:showSerName val="0"/>
          <c:showPercent val="0"/>
          <c:showBubbleSize val="0"/>
        </c:dLbls>
        <c:marker val="1"/>
        <c:smooth val="0"/>
        <c:axId val="-1273674336"/>
        <c:axId val="-1273672704"/>
      </c:lineChart>
      <c:catAx>
        <c:axId val="-127367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3672704"/>
        <c:crosses val="autoZero"/>
        <c:auto val="1"/>
        <c:lblAlgn val="ctr"/>
        <c:lblOffset val="100"/>
        <c:tickLblSkip val="1"/>
        <c:tickMarkSkip val="1"/>
        <c:noMultiLvlLbl val="0"/>
      </c:catAx>
      <c:valAx>
        <c:axId val="-127367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67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2.35</c:v>
                </c:pt>
                <c:pt idx="2">
                  <c:v>#N/A</c:v>
                </c:pt>
                <c:pt idx="3">
                  <c:v>1.88</c:v>
                </c:pt>
                <c:pt idx="4">
                  <c:v>#N/A</c:v>
                </c:pt>
                <c:pt idx="5">
                  <c:v>1.74</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A6E-4642-AE2B-E8644D388A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A6E-4642-AE2B-E8644D388AA0}"/>
            </c:ext>
          </c:extLst>
        </c:ser>
        <c:ser>
          <c:idx val="2"/>
          <c:order val="2"/>
          <c:tx>
            <c:strRef>
              <c:f>データシート!$A$29</c:f>
              <c:strCache>
                <c:ptCount val="1"/>
                <c:pt idx="0">
                  <c:v>国民健康保険（福原診療施設勘定）特別会計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A6E-4642-AE2B-E8644D388AA0}"/>
            </c:ext>
          </c:extLst>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A6E-4642-AE2B-E8644D388AA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0.06</c:v>
                </c:pt>
                <c:pt idx="4">
                  <c:v>#N/A</c:v>
                </c:pt>
                <c:pt idx="5">
                  <c:v>0.05</c:v>
                </c:pt>
                <c:pt idx="6">
                  <c:v>#N/A</c:v>
                </c:pt>
                <c:pt idx="7">
                  <c:v>0.06</c:v>
                </c:pt>
                <c:pt idx="8">
                  <c:v>#N/A</c:v>
                </c:pt>
                <c:pt idx="9">
                  <c:v>0.02</c:v>
                </c:pt>
              </c:numCache>
            </c:numRef>
          </c:val>
          <c:extLst xmlns:c16r2="http://schemas.microsoft.com/office/drawing/2015/06/chart">
            <c:ext xmlns:c16="http://schemas.microsoft.com/office/drawing/2014/chart" uri="{C3380CC4-5D6E-409C-BE32-E72D297353CC}">
              <c16:uniqueId val="{00000004-DA6E-4642-AE2B-E8644D388AA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1.04</c:v>
                </c:pt>
                <c:pt idx="2">
                  <c:v>#N/A</c:v>
                </c:pt>
                <c:pt idx="3">
                  <c:v>1.45</c:v>
                </c:pt>
                <c:pt idx="4">
                  <c:v>#N/A</c:v>
                </c:pt>
                <c:pt idx="5">
                  <c:v>1.62</c:v>
                </c:pt>
                <c:pt idx="6">
                  <c:v>#N/A</c:v>
                </c:pt>
                <c:pt idx="7">
                  <c:v>0.56000000000000005</c:v>
                </c:pt>
                <c:pt idx="8">
                  <c:v>#N/A</c:v>
                </c:pt>
                <c:pt idx="9">
                  <c:v>0.41</c:v>
                </c:pt>
              </c:numCache>
            </c:numRef>
          </c:val>
          <c:extLst xmlns:c16r2="http://schemas.microsoft.com/office/drawing/2015/06/chart">
            <c:ext xmlns:c16="http://schemas.microsoft.com/office/drawing/2014/chart" uri="{C3380CC4-5D6E-409C-BE32-E72D297353CC}">
              <c16:uniqueId val="{00000005-DA6E-4642-AE2B-E8644D388AA0}"/>
            </c:ext>
          </c:extLst>
        </c:ser>
        <c:ser>
          <c:idx val="6"/>
          <c:order val="6"/>
          <c:tx>
            <c:strRef>
              <c:f>データシート!$A$33</c:f>
              <c:strCache>
                <c:ptCount val="1"/>
                <c:pt idx="0">
                  <c:v>上勝町簡易水道事業特別会計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1.28</c:v>
                </c:pt>
                <c:pt idx="8">
                  <c:v>#N/A</c:v>
                </c:pt>
                <c:pt idx="9">
                  <c:v>1.1499999999999999</c:v>
                </c:pt>
              </c:numCache>
            </c:numRef>
          </c:val>
          <c:extLst xmlns:c16r2="http://schemas.microsoft.com/office/drawing/2015/06/chart">
            <c:ext xmlns:c16="http://schemas.microsoft.com/office/drawing/2014/chart" uri="{C3380CC4-5D6E-409C-BE32-E72D297353CC}">
              <c16:uniqueId val="{00000006-DA6E-4642-AE2B-E8644D388AA0}"/>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4.26</c:v>
                </c:pt>
                <c:pt idx="2">
                  <c:v>#N/A</c:v>
                </c:pt>
                <c:pt idx="3">
                  <c:v>3.6</c:v>
                </c:pt>
                <c:pt idx="4">
                  <c:v>#N/A</c:v>
                </c:pt>
                <c:pt idx="5">
                  <c:v>3.78</c:v>
                </c:pt>
                <c:pt idx="6">
                  <c:v>#N/A</c:v>
                </c:pt>
                <c:pt idx="7">
                  <c:v>1.2</c:v>
                </c:pt>
                <c:pt idx="8">
                  <c:v>#N/A</c:v>
                </c:pt>
                <c:pt idx="9">
                  <c:v>1.42</c:v>
                </c:pt>
              </c:numCache>
            </c:numRef>
          </c:val>
          <c:extLst xmlns:c16r2="http://schemas.microsoft.com/office/drawing/2015/06/chart">
            <c:ext xmlns:c16="http://schemas.microsoft.com/office/drawing/2014/chart" uri="{C3380CC4-5D6E-409C-BE32-E72D297353CC}">
              <c16:uniqueId val="{00000007-DA6E-4642-AE2B-E8644D388AA0}"/>
            </c:ext>
          </c:extLst>
        </c:ser>
        <c:ser>
          <c:idx val="8"/>
          <c:order val="8"/>
          <c:tx>
            <c:strRef>
              <c:f>データシート!$A$35</c:f>
              <c:strCache>
                <c:ptCount val="1"/>
                <c:pt idx="0">
                  <c:v>国民健康保険（診療施設勘定）特別会計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2.04</c:v>
                </c:pt>
                <c:pt idx="2">
                  <c:v>#N/A</c:v>
                </c:pt>
                <c:pt idx="3">
                  <c:v>2.29</c:v>
                </c:pt>
                <c:pt idx="4">
                  <c:v>#N/A</c:v>
                </c:pt>
                <c:pt idx="5">
                  <c:v>2.64</c:v>
                </c:pt>
                <c:pt idx="6">
                  <c:v>#N/A</c:v>
                </c:pt>
                <c:pt idx="7">
                  <c:v>2.46</c:v>
                </c:pt>
                <c:pt idx="8">
                  <c:v>#N/A</c:v>
                </c:pt>
                <c:pt idx="9">
                  <c:v>1.99</c:v>
                </c:pt>
              </c:numCache>
            </c:numRef>
          </c:val>
          <c:extLst xmlns:c16r2="http://schemas.microsoft.com/office/drawing/2015/06/chart">
            <c:ext xmlns:c16="http://schemas.microsoft.com/office/drawing/2014/chart" uri="{C3380CC4-5D6E-409C-BE32-E72D297353CC}">
              <c16:uniqueId val="{00000008-DA6E-4642-AE2B-E8644D388AA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11.69</c:v>
                </c:pt>
                <c:pt idx="2">
                  <c:v>#N/A</c:v>
                </c:pt>
                <c:pt idx="3">
                  <c:v>11.8</c:v>
                </c:pt>
                <c:pt idx="4">
                  <c:v>#N/A</c:v>
                </c:pt>
                <c:pt idx="5">
                  <c:v>0.31</c:v>
                </c:pt>
                <c:pt idx="6">
                  <c:v>#N/A</c:v>
                </c:pt>
                <c:pt idx="7">
                  <c:v>12.03</c:v>
                </c:pt>
                <c:pt idx="8">
                  <c:v>#N/A</c:v>
                </c:pt>
                <c:pt idx="9">
                  <c:v>7.21</c:v>
                </c:pt>
              </c:numCache>
            </c:numRef>
          </c:val>
          <c:extLst xmlns:c16r2="http://schemas.microsoft.com/office/drawing/2015/06/chart">
            <c:ext xmlns:c16="http://schemas.microsoft.com/office/drawing/2014/chart" uri="{C3380CC4-5D6E-409C-BE32-E72D297353CC}">
              <c16:uniqueId val="{00000009-DA6E-4642-AE2B-E8644D388AA0}"/>
            </c:ext>
          </c:extLst>
        </c:ser>
        <c:dLbls>
          <c:showLegendKey val="0"/>
          <c:showVal val="0"/>
          <c:showCatName val="0"/>
          <c:showSerName val="0"/>
          <c:showPercent val="0"/>
          <c:showBubbleSize val="0"/>
        </c:dLbls>
        <c:gapWidth val="150"/>
        <c:overlap val="100"/>
        <c:axId val="-1273685760"/>
        <c:axId val="-1273680320"/>
      </c:barChart>
      <c:catAx>
        <c:axId val="-127368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3680320"/>
        <c:crosses val="autoZero"/>
        <c:auto val="1"/>
        <c:lblAlgn val="ctr"/>
        <c:lblOffset val="100"/>
        <c:tickLblSkip val="1"/>
        <c:tickMarkSkip val="1"/>
        <c:noMultiLvlLbl val="0"/>
      </c:catAx>
      <c:valAx>
        <c:axId val="-1273680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685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327</c:v>
                </c:pt>
                <c:pt idx="5">
                  <c:v>315</c:v>
                </c:pt>
                <c:pt idx="8">
                  <c:v>277</c:v>
                </c:pt>
                <c:pt idx="11">
                  <c:v>268</c:v>
                </c:pt>
                <c:pt idx="14">
                  <c:v>274</c:v>
                </c:pt>
              </c:numCache>
            </c:numRef>
          </c:val>
          <c:extLst xmlns:c16r2="http://schemas.microsoft.com/office/drawing/2015/06/chart">
            <c:ext xmlns:c16="http://schemas.microsoft.com/office/drawing/2014/chart" uri="{C3380CC4-5D6E-409C-BE32-E72D297353CC}">
              <c16:uniqueId val="{00000000-4009-444C-8C66-C5E90EB6A9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009-444C-8C66-C5E90EB6A9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009-444C-8C66-C5E90EB6A9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4009-444C-8C66-C5E90EB6A9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c:v>
                </c:pt>
                <c:pt idx="3">
                  <c:v>16</c:v>
                </c:pt>
                <c:pt idx="6">
                  <c:v>11</c:v>
                </c:pt>
                <c:pt idx="9">
                  <c:v>11</c:v>
                </c:pt>
                <c:pt idx="12">
                  <c:v>11</c:v>
                </c:pt>
              </c:numCache>
            </c:numRef>
          </c:val>
          <c:extLst xmlns:c16r2="http://schemas.microsoft.com/office/drawing/2015/06/chart">
            <c:ext xmlns:c16="http://schemas.microsoft.com/office/drawing/2014/chart" uri="{C3380CC4-5D6E-409C-BE32-E72D297353CC}">
              <c16:uniqueId val="{00000004-4009-444C-8C66-C5E90EB6A9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009-444C-8C66-C5E90EB6A9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009-444C-8C66-C5E90EB6A9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365</c:v>
                </c:pt>
                <c:pt idx="3">
                  <c:v>365</c:v>
                </c:pt>
                <c:pt idx="6">
                  <c:v>327</c:v>
                </c:pt>
                <c:pt idx="9">
                  <c:v>309</c:v>
                </c:pt>
                <c:pt idx="12">
                  <c:v>318</c:v>
                </c:pt>
              </c:numCache>
            </c:numRef>
          </c:val>
          <c:extLst xmlns:c16r2="http://schemas.microsoft.com/office/drawing/2015/06/chart">
            <c:ext xmlns:c16="http://schemas.microsoft.com/office/drawing/2014/chart" uri="{C3380CC4-5D6E-409C-BE32-E72D297353CC}">
              <c16:uniqueId val="{00000007-4009-444C-8C66-C5E90EB6A996}"/>
            </c:ext>
          </c:extLst>
        </c:ser>
        <c:dLbls>
          <c:showLegendKey val="0"/>
          <c:showVal val="0"/>
          <c:showCatName val="0"/>
          <c:showSerName val="0"/>
          <c:showPercent val="0"/>
          <c:showBubbleSize val="0"/>
        </c:dLbls>
        <c:gapWidth val="100"/>
        <c:overlap val="100"/>
        <c:axId val="-1273687936"/>
        <c:axId val="-1273677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57</c:v>
                </c:pt>
                <c:pt idx="2">
                  <c:v>#N/A</c:v>
                </c:pt>
                <c:pt idx="3">
                  <c:v>#N/A</c:v>
                </c:pt>
                <c:pt idx="4">
                  <c:v>67</c:v>
                </c:pt>
                <c:pt idx="5">
                  <c:v>#N/A</c:v>
                </c:pt>
                <c:pt idx="6">
                  <c:v>#N/A</c:v>
                </c:pt>
                <c:pt idx="7">
                  <c:v>62</c:v>
                </c:pt>
                <c:pt idx="8">
                  <c:v>#N/A</c:v>
                </c:pt>
                <c:pt idx="9">
                  <c:v>#N/A</c:v>
                </c:pt>
                <c:pt idx="10">
                  <c:v>53</c:v>
                </c:pt>
                <c:pt idx="11">
                  <c:v>#N/A</c:v>
                </c:pt>
                <c:pt idx="12">
                  <c:v>#N/A</c:v>
                </c:pt>
                <c:pt idx="13">
                  <c:v>56</c:v>
                </c:pt>
                <c:pt idx="14">
                  <c:v>#N/A</c:v>
                </c:pt>
              </c:numCache>
            </c:numRef>
          </c:val>
          <c:smooth val="0"/>
          <c:extLst xmlns:c16r2="http://schemas.microsoft.com/office/drawing/2015/06/chart">
            <c:ext xmlns:c16="http://schemas.microsoft.com/office/drawing/2014/chart" uri="{C3380CC4-5D6E-409C-BE32-E72D297353CC}">
              <c16:uniqueId val="{00000008-4009-444C-8C66-C5E90EB6A996}"/>
            </c:ext>
          </c:extLst>
        </c:ser>
        <c:dLbls>
          <c:showLegendKey val="0"/>
          <c:showVal val="0"/>
          <c:showCatName val="0"/>
          <c:showSerName val="0"/>
          <c:showPercent val="0"/>
          <c:showBubbleSize val="0"/>
        </c:dLbls>
        <c:marker val="1"/>
        <c:smooth val="0"/>
        <c:axId val="-1273687936"/>
        <c:axId val="-1273677056"/>
      </c:lineChart>
      <c:catAx>
        <c:axId val="-127368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3677056"/>
        <c:crosses val="autoZero"/>
        <c:auto val="1"/>
        <c:lblAlgn val="ctr"/>
        <c:lblOffset val="100"/>
        <c:tickLblSkip val="1"/>
        <c:tickMarkSkip val="1"/>
        <c:noMultiLvlLbl val="0"/>
      </c:catAx>
      <c:valAx>
        <c:axId val="-127367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68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2505</c:v>
                </c:pt>
                <c:pt idx="5">
                  <c:v>2442</c:v>
                </c:pt>
                <c:pt idx="8">
                  <c:v>2511</c:v>
                </c:pt>
                <c:pt idx="11">
                  <c:v>2693</c:v>
                </c:pt>
                <c:pt idx="14">
                  <c:v>2899</c:v>
                </c:pt>
              </c:numCache>
            </c:numRef>
          </c:val>
          <c:extLst xmlns:c16r2="http://schemas.microsoft.com/office/drawing/2015/06/chart">
            <c:ext xmlns:c16="http://schemas.microsoft.com/office/drawing/2014/chart" uri="{C3380CC4-5D6E-409C-BE32-E72D297353CC}">
              <c16:uniqueId val="{00000000-500E-49C9-B4F1-9078141BC3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55</c:v>
                </c:pt>
                <c:pt idx="5">
                  <c:v>51</c:v>
                </c:pt>
                <c:pt idx="8">
                  <c:v>55</c:v>
                </c:pt>
                <c:pt idx="11">
                  <c:v>55</c:v>
                </c:pt>
                <c:pt idx="14">
                  <c:v>50</c:v>
                </c:pt>
              </c:numCache>
            </c:numRef>
          </c:val>
          <c:extLst xmlns:c16r2="http://schemas.microsoft.com/office/drawing/2015/06/chart">
            <c:ext xmlns:c16="http://schemas.microsoft.com/office/drawing/2014/chart" uri="{C3380CC4-5D6E-409C-BE32-E72D297353CC}">
              <c16:uniqueId val="{00000001-500E-49C9-B4F1-9078141BC3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4958</c:v>
                </c:pt>
                <c:pt idx="5">
                  <c:v>5159</c:v>
                </c:pt>
                <c:pt idx="8">
                  <c:v>5432</c:v>
                </c:pt>
                <c:pt idx="11">
                  <c:v>5265</c:v>
                </c:pt>
                <c:pt idx="14">
                  <c:v>5374</c:v>
                </c:pt>
              </c:numCache>
            </c:numRef>
          </c:val>
          <c:extLst xmlns:c16r2="http://schemas.microsoft.com/office/drawing/2015/06/chart">
            <c:ext xmlns:c16="http://schemas.microsoft.com/office/drawing/2014/chart" uri="{C3380CC4-5D6E-409C-BE32-E72D297353CC}">
              <c16:uniqueId val="{00000002-500E-49C9-B4F1-9078141BC3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00E-49C9-B4F1-9078141BC3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00E-49C9-B4F1-9078141BC3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00E-49C9-B4F1-9078141BC3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241</c:v>
                </c:pt>
                <c:pt idx="3">
                  <c:v>393</c:v>
                </c:pt>
                <c:pt idx="6">
                  <c:v>372</c:v>
                </c:pt>
                <c:pt idx="9">
                  <c:v>340</c:v>
                </c:pt>
                <c:pt idx="12">
                  <c:v>349</c:v>
                </c:pt>
              </c:numCache>
            </c:numRef>
          </c:val>
          <c:extLst xmlns:c16r2="http://schemas.microsoft.com/office/drawing/2015/06/chart">
            <c:ext xmlns:c16="http://schemas.microsoft.com/office/drawing/2014/chart" uri="{C3380CC4-5D6E-409C-BE32-E72D297353CC}">
              <c16:uniqueId val="{00000006-500E-49C9-B4F1-9078141BC3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c:v>
                </c:pt>
                <c:pt idx="3">
                  <c:v>7</c:v>
                </c:pt>
                <c:pt idx="6">
                  <c:v>6</c:v>
                </c:pt>
                <c:pt idx="9">
                  <c:v>4</c:v>
                </c:pt>
                <c:pt idx="12">
                  <c:v>3</c:v>
                </c:pt>
              </c:numCache>
            </c:numRef>
          </c:val>
          <c:extLst xmlns:c16r2="http://schemas.microsoft.com/office/drawing/2015/06/chart">
            <c:ext xmlns:c16="http://schemas.microsoft.com/office/drawing/2014/chart" uri="{C3380CC4-5D6E-409C-BE32-E72D297353CC}">
              <c16:uniqueId val="{00000007-500E-49C9-B4F1-9078141BC3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137</c:v>
                </c:pt>
                <c:pt idx="3">
                  <c:v>130</c:v>
                </c:pt>
                <c:pt idx="6">
                  <c:v>115</c:v>
                </c:pt>
                <c:pt idx="9">
                  <c:v>103</c:v>
                </c:pt>
                <c:pt idx="12">
                  <c:v>90</c:v>
                </c:pt>
              </c:numCache>
            </c:numRef>
          </c:val>
          <c:extLst xmlns:c16r2="http://schemas.microsoft.com/office/drawing/2015/06/chart">
            <c:ext xmlns:c16="http://schemas.microsoft.com/office/drawing/2014/chart" uri="{C3380CC4-5D6E-409C-BE32-E72D297353CC}">
              <c16:uniqueId val="{00000008-500E-49C9-B4F1-9078141BC3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00E-49C9-B4F1-9078141BC3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2809</c:v>
                </c:pt>
                <c:pt idx="3">
                  <c:v>2743</c:v>
                </c:pt>
                <c:pt idx="6">
                  <c:v>2846</c:v>
                </c:pt>
                <c:pt idx="9">
                  <c:v>3103</c:v>
                </c:pt>
                <c:pt idx="12">
                  <c:v>3429</c:v>
                </c:pt>
              </c:numCache>
            </c:numRef>
          </c:val>
          <c:extLst xmlns:c16r2="http://schemas.microsoft.com/office/drawing/2015/06/chart">
            <c:ext xmlns:c16="http://schemas.microsoft.com/office/drawing/2014/chart" uri="{C3380CC4-5D6E-409C-BE32-E72D297353CC}">
              <c16:uniqueId val="{0000000A-500E-49C9-B4F1-9078141BC30E}"/>
            </c:ext>
          </c:extLst>
        </c:ser>
        <c:dLbls>
          <c:showLegendKey val="0"/>
          <c:showVal val="0"/>
          <c:showCatName val="0"/>
          <c:showSerName val="0"/>
          <c:showPercent val="0"/>
          <c:showBubbleSize val="0"/>
        </c:dLbls>
        <c:gapWidth val="100"/>
        <c:overlap val="100"/>
        <c:axId val="-1273683040"/>
        <c:axId val="-1273679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00E-49C9-B4F1-9078141BC30E}"/>
            </c:ext>
          </c:extLst>
        </c:ser>
        <c:dLbls>
          <c:showLegendKey val="0"/>
          <c:showVal val="0"/>
          <c:showCatName val="0"/>
          <c:showSerName val="0"/>
          <c:showPercent val="0"/>
          <c:showBubbleSize val="0"/>
        </c:dLbls>
        <c:marker val="1"/>
        <c:smooth val="0"/>
        <c:axId val="-1273683040"/>
        <c:axId val="-1273679776"/>
      </c:lineChart>
      <c:catAx>
        <c:axId val="-127368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3679776"/>
        <c:crosses val="autoZero"/>
        <c:auto val="1"/>
        <c:lblAlgn val="ctr"/>
        <c:lblOffset val="100"/>
        <c:tickLblSkip val="1"/>
        <c:tickMarkSkip val="1"/>
        <c:noMultiLvlLbl val="0"/>
      </c:catAx>
      <c:valAx>
        <c:axId val="-127367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68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2999</c:v>
                </c:pt>
                <c:pt idx="1">
                  <c:v>2656</c:v>
                </c:pt>
                <c:pt idx="2">
                  <c:v>2600</c:v>
                </c:pt>
              </c:numCache>
            </c:numRef>
          </c:val>
          <c:extLst xmlns:c16r2="http://schemas.microsoft.com/office/drawing/2015/06/chart">
            <c:ext xmlns:c16="http://schemas.microsoft.com/office/drawing/2014/chart" uri="{C3380CC4-5D6E-409C-BE32-E72D297353CC}">
              <c16:uniqueId val="{00000000-5F7A-4F95-8959-35C940F746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1254</c:v>
                </c:pt>
                <c:pt idx="1">
                  <c:v>1256</c:v>
                </c:pt>
                <c:pt idx="2">
                  <c:v>1258</c:v>
                </c:pt>
              </c:numCache>
            </c:numRef>
          </c:val>
          <c:extLst xmlns:c16r2="http://schemas.microsoft.com/office/drawing/2015/06/chart">
            <c:ext xmlns:c16="http://schemas.microsoft.com/office/drawing/2014/chart" uri="{C3380CC4-5D6E-409C-BE32-E72D297353CC}">
              <c16:uniqueId val="{00000001-5F7A-4F95-8959-35C940F746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753</c:v>
                </c:pt>
                <c:pt idx="1">
                  <c:v>889</c:v>
                </c:pt>
                <c:pt idx="2">
                  <c:v>1087</c:v>
                </c:pt>
              </c:numCache>
            </c:numRef>
          </c:val>
          <c:extLst xmlns:c16r2="http://schemas.microsoft.com/office/drawing/2015/06/chart">
            <c:ext xmlns:c16="http://schemas.microsoft.com/office/drawing/2014/chart" uri="{C3380CC4-5D6E-409C-BE32-E72D297353CC}">
              <c16:uniqueId val="{00000002-5F7A-4F95-8959-35C940F746BC}"/>
            </c:ext>
          </c:extLst>
        </c:ser>
        <c:dLbls>
          <c:showLegendKey val="0"/>
          <c:showVal val="0"/>
          <c:showCatName val="0"/>
          <c:showSerName val="0"/>
          <c:showPercent val="0"/>
          <c:showBubbleSize val="0"/>
        </c:dLbls>
        <c:gapWidth val="120"/>
        <c:overlap val="100"/>
        <c:axId val="-1273681408"/>
        <c:axId val="-1273684672"/>
      </c:barChart>
      <c:catAx>
        <c:axId val="-127368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73684672"/>
        <c:crosses val="autoZero"/>
        <c:auto val="1"/>
        <c:lblAlgn val="ctr"/>
        <c:lblOffset val="100"/>
        <c:tickLblSkip val="1"/>
        <c:tickMarkSkip val="1"/>
        <c:noMultiLvlLbl val="0"/>
      </c:catAx>
      <c:valAx>
        <c:axId val="-1273684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7368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F9C-46D4-A8CB-50EB520B17C6}"/>
                </c:ext>
                <c:ext xmlns:c15="http://schemas.microsoft.com/office/drawing/2012/chart" uri="{CE6537A1-D6FC-4f65-9D91-7224C49458BB}">
                  <c15:dlblFieldTable>
                    <c15:dlblFTEntry>
                      <c15:txfldGUID>{16FF1C16-43AA-48E1-AF3C-0260EC923E97}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F9C-46D4-A8CB-50EB520B17C6}"/>
                </c:ext>
                <c:ext xmlns:c15="http://schemas.microsoft.com/office/drawing/2012/chart" uri="{CE6537A1-D6FC-4f65-9D91-7224C49458BB}">
                  <c15:dlblFieldTable>
                    <c15:dlblFTEntry>
                      <c15:txfldGUID>{74DF65D6-60A8-4F14-B93A-E2269DD0362A}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F9C-46D4-A8CB-50EB520B17C6}"/>
                </c:ext>
                <c:ext xmlns:c15="http://schemas.microsoft.com/office/drawing/2012/chart" uri="{CE6537A1-D6FC-4f65-9D91-7224C49458BB}">
                  <c15:dlblFieldTable>
                    <c15:dlblFTEntry>
                      <c15:txfldGUID>{5127DEC1-18AA-4AE9-A8F3-EF3868EB6FF9}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F9C-46D4-A8CB-50EB520B17C6}"/>
                </c:ext>
                <c:ext xmlns:c15="http://schemas.microsoft.com/office/drawing/2012/chart" uri="{CE6537A1-D6FC-4f65-9D91-7224C49458BB}">
                  <c15:dlblFieldTable>
                    <c15:dlblFTEntry>
                      <c15:txfldGUID>{6A0CA406-4786-4060-AB8F-F7452286D0FC}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F9C-46D4-A8CB-50EB520B17C6}"/>
                </c:ext>
                <c:ext xmlns:c15="http://schemas.microsoft.com/office/drawing/2012/chart" uri="{CE6537A1-D6FC-4f65-9D91-7224C49458BB}">
                  <c15:dlblFieldTable>
                    <c15:dlblFTEntry>
                      <c15:txfldGUID>{322F7CBE-92D2-48C8-B3EB-B04E4C7FEB41}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F9C-46D4-A8CB-50EB520B17C6}"/>
                </c:ext>
                <c:ext xmlns:c15="http://schemas.microsoft.com/office/drawing/2012/chart" uri="{CE6537A1-D6FC-4f65-9D91-7224C49458BB}">
                  <c15:dlblFieldTable>
                    <c15:dlblFTEntry>
                      <c15:txfldGUID>{06884D15-FD58-4AB7-8C13-4DE6610A29FC}</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F9C-46D4-A8CB-50EB520B17C6}"/>
                </c:ext>
                <c:ext xmlns:c15="http://schemas.microsoft.com/office/drawing/2012/chart" uri="{CE6537A1-D6FC-4f65-9D91-7224C49458BB}">
                  <c15:dlblFieldTable>
                    <c15:dlblFTEntry>
                      <c15:txfldGUID>{C4C79100-5A0F-4C11-A394-70BE4E94B092}</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F9C-46D4-A8CB-50EB520B17C6}"/>
                </c:ext>
                <c:ext xmlns:c15="http://schemas.microsoft.com/office/drawing/2012/chart" uri="{CE6537A1-D6FC-4f65-9D91-7224C49458BB}">
                  <c15:dlblFieldTable>
                    <c15:dlblFTEntry>
                      <c15:txfldGUID>{761ABABF-A47F-4B58-B44E-16DCF2EF1DF7}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F9C-46D4-A8CB-50EB520B17C6}"/>
                </c:ext>
                <c:ext xmlns:c15="http://schemas.microsoft.com/office/drawing/2012/chart" uri="{CE6537A1-D6FC-4f65-9D91-7224C49458BB}">
                  <c15:dlblFieldTable>
                    <c15:dlblFTEntry>
                      <c15:txfldGUID>{CC034896-5179-4A58-A2D1-71C8F2E630BC}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48.7</c:v>
                </c:pt>
                <c:pt idx="8">
                  <c:v>51.1</c:v>
                </c:pt>
                <c:pt idx="16">
                  <c:v>52</c:v>
                </c:pt>
                <c:pt idx="24">
                  <c:v>53</c:v>
                </c:pt>
                <c:pt idx="32">
                  <c:v>53.1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F9C-46D4-A8CB-50EB520B17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F9C-46D4-A8CB-50EB520B17C6}"/>
                </c:ext>
                <c:ext xmlns:c15="http://schemas.microsoft.com/office/drawing/2012/chart" uri="{CE6537A1-D6FC-4f65-9D91-7224C49458BB}">
                  <c15:layout/>
                  <c15:dlblFieldTable>
                    <c15:dlblFTEntry>
                      <c15:txfldGUID>{E683BC04-4975-4F4D-89D4-921CF6B970EE}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F9C-46D4-A8CB-50EB520B17C6}"/>
                </c:ext>
                <c:ext xmlns:c15="http://schemas.microsoft.com/office/drawing/2012/chart" uri="{CE6537A1-D6FC-4f65-9D91-7224C49458BB}">
                  <c15:dlblFieldTable>
                    <c15:dlblFTEntry>
                      <c15:txfldGUID>{D9BB5021-2014-4568-A9BE-30F958B874D5}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F9C-46D4-A8CB-50EB520B17C6}"/>
                </c:ext>
                <c:ext xmlns:c15="http://schemas.microsoft.com/office/drawing/2012/chart" uri="{CE6537A1-D6FC-4f65-9D91-7224C49458BB}">
                  <c15:dlblFieldTable>
                    <c15:dlblFTEntry>
                      <c15:txfldGUID>{80A0482C-8EE9-4457-8B74-927FBD1CFDEA}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F9C-46D4-A8CB-50EB520B17C6}"/>
                </c:ext>
                <c:ext xmlns:c15="http://schemas.microsoft.com/office/drawing/2012/chart" uri="{CE6537A1-D6FC-4f65-9D91-7224C49458BB}">
                  <c15:dlblFieldTable>
                    <c15:dlblFTEntry>
                      <c15:txfldGUID>{BE1C176B-0965-475E-8D00-082AB1063913}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F9C-46D4-A8CB-50EB520B17C6}"/>
                </c:ext>
                <c:ext xmlns:c15="http://schemas.microsoft.com/office/drawing/2012/chart" uri="{CE6537A1-D6FC-4f65-9D91-7224C49458BB}">
                  <c15:dlblFieldTable>
                    <c15:dlblFTEntry>
                      <c15:txfldGUID>{244F421B-AE4F-4A37-9E9F-2F4882D14D6B}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F9C-46D4-A8CB-50EB520B17C6}"/>
                </c:ext>
                <c:ext xmlns:c15="http://schemas.microsoft.com/office/drawing/2012/chart" uri="{CE6537A1-D6FC-4f65-9D91-7224C49458BB}">
                  <c15:layout/>
                  <c15:dlblFieldTable>
                    <c15:dlblFTEntry>
                      <c15:txfldGUID>{7B48D739-71D8-4CEA-8787-33DD8805222E}</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F9C-46D4-A8CB-50EB520B17C6}"/>
                </c:ext>
                <c:ext xmlns:c15="http://schemas.microsoft.com/office/drawing/2012/chart" uri="{CE6537A1-D6FC-4f65-9D91-7224C49458BB}">
                  <c15:layout/>
                  <c15:dlblFieldTable>
                    <c15:dlblFTEntry>
                      <c15:txfldGUID>{F005D90C-B9F3-4CFF-A58F-E734A209332F}</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F9C-46D4-A8CB-50EB520B17C6}"/>
                </c:ext>
                <c:ext xmlns:c15="http://schemas.microsoft.com/office/drawing/2012/chart" uri="{CE6537A1-D6FC-4f65-9D91-7224C49458BB}">
                  <c15:layout/>
                  <c15:dlblFieldTable>
                    <c15:dlblFTEntry>
                      <c15:txfldGUID>{10C15CA1-390B-4BA6-B397-23DEB19FA8F1}</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F9C-46D4-A8CB-50EB520B17C6}"/>
                </c:ext>
                <c:ext xmlns:c15="http://schemas.microsoft.com/office/drawing/2012/chart" uri="{CE6537A1-D6FC-4f65-9D91-7224C49458BB}">
                  <c15:layout/>
                  <c15:dlblFieldTable>
                    <c15:dlblFTEntry>
                      <c15:txfldGUID>{1128B7CB-0810-4A75-960A-27F1655A38CA}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F9C-46D4-A8CB-50EB520B17C6}"/>
            </c:ext>
          </c:extLst>
        </c:ser>
        <c:dLbls>
          <c:showLegendKey val="0"/>
          <c:showVal val="1"/>
          <c:showCatName val="0"/>
          <c:showSerName val="0"/>
          <c:showPercent val="0"/>
          <c:showBubbleSize val="0"/>
        </c:dLbls>
        <c:axId val="-1273684128"/>
        <c:axId val="-1273687392"/>
      </c:scatterChart>
      <c:valAx>
        <c:axId val="-1273684128"/>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3687392"/>
        <c:crosses val="autoZero"/>
        <c:crossBetween val="midCat"/>
      </c:valAx>
      <c:valAx>
        <c:axId val="-12736873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3684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E73-4D37-BC5D-6D5918A53182}"/>
                </c:ext>
                <c:ext xmlns:c15="http://schemas.microsoft.com/office/drawing/2012/chart" uri="{CE6537A1-D6FC-4f65-9D91-7224C49458BB}">
                  <c15:dlblFieldTable>
                    <c15:dlblFTEntry>
                      <c15:txfldGUID>{5A32C9F1-4F1B-4B7A-A2F1-A8060ED967BF}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E73-4D37-BC5D-6D5918A53182}"/>
                </c:ext>
                <c:ext xmlns:c15="http://schemas.microsoft.com/office/drawing/2012/chart" uri="{CE6537A1-D6FC-4f65-9D91-7224C49458BB}">
                  <c15:dlblFieldTable>
                    <c15:dlblFTEntry>
                      <c15:txfldGUID>{8F29157E-9EC5-4125-B6B1-6ACA792986DF}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E73-4D37-BC5D-6D5918A53182}"/>
                </c:ext>
                <c:ext xmlns:c15="http://schemas.microsoft.com/office/drawing/2012/chart" uri="{CE6537A1-D6FC-4f65-9D91-7224C49458BB}">
                  <c15:dlblFieldTable>
                    <c15:dlblFTEntry>
                      <c15:txfldGUID>{A0B1F18C-98D4-426A-BE80-B99F73020385}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E73-4D37-BC5D-6D5918A53182}"/>
                </c:ext>
                <c:ext xmlns:c15="http://schemas.microsoft.com/office/drawing/2012/chart" uri="{CE6537A1-D6FC-4f65-9D91-7224C49458BB}">
                  <c15:dlblFieldTable>
                    <c15:dlblFTEntry>
                      <c15:txfldGUID>{7A47D0C8-E34E-4040-8CDA-D8C1B69B387A}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E73-4D37-BC5D-6D5918A53182}"/>
                </c:ext>
                <c:ext xmlns:c15="http://schemas.microsoft.com/office/drawing/2012/chart" uri="{CE6537A1-D6FC-4f65-9D91-7224C49458BB}">
                  <c15:dlblFieldTable>
                    <c15:dlblFTEntry>
                      <c15:txfldGUID>{FAC00C63-EE85-473A-BBE4-5A9A7F70E09E}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E73-4D37-BC5D-6D5918A53182}"/>
                </c:ext>
                <c:ext xmlns:c15="http://schemas.microsoft.com/office/drawing/2012/chart" uri="{CE6537A1-D6FC-4f65-9D91-7224C49458BB}">
                  <c15:dlblFieldTable>
                    <c15:dlblFTEntry>
                      <c15:txfldGUID>{7A2229FD-C1A5-4757-ACC0-67F1EBDFA850}</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E73-4D37-BC5D-6D5918A53182}"/>
                </c:ext>
                <c:ext xmlns:c15="http://schemas.microsoft.com/office/drawing/2012/chart" uri="{CE6537A1-D6FC-4f65-9D91-7224C49458BB}">
                  <c15:dlblFieldTable>
                    <c15:dlblFTEntry>
                      <c15:txfldGUID>{05C6D312-9F60-45D0-9EA5-12DB5AD4096A}</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E73-4D37-BC5D-6D5918A53182}"/>
                </c:ext>
                <c:ext xmlns:c15="http://schemas.microsoft.com/office/drawing/2012/chart" uri="{CE6537A1-D6FC-4f65-9D91-7224C49458BB}">
                  <c15:dlblFieldTable>
                    <c15:dlblFTEntry>
                      <c15:txfldGUID>{42777193-FB83-40DD-8597-0E1239BB7E58}</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E73-4D37-BC5D-6D5918A53182}"/>
                </c:ext>
                <c:ext xmlns:c15="http://schemas.microsoft.com/office/drawing/2012/chart" uri="{CE6537A1-D6FC-4f65-9D91-7224C49458BB}">
                  <c15:dlblFieldTable>
                    <c15:dlblFTEntry>
                      <c15:txfldGUID>{96AD9C6A-E9BC-40E1-B5AE-50ED03D8E923}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4.4000000000000004</c:v>
                </c:pt>
                <c:pt idx="16">
                  <c:v>4.5</c:v>
                </c:pt>
                <c:pt idx="24">
                  <c:v>4.5999999999999996</c:v>
                </c:pt>
                <c:pt idx="32">
                  <c:v>4.5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E73-4D37-BC5D-6D5918A531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E73-4D37-BC5D-6D5918A53182}"/>
                </c:ext>
                <c:ext xmlns:c15="http://schemas.microsoft.com/office/drawing/2012/chart" uri="{CE6537A1-D6FC-4f65-9D91-7224C49458BB}">
                  <c15:layout/>
                  <c15:dlblFieldTable>
                    <c15:dlblFTEntry>
                      <c15:txfldGUID>{EF5210A0-C5E7-4D5B-9BA3-CCB7028FC714}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E73-4D37-BC5D-6D5918A53182}"/>
                </c:ext>
                <c:ext xmlns:c15="http://schemas.microsoft.com/office/drawing/2012/chart" uri="{CE6537A1-D6FC-4f65-9D91-7224C49458BB}">
                  <c15:dlblFieldTable>
                    <c15:dlblFTEntry>
                      <c15:txfldGUID>{5AC9BB7E-7A6D-4FFC-A187-2DF95B435DEF}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E73-4D37-BC5D-6D5918A53182}"/>
                </c:ext>
                <c:ext xmlns:c15="http://schemas.microsoft.com/office/drawing/2012/chart" uri="{CE6537A1-D6FC-4f65-9D91-7224C49458BB}">
                  <c15:dlblFieldTable>
                    <c15:dlblFTEntry>
                      <c15:txfldGUID>{EB8F1786-4F24-4985-B319-A60CA319F2ED}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E73-4D37-BC5D-6D5918A53182}"/>
                </c:ext>
                <c:ext xmlns:c15="http://schemas.microsoft.com/office/drawing/2012/chart" uri="{CE6537A1-D6FC-4f65-9D91-7224C49458BB}">
                  <c15:dlblFieldTable>
                    <c15:dlblFTEntry>
                      <c15:txfldGUID>{B45477B1-2652-4116-83F7-B64BC646EF3A}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E73-4D37-BC5D-6D5918A53182}"/>
                </c:ext>
                <c:ext xmlns:c15="http://schemas.microsoft.com/office/drawing/2012/chart" uri="{CE6537A1-D6FC-4f65-9D91-7224C49458BB}">
                  <c15:dlblFieldTable>
                    <c15:dlblFTEntry>
                      <c15:txfldGUID>{8422C5E7-20D6-47D6-97AB-8FE6F05EADE5}</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E73-4D37-BC5D-6D5918A53182}"/>
                </c:ext>
                <c:ext xmlns:c15="http://schemas.microsoft.com/office/drawing/2012/chart" uri="{CE6537A1-D6FC-4f65-9D91-7224C49458BB}">
                  <c15:layout/>
                  <c15:dlblFieldTable>
                    <c15:dlblFTEntry>
                      <c15:txfldGUID>{0A435E86-86B5-4E52-AA8F-53F4D79A395F}</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E73-4D37-BC5D-6D5918A53182}"/>
                </c:ext>
                <c:ext xmlns:c15="http://schemas.microsoft.com/office/drawing/2012/chart" uri="{CE6537A1-D6FC-4f65-9D91-7224C49458BB}">
                  <c15:layout/>
                  <c15:dlblFieldTable>
                    <c15:dlblFTEntry>
                      <c15:txfldGUID>{FED28D1B-CBE6-42F0-B276-44FDBA57393C}</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E73-4D37-BC5D-6D5918A53182}"/>
                </c:ext>
                <c:ext xmlns:c15="http://schemas.microsoft.com/office/drawing/2012/chart" uri="{CE6537A1-D6FC-4f65-9D91-7224C49458BB}">
                  <c15:layout/>
                  <c15:dlblFieldTable>
                    <c15:dlblFTEntry>
                      <c15:txfldGUID>{F8EAA2A0-7E90-4F83-AD5B-BA9C1972D34A}</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E73-4D37-BC5D-6D5918A53182}"/>
                </c:ext>
                <c:ext xmlns:c15="http://schemas.microsoft.com/office/drawing/2012/chart" uri="{CE6537A1-D6FC-4f65-9D91-7224C49458BB}">
                  <c15:layout/>
                  <c15:dlblFieldTable>
                    <c15:dlblFTEntry>
                      <c15:txfldGUID>{6C7C6102-660E-4774-8470-381E81E4BAF9}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E73-4D37-BC5D-6D5918A53182}"/>
            </c:ext>
          </c:extLst>
        </c:ser>
        <c:dLbls>
          <c:showLegendKey val="0"/>
          <c:showVal val="1"/>
          <c:showCatName val="0"/>
          <c:showSerName val="0"/>
          <c:showPercent val="0"/>
          <c:showBubbleSize val="0"/>
        </c:dLbls>
        <c:axId val="-1273679232"/>
        <c:axId val="-1273676512"/>
      </c:scatterChart>
      <c:valAx>
        <c:axId val="-1273679232"/>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3676512"/>
        <c:crosses val="autoZero"/>
        <c:crossBetween val="midCat"/>
      </c:valAx>
      <c:valAx>
        <c:axId val="-12736765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36792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
1,503
109.63
3,387,011
3,206,666
108,541
1,504,650
3,429,275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少子高齢化の進行に加え、町内に主要産業がないこと等により、財政基盤が弱く類似団体の平均を大きく下回る状況である。インターンシップの受入れやＮＰＯ活動を通じて町内産業の活性化、起業家の育成やごみゼロ活動を目標に持続的可能なまちづくりを展開しつつ、将来的な歳入の増加を図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157056</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flipV="1">
          <a:off x="3225800" y="769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157056</xdr:rowOff>
    </xdr:from>
    <xdr:to>
      <xdr:col>15</xdr:col>
      <xdr:colOff>82550</xdr:colOff>
      <xdr:row>44</xdr:row>
      <xdr:rowOff>157056</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2336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157056</xdr:rowOff>
    </xdr:from>
    <xdr:to>
      <xdr:col>11</xdr:col>
      <xdr:colOff>31750</xdr:colOff>
      <xdr:row>44</xdr:row>
      <xdr:rowOff>157056</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106256</xdr:rowOff>
    </xdr:from>
    <xdr:to>
      <xdr:col>15</xdr:col>
      <xdr:colOff>133350</xdr:colOff>
      <xdr:row>45</xdr:row>
      <xdr:rowOff>36406</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3175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21183</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106256</xdr:rowOff>
    </xdr:from>
    <xdr:to>
      <xdr:col>11</xdr:col>
      <xdr:colOff>82550</xdr:colOff>
      <xdr:row>45</xdr:row>
      <xdr:rowOff>36406</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21183</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投資的事業の実施の精査を継続し、公債費の発行抑制等により、類似団体の平均的な位置となるよう今後も計画的な有利な地方債に努め、現行比率の減少を図る。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101177</xdr:rowOff>
    </xdr:from>
    <xdr:to>
      <xdr:col>23</xdr:col>
      <xdr:colOff>133350</xdr:colOff>
      <xdr:row>66</xdr:row>
      <xdr:rowOff>54398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4114800" y="11245427"/>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101177</xdr:rowOff>
    </xdr:from>
    <xdr:to>
      <xdr:col>19</xdr:col>
      <xdr:colOff>133350</xdr:colOff>
      <xdr:row>66</xdr:row>
      <xdr:rowOff>54398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124542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65</xdr:row>
      <xdr:rowOff>101177</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1020213"/>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19262</xdr:rowOff>
    </xdr:from>
    <xdr:to>
      <xdr:col>11</xdr:col>
      <xdr:colOff>31750</xdr:colOff>
      <xdr:row>64</xdr:row>
      <xdr:rowOff>47413</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1447800" y="1099206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22454</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3598</xdr:rowOff>
    </xdr:from>
    <xdr:to>
      <xdr:col>19</xdr:col>
      <xdr:colOff>184150</xdr:colOff>
      <xdr:row>66</xdr:row>
      <xdr:rowOff>105198</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89975</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405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50377</xdr:rowOff>
    </xdr:from>
    <xdr:to>
      <xdr:col>15</xdr:col>
      <xdr:colOff>133350</xdr:colOff>
      <xdr:row>65</xdr:row>
      <xdr:rowOff>151977</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136754</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[644,446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類似団体平均と比較し高くなっているのは、物件費を大きな要因としている。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職員数が少ないため委託に出す業務数が多くなっており、結果的に人口一人あたりの金額が増加する傾向にある。今後は実施事業の精査等含め抑制していく必要がある。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76905</xdr:rowOff>
    </xdr:from>
    <xdr:to>
      <xdr:col>23</xdr:col>
      <xdr:colOff>133350</xdr:colOff>
      <xdr:row>84</xdr:row>
      <xdr:rowOff>81913</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114800" y="14478705"/>
          <a:ext cx="8382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75166</xdr:rowOff>
    </xdr:from>
    <xdr:to>
      <xdr:col>19</xdr:col>
      <xdr:colOff>133350</xdr:colOff>
      <xdr:row>84</xdr:row>
      <xdr:rowOff>76905</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3225800" y="14476966"/>
          <a:ext cx="8890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75166</xdr:rowOff>
    </xdr:from>
    <xdr:to>
      <xdr:col>15</xdr:col>
      <xdr:colOff>82550</xdr:colOff>
      <xdr:row>84</xdr:row>
      <xdr:rowOff>83866</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flipV="1">
          <a:off x="2336800" y="14476966"/>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45095</xdr:rowOff>
    </xdr:from>
    <xdr:to>
      <xdr:col>11</xdr:col>
      <xdr:colOff>31750</xdr:colOff>
      <xdr:row>84</xdr:row>
      <xdr:rowOff>83866</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4446895"/>
          <a:ext cx="889000" cy="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31113</xdr:rowOff>
    </xdr:from>
    <xdr:to>
      <xdr:col>23</xdr:col>
      <xdr:colOff>184150</xdr:colOff>
      <xdr:row>84</xdr:row>
      <xdr:rowOff>132713</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4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3190</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440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26105</xdr:rowOff>
    </xdr:from>
    <xdr:to>
      <xdr:col>19</xdr:col>
      <xdr:colOff>184150</xdr:colOff>
      <xdr:row>84</xdr:row>
      <xdr:rowOff>127705</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42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112482</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451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24366</xdr:rowOff>
    </xdr:from>
    <xdr:to>
      <xdr:col>15</xdr:col>
      <xdr:colOff>133350</xdr:colOff>
      <xdr:row>84</xdr:row>
      <xdr:rowOff>125966</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4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110743</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451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33066</xdr:rowOff>
    </xdr:from>
    <xdr:to>
      <xdr:col>11</xdr:col>
      <xdr:colOff>82550</xdr:colOff>
      <xdr:row>84</xdr:row>
      <xdr:rowOff>134666</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43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119443</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452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165745</xdr:rowOff>
    </xdr:from>
    <xdr:to>
      <xdr:col>7</xdr:col>
      <xdr:colOff>31750</xdr:colOff>
      <xdr:row>84</xdr:row>
      <xdr:rowOff>95895</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3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80672</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44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職員数が少なく、就退職の状況により指標の増減が大きいが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％前半を推移しており、国の職員より７～８％程度低い状況で推移している。今後も定員管理を行い現状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％前半程度の推移を維持していきたい。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18627</xdr:rowOff>
    </xdr:from>
    <xdr:to>
      <xdr:col>81</xdr:col>
      <xdr:colOff>44450</xdr:colOff>
      <xdr:row>87</xdr:row>
      <xdr:rowOff>107104</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93477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18627</xdr:rowOff>
    </xdr:from>
    <xdr:to>
      <xdr:col>77</xdr:col>
      <xdr:colOff>44450</xdr:colOff>
      <xdr:row>87</xdr:row>
      <xdr:rowOff>123189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4934777"/>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87</xdr:row>
      <xdr:rowOff>123189</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9428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26670</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9186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56304</xdr:rowOff>
    </xdr:from>
    <xdr:to>
      <xdr:col>81</xdr:col>
      <xdr:colOff>95250</xdr:colOff>
      <xdr:row>87</xdr:row>
      <xdr:rowOff>157904</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72831</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139277</xdr:rowOff>
    </xdr:from>
    <xdr:to>
      <xdr:col>77</xdr:col>
      <xdr:colOff>95250</xdr:colOff>
      <xdr:row>87</xdr:row>
      <xdr:rowOff>69427</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79604</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65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口が少ないが行政面積が広いこともあり、役場支所を設置し住民サービス維持向上を図っている。高齢者も多く、公的交通機関も十分でなく町営バスの運行に頼っている状況であることから、支所を廃止することは厳しい選択となるが今後の財政状況等を踏まえて前向きな検討が必要な時期がき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132824</xdr:rowOff>
    </xdr:from>
    <xdr:to>
      <xdr:col>81</xdr:col>
      <xdr:colOff>44450</xdr:colOff>
      <xdr:row>62</xdr:row>
      <xdr:rowOff>77198</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59127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132824</xdr:rowOff>
    </xdr:from>
    <xdr:to>
      <xdr:col>77</xdr:col>
      <xdr:colOff>44450</xdr:colOff>
      <xdr:row>61</xdr:row>
      <xdr:rowOff>154196</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5290800" y="10591274"/>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111451</xdr:rowOff>
    </xdr:from>
    <xdr:to>
      <xdr:col>72</xdr:col>
      <xdr:colOff>203200</xdr:colOff>
      <xdr:row>61</xdr:row>
      <xdr:rowOff>154196</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569901"/>
          <a:ext cx="8890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63191</xdr:rowOff>
    </xdr:from>
    <xdr:to>
      <xdr:col>68</xdr:col>
      <xdr:colOff>152400</xdr:colOff>
      <xdr:row>61</xdr:row>
      <xdr:rowOff>111451</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52164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26398</xdr:rowOff>
    </xdr:from>
    <xdr:to>
      <xdr:col>81</xdr:col>
      <xdr:colOff>95250</xdr:colOff>
      <xdr:row>62</xdr:row>
      <xdr:rowOff>127998</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169925</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62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82024</xdr:rowOff>
    </xdr:from>
    <xdr:to>
      <xdr:col>77</xdr:col>
      <xdr:colOff>95250</xdr:colOff>
      <xdr:row>62</xdr:row>
      <xdr:rowOff>12174</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5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168401</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62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103396</xdr:rowOff>
    </xdr:from>
    <xdr:to>
      <xdr:col>73</xdr:col>
      <xdr:colOff>44450</xdr:colOff>
      <xdr:row>62</xdr:row>
      <xdr:rowOff>33546</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5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18323</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64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60651</xdr:rowOff>
    </xdr:from>
    <xdr:to>
      <xdr:col>68</xdr:col>
      <xdr:colOff>203200</xdr:colOff>
      <xdr:row>61</xdr:row>
      <xdr:rowOff>162251</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5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147028</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60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12391</xdr:rowOff>
    </xdr:from>
    <xdr:to>
      <xdr:col>64</xdr:col>
      <xdr:colOff>152400</xdr:colOff>
      <xdr:row>61</xdr:row>
      <xdr:rowOff>113991</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4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98768</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55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準財政需要額の算入率が高い地方債（補助災害、辺地債、過疎債、緊防債等）を起こしているため、類似団体平均と比較して低水準を保っているが、公債費残高が予算規模程度にあり、見た目の指標ほど健全とはいえないので、今後も実施事業の厳選、有利な地方債の発行に努め、本指標について維持していきたい。</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107696</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96087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107696</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69608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102870</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69560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98044</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3512800" y="694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力が低いので経費削減に努め、可能な限り有余財源は積立金に積み立てを行っている。また、有利な地方債（補助災害、辺地債、過疎債、緊防債等）を発行していることで地方債現在高に係る基準財政需要額算入が高いことで計算上は優良な指標である。しかし今後とも実施事業の厳選や補助金等の活用により、地方債発行の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
1,503
109.63
3,387,011
3,206,666
108,541
1,504,650
3,429,275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類似団体水準で推移していたものの、平成３０年度は４．７％増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、令和元年度においては３．３％増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と類似団体水準比べて高い水準にある。地域活性化に一役担っている地域おこし協力隊や集落支援員等が含まれているためで、行政サービスの内容や提供方法の差異によるものである。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76708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5460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38</xdr:row>
      <xdr:rowOff>76708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5003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3677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25908</xdr:rowOff>
    </xdr:from>
    <xdr:to>
      <xdr:col>20</xdr:col>
      <xdr:colOff>38100</xdr:colOff>
      <xdr:row>38</xdr:row>
      <xdr:rowOff>127508</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112285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類似団体の平均指標と似た値で推移している。今後も経費削減に取り組み物件費の上昇を抑えることが必要となる。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134620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2809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16</xdr:row>
      <xdr:rowOff>165100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2877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8890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290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107950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2923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少子高齢化の進行に伴い、経常的な経費である扶助費が高い指標で推移することは否めないが、現行の指標を少しでも改善していくことが必要である。扶助費が高い要因として、施設入所者の措置費が大半を占めているため、自宅で元気に生活ができる息の長い福祉政策が必要で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xmlns=""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xmlns=""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xmlns=""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107950</xdr:rowOff>
    </xdr:from>
    <xdr:to>
      <xdr:col>24</xdr:col>
      <xdr:colOff>25400</xdr:colOff>
      <xdr:row>61</xdr:row>
      <xdr:rowOff>120650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987800" y="1056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xmlns=""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165100</xdr:rowOff>
    </xdr:from>
    <xdr:to>
      <xdr:col>19</xdr:col>
      <xdr:colOff>187325</xdr:colOff>
      <xdr:row>61</xdr:row>
      <xdr:rowOff>107950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098800" y="1045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63500</xdr:rowOff>
    </xdr:from>
    <xdr:to>
      <xdr:col>15</xdr:col>
      <xdr:colOff>98425</xdr:colOff>
      <xdr:row>60</xdr:row>
      <xdr:rowOff>165100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2209800" y="10350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63500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1320800" y="10261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69850</xdr:rowOff>
    </xdr:from>
    <xdr:to>
      <xdr:col>24</xdr:col>
      <xdr:colOff>76200</xdr:colOff>
      <xdr:row>62</xdr:row>
      <xdr:rowOff>0</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47752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149877</xdr:rowOff>
    </xdr:from>
    <xdr:ext cx="762000" cy="259045"/>
    <xdr:sp macro="" textlink="">
      <xdr:nvSpPr>
        <xdr:cNvPr id="205" name="扶助費該当値テキスト">
          <a:extLst>
            <a:ext uri="{FF2B5EF4-FFF2-40B4-BE49-F238E27FC236}">
              <a16:creationId xmlns:a16="http://schemas.microsoft.com/office/drawing/2014/main" xmlns="" id="{00000000-0008-0000-0400-0000CD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57150</xdr:rowOff>
    </xdr:from>
    <xdr:to>
      <xdr:col>20</xdr:col>
      <xdr:colOff>38100</xdr:colOff>
      <xdr:row>61</xdr:row>
      <xdr:rowOff>158750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937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143527</xdr:rowOff>
    </xdr:from>
    <xdr:ext cx="7366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606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12700</xdr:rowOff>
    </xdr:from>
    <xdr:to>
      <xdr:col>11</xdr:col>
      <xdr:colOff>60325</xdr:colOff>
      <xdr:row>60</xdr:row>
      <xdr:rowOff>114300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2159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99077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828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地域医療の確保のため、町営診療所を抱えていることから繰出金が大きなウェイトを占めている。類似団体と比較して平均的な指標であるが、今後も事務事業の効率化を行い、現行指標の維持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96520</xdr:rowOff>
    </xdr:from>
    <xdr:to>
      <xdr:col>82</xdr:col>
      <xdr:colOff>107950</xdr:colOff>
      <xdr:row>55</xdr:row>
      <xdr:rowOff>168910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5671800" y="95262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142240</xdr:rowOff>
    </xdr:from>
    <xdr:to>
      <xdr:col>78</xdr:col>
      <xdr:colOff>69850</xdr:colOff>
      <xdr:row>55</xdr:row>
      <xdr:rowOff>168910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4782800" y="95719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58420</xdr:rowOff>
    </xdr:from>
    <xdr:to>
      <xdr:col>73</xdr:col>
      <xdr:colOff>180975</xdr:colOff>
      <xdr:row>55</xdr:row>
      <xdr:rowOff>142240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893800" y="94881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58420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004800" y="94767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45720</xdr:rowOff>
    </xdr:from>
    <xdr:to>
      <xdr:col>82</xdr:col>
      <xdr:colOff>158750</xdr:colOff>
      <xdr:row>55</xdr:row>
      <xdr:rowOff>147320</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6459200" y="94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17797</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44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33037</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91440</xdr:rowOff>
    </xdr:from>
    <xdr:to>
      <xdr:col>74</xdr:col>
      <xdr:colOff>31750</xdr:colOff>
      <xdr:row>56</xdr:row>
      <xdr:rowOff>21590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47320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6367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960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7620</xdr:rowOff>
    </xdr:from>
    <xdr:to>
      <xdr:col>69</xdr:col>
      <xdr:colOff>142875</xdr:colOff>
      <xdr:row>55</xdr:row>
      <xdr:rowOff>109220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38430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119397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行政改革大綱に基づき、平成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年度から町単独補助金の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％カットを行い、各種団体等への経常的な補助金を削減・廃止する等経費削減に努めている。ただ、補助金の増額・新設の要望もあるため事業の厳選を今後も続けたい。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46990</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5671800" y="6047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46990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4782800" y="602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24130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893800" y="59928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163576</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004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とともに義務的経費の高いウェイトを占めているが、過疎地域のため民間資本の参入が望めないため、行政が資本整備をしていかなければならない。また財政力が弱いため、事業を厳選し実施しているのが現状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公債費としてのウェイトは高いが基準財政需要額に算入される有利な地方債を起こしている額が大きいため、実質公債費比率については指標が下がっている。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77</xdr:row>
      <xdr:rowOff>73661</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987800" y="132524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77</xdr:row>
      <xdr:rowOff>73661</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3252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73661</xdr:rowOff>
    </xdr:from>
    <xdr:to>
      <xdr:col>15</xdr:col>
      <xdr:colOff>98425</xdr:colOff>
      <xdr:row>77</xdr:row>
      <xdr:rowOff>104139</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2209800" y="132753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81280</xdr:rowOff>
    </xdr:from>
    <xdr:to>
      <xdr:col>11</xdr:col>
      <xdr:colOff>9525</xdr:colOff>
      <xdr:row>77</xdr:row>
      <xdr:rowOff>104139</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1320800" y="132829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22861</xdr:rowOff>
    </xdr:from>
    <xdr:to>
      <xdr:col>24</xdr:col>
      <xdr:colOff>76200</xdr:colOff>
      <xdr:row>77</xdr:row>
      <xdr:rowOff>124461</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166388</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22861</xdr:rowOff>
    </xdr:from>
    <xdr:to>
      <xdr:col>15</xdr:col>
      <xdr:colOff>149225</xdr:colOff>
      <xdr:row>77</xdr:row>
      <xdr:rowOff>124461</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109238</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53339</xdr:rowOff>
    </xdr:from>
    <xdr:to>
      <xdr:col>11</xdr:col>
      <xdr:colOff>60325</xdr:colOff>
      <xdr:row>77</xdr:row>
      <xdr:rowOff>154939</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139716</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116857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年度においても前年度に引き続き、大型事業の実施に伴い普通建設事業費が全体の２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．１％を占めている。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公共施設等総合管理計画に基づき、施設の集約化・複合化を進めるなど公共施設等の適正管理に努める。また建設費だけでなく維持管理経費まで考えた施策を実施することにより、現行指標の維持・改善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xmlns=""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xmlns=""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xmlns=""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101282</xdr:rowOff>
    </xdr:from>
    <xdr:to>
      <xdr:col>82</xdr:col>
      <xdr:colOff>107950</xdr:colOff>
      <xdr:row>78</xdr:row>
      <xdr:rowOff>35561</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5671800" y="13302932"/>
          <a:ext cx="838200" cy="10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xmlns=""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101282</xdr:rowOff>
    </xdr:from>
    <xdr:to>
      <xdr:col>78</xdr:col>
      <xdr:colOff>69850</xdr:colOff>
      <xdr:row>78</xdr:row>
      <xdr:rowOff>35561</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4782800" y="13302932"/>
          <a:ext cx="889000" cy="10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89852</xdr:rowOff>
    </xdr:from>
    <xdr:to>
      <xdr:col>73</xdr:col>
      <xdr:colOff>180975</xdr:colOff>
      <xdr:row>77</xdr:row>
      <xdr:rowOff>101282</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893800" y="1312005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86995</xdr:rowOff>
    </xdr:from>
    <xdr:to>
      <xdr:col>69</xdr:col>
      <xdr:colOff>92075</xdr:colOff>
      <xdr:row>76</xdr:row>
      <xdr:rowOff>89852</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004800" y="1311719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50482</xdr:rowOff>
    </xdr:from>
    <xdr:to>
      <xdr:col>82</xdr:col>
      <xdr:colOff>158750</xdr:colOff>
      <xdr:row>77</xdr:row>
      <xdr:rowOff>152082</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6459200" y="132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22559</xdr:rowOff>
    </xdr:from>
    <xdr:ext cx="762000" cy="259045"/>
    <xdr:sp macro="" textlink="">
      <xdr:nvSpPr>
        <xdr:cNvPr id="448" name="公債費以外該当値テキスト">
          <a:extLst>
            <a:ext uri="{FF2B5EF4-FFF2-40B4-BE49-F238E27FC236}">
              <a16:creationId xmlns:a16="http://schemas.microsoft.com/office/drawing/2014/main" xmlns="" id="{00000000-0008-0000-0400-0000C0010000}"/>
            </a:ext>
          </a:extLst>
        </xdr:cNvPr>
        <xdr:cNvSpPr txBox="1"/>
      </xdr:nvSpPr>
      <xdr:spPr>
        <a:xfrm>
          <a:off x="16598900" y="1322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50482</xdr:rowOff>
    </xdr:from>
    <xdr:to>
      <xdr:col>74</xdr:col>
      <xdr:colOff>31750</xdr:colOff>
      <xdr:row>77</xdr:row>
      <xdr:rowOff>152082</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4732000" y="132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136859</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401800" y="1333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39052</xdr:rowOff>
    </xdr:from>
    <xdr:to>
      <xdr:col>69</xdr:col>
      <xdr:colOff>142875</xdr:colOff>
      <xdr:row>76</xdr:row>
      <xdr:rowOff>140652</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3843000" y="1306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125429</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3512800" y="1315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2954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10646</xdr:rowOff>
    </xdr:from>
    <xdr:to>
      <xdr:col>29</xdr:col>
      <xdr:colOff>127000</xdr:colOff>
      <xdr:row>17</xdr:row>
      <xdr:rowOff>17531</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2972921"/>
          <a:ext cx="647700" cy="6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17531</xdr:rowOff>
    </xdr:from>
    <xdr:to>
      <xdr:col>26</xdr:col>
      <xdr:colOff>50800</xdr:colOff>
      <xdr:row>17</xdr:row>
      <xdr:rowOff>40997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2979806"/>
          <a:ext cx="698500" cy="23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40997</xdr:rowOff>
    </xdr:from>
    <xdr:to>
      <xdr:col>22</xdr:col>
      <xdr:colOff>114300</xdr:colOff>
      <xdr:row>17</xdr:row>
      <xdr:rowOff>77169</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3003272"/>
          <a:ext cx="698500" cy="3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77169</xdr:rowOff>
    </xdr:from>
    <xdr:to>
      <xdr:col>18</xdr:col>
      <xdr:colOff>177800</xdr:colOff>
      <xdr:row>17</xdr:row>
      <xdr:rowOff>99176</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039444"/>
          <a:ext cx="698500" cy="22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131296</xdr:rowOff>
    </xdr:from>
    <xdr:to>
      <xdr:col>29</xdr:col>
      <xdr:colOff>177800</xdr:colOff>
      <xdr:row>17</xdr:row>
      <xdr:rowOff>61446</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2922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147823</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276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138181</xdr:rowOff>
    </xdr:from>
    <xdr:to>
      <xdr:col>26</xdr:col>
      <xdr:colOff>101600</xdr:colOff>
      <xdr:row>17</xdr:row>
      <xdr:rowOff>68331</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292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78508</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2697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161647</xdr:rowOff>
    </xdr:from>
    <xdr:to>
      <xdr:col>22</xdr:col>
      <xdr:colOff>165100</xdr:colOff>
      <xdr:row>17</xdr:row>
      <xdr:rowOff>91797</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295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101974</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27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26369</xdr:rowOff>
    </xdr:from>
    <xdr:to>
      <xdr:col>19</xdr:col>
      <xdr:colOff>38100</xdr:colOff>
      <xdr:row>17</xdr:row>
      <xdr:rowOff>127969</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298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138146</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275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48376</xdr:rowOff>
    </xdr:from>
    <xdr:to>
      <xdr:col>15</xdr:col>
      <xdr:colOff>101600</xdr:colOff>
      <xdr:row>17</xdr:row>
      <xdr:rowOff>149976</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010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160153</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277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283301</xdr:rowOff>
    </xdr:from>
    <xdr:to>
      <xdr:col>29</xdr:col>
      <xdr:colOff>127000</xdr:colOff>
      <xdr:row>35</xdr:row>
      <xdr:rowOff>300820</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6893651"/>
          <a:ext cx="647700" cy="17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268222</xdr:rowOff>
    </xdr:from>
    <xdr:to>
      <xdr:col>26</xdr:col>
      <xdr:colOff>50800</xdr:colOff>
      <xdr:row>35</xdr:row>
      <xdr:rowOff>300820</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4305300" y="6878572"/>
          <a:ext cx="698500" cy="3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252021</xdr:rowOff>
    </xdr:from>
    <xdr:to>
      <xdr:col>22</xdr:col>
      <xdr:colOff>114300</xdr:colOff>
      <xdr:row>35</xdr:row>
      <xdr:rowOff>268222</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3606800" y="6862371"/>
          <a:ext cx="698500" cy="16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252021</xdr:rowOff>
    </xdr:from>
    <xdr:to>
      <xdr:col>18</xdr:col>
      <xdr:colOff>177800</xdr:colOff>
      <xdr:row>35</xdr:row>
      <xdr:rowOff>308866</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2908300" y="6862371"/>
          <a:ext cx="698500" cy="56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232501</xdr:rowOff>
    </xdr:from>
    <xdr:to>
      <xdr:col>29</xdr:col>
      <xdr:colOff>177800</xdr:colOff>
      <xdr:row>35</xdr:row>
      <xdr:rowOff>334101</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6842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204578</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81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250020</xdr:rowOff>
    </xdr:from>
    <xdr:to>
      <xdr:col>26</xdr:col>
      <xdr:colOff>101600</xdr:colOff>
      <xdr:row>36</xdr:row>
      <xdr:rowOff>8720</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6860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336397</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694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217422</xdr:rowOff>
    </xdr:from>
    <xdr:to>
      <xdr:col>22</xdr:col>
      <xdr:colOff>165100</xdr:colOff>
      <xdr:row>35</xdr:row>
      <xdr:rowOff>319022</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682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303799</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69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201221</xdr:rowOff>
    </xdr:from>
    <xdr:to>
      <xdr:col>19</xdr:col>
      <xdr:colOff>38100</xdr:colOff>
      <xdr:row>35</xdr:row>
      <xdr:rowOff>302821</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681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287598</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68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258066</xdr:rowOff>
    </xdr:from>
    <xdr:to>
      <xdr:col>15</xdr:col>
      <xdr:colOff>101600</xdr:colOff>
      <xdr:row>36</xdr:row>
      <xdr:rowOff>16766</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6868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1543</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695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
1,503
109.63
3,387,011
3,206,666
108,541
1,504,650
3,429,275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xmlns=""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xmlns=""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xmlns=""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155451</xdr:rowOff>
    </xdr:from>
    <xdr:to>
      <xdr:col>24</xdr:col>
      <xdr:colOff>63500</xdr:colOff>
      <xdr:row>36</xdr:row>
      <xdr:rowOff>384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3797300" y="6156201"/>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xmlns=""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155451</xdr:rowOff>
    </xdr:from>
    <xdr:to>
      <xdr:col>19</xdr:col>
      <xdr:colOff>177800</xdr:colOff>
      <xdr:row>36</xdr:row>
      <xdr:rowOff>26082</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2908300" y="6156201"/>
          <a:ext cx="8890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xmlns=""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26082</xdr:rowOff>
    </xdr:from>
    <xdr:to>
      <xdr:col>15</xdr:col>
      <xdr:colOff>50800</xdr:colOff>
      <xdr:row>36</xdr:row>
      <xdr:rowOff>57217</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019300" y="6198282"/>
          <a:ext cx="889000" cy="3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57217</xdr:rowOff>
    </xdr:from>
    <xdr:to>
      <xdr:col>10</xdr:col>
      <xdr:colOff>114300</xdr:colOff>
      <xdr:row>36</xdr:row>
      <xdr:rowOff>73663</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1130300" y="6229417"/>
          <a:ext cx="8890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121034</xdr:rowOff>
    </xdr:from>
    <xdr:to>
      <xdr:col>24</xdr:col>
      <xdr:colOff>114300</xdr:colOff>
      <xdr:row>36</xdr:row>
      <xdr:rowOff>51184</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4584700" y="61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143911</xdr:rowOff>
    </xdr:from>
    <xdr:ext cx="599010" cy="259045"/>
    <xdr:sp macro="" textlink="">
      <xdr:nvSpPr>
        <xdr:cNvPr id="80" name="人件費該当値テキスト">
          <a:extLst>
            <a:ext uri="{FF2B5EF4-FFF2-40B4-BE49-F238E27FC236}">
              <a16:creationId xmlns:a16="http://schemas.microsoft.com/office/drawing/2014/main" xmlns="" id="{00000000-0008-0000-0600-000050000000}"/>
            </a:ext>
          </a:extLst>
        </xdr:cNvPr>
        <xdr:cNvSpPr txBox="1"/>
      </xdr:nvSpPr>
      <xdr:spPr>
        <a:xfrm>
          <a:off x="4686300" y="597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104651</xdr:rowOff>
    </xdr:from>
    <xdr:to>
      <xdr:col>20</xdr:col>
      <xdr:colOff>38100</xdr:colOff>
      <xdr:row>36</xdr:row>
      <xdr:rowOff>34801</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3746500" y="61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51328</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3497795" y="588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146732</xdr:rowOff>
    </xdr:from>
    <xdr:to>
      <xdr:col>15</xdr:col>
      <xdr:colOff>101600</xdr:colOff>
      <xdr:row>36</xdr:row>
      <xdr:rowOff>76882</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2857500" y="614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93409</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2608795" y="5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6417</xdr:rowOff>
    </xdr:from>
    <xdr:to>
      <xdr:col>10</xdr:col>
      <xdr:colOff>165100</xdr:colOff>
      <xdr:row>36</xdr:row>
      <xdr:rowOff>108017</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968500" y="61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124544</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1719795" y="595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22863</xdr:rowOff>
    </xdr:from>
    <xdr:to>
      <xdr:col>6</xdr:col>
      <xdr:colOff>38100</xdr:colOff>
      <xdr:row>36</xdr:row>
      <xdr:rowOff>124463</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079500" y="61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140990</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830795" y="597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55328</xdr:rowOff>
    </xdr:from>
    <xdr:to>
      <xdr:col>24</xdr:col>
      <xdr:colOff>63500</xdr:colOff>
      <xdr:row>56</xdr:row>
      <xdr:rowOff>87901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656528"/>
          <a:ext cx="838200" cy="3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65676</xdr:rowOff>
    </xdr:from>
    <xdr:to>
      <xdr:col>19</xdr:col>
      <xdr:colOff>177800</xdr:colOff>
      <xdr:row>56</xdr:row>
      <xdr:rowOff>87901</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2908300" y="9666876"/>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4104</xdr:rowOff>
    </xdr:from>
    <xdr:to>
      <xdr:col>15</xdr:col>
      <xdr:colOff>50800</xdr:colOff>
      <xdr:row>56</xdr:row>
      <xdr:rowOff>65676</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2019300" y="9605304"/>
          <a:ext cx="889000" cy="6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4104</xdr:rowOff>
    </xdr:from>
    <xdr:to>
      <xdr:col>10</xdr:col>
      <xdr:colOff>114300</xdr:colOff>
      <xdr:row>56</xdr:row>
      <xdr:rowOff>33965</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605304"/>
          <a:ext cx="889000" cy="2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4528</xdr:rowOff>
    </xdr:from>
    <xdr:to>
      <xdr:col>24</xdr:col>
      <xdr:colOff>114300</xdr:colOff>
      <xdr:row>56</xdr:row>
      <xdr:rowOff>106128</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6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27405</xdr:rowOff>
    </xdr:from>
    <xdr:ext cx="599010"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45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37101</xdr:rowOff>
    </xdr:from>
    <xdr:to>
      <xdr:col>20</xdr:col>
      <xdr:colOff>38100</xdr:colOff>
      <xdr:row>56</xdr:row>
      <xdr:rowOff>138701</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63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155228</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497795" y="941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14876</xdr:rowOff>
    </xdr:from>
    <xdr:to>
      <xdr:col>15</xdr:col>
      <xdr:colOff>101600</xdr:colOff>
      <xdr:row>56</xdr:row>
      <xdr:rowOff>116476</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6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133003</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08795" y="939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124754</xdr:rowOff>
    </xdr:from>
    <xdr:to>
      <xdr:col>10</xdr:col>
      <xdr:colOff>165100</xdr:colOff>
      <xdr:row>56</xdr:row>
      <xdr:rowOff>54904</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5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71431</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19795" y="932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154615</xdr:rowOff>
    </xdr:from>
    <xdr:to>
      <xdr:col>6</xdr:col>
      <xdr:colOff>38100</xdr:colOff>
      <xdr:row>56</xdr:row>
      <xdr:rowOff>84765</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5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101292</xdr:rowOff>
    </xdr:from>
    <xdr:ext cx="599010"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30795" y="935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93176</xdr:rowOff>
    </xdr:from>
    <xdr:to>
      <xdr:col>24</xdr:col>
      <xdr:colOff>63500</xdr:colOff>
      <xdr:row>78</xdr:row>
      <xdr:rowOff>6545</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3797300" y="13294826"/>
          <a:ext cx="838200" cy="8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93176</xdr:rowOff>
    </xdr:from>
    <xdr:to>
      <xdr:col>19</xdr:col>
      <xdr:colOff>177800</xdr:colOff>
      <xdr:row>77</xdr:row>
      <xdr:rowOff>113091</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294826"/>
          <a:ext cx="889000" cy="1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113091</xdr:rowOff>
    </xdr:from>
    <xdr:to>
      <xdr:col>15</xdr:col>
      <xdr:colOff>50800</xdr:colOff>
      <xdr:row>78</xdr:row>
      <xdr:rowOff>20014</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314741"/>
          <a:ext cx="889000" cy="7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20014</xdr:rowOff>
    </xdr:from>
    <xdr:to>
      <xdr:col>10</xdr:col>
      <xdr:colOff>114300</xdr:colOff>
      <xdr:row>78</xdr:row>
      <xdr:rowOff>53550</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393114"/>
          <a:ext cx="8890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127195</xdr:rowOff>
    </xdr:from>
    <xdr:to>
      <xdr:col>24</xdr:col>
      <xdr:colOff>114300</xdr:colOff>
      <xdr:row>78</xdr:row>
      <xdr:rowOff>57345</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32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150072</xdr:rowOff>
    </xdr:from>
    <xdr:ext cx="534377"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18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42376</xdr:rowOff>
    </xdr:from>
    <xdr:to>
      <xdr:col>20</xdr:col>
      <xdr:colOff>38100</xdr:colOff>
      <xdr:row>77</xdr:row>
      <xdr:rowOff>143976</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2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160503</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30111" y="1301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62291</xdr:rowOff>
    </xdr:from>
    <xdr:to>
      <xdr:col>15</xdr:col>
      <xdr:colOff>101600</xdr:colOff>
      <xdr:row>77</xdr:row>
      <xdr:rowOff>163891</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26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8968</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41111" y="130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140664</xdr:rowOff>
    </xdr:from>
    <xdr:to>
      <xdr:col>10</xdr:col>
      <xdr:colOff>165100</xdr:colOff>
      <xdr:row>78</xdr:row>
      <xdr:rowOff>70814</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3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87341</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52111" y="1311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2750</xdr:rowOff>
    </xdr:from>
    <xdr:to>
      <xdr:col>6</xdr:col>
      <xdr:colOff>38100</xdr:colOff>
      <xdr:row>78</xdr:row>
      <xdr:rowOff>104350</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3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95477</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63111" y="134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55369</xdr:rowOff>
    </xdr:from>
    <xdr:to>
      <xdr:col>24</xdr:col>
      <xdr:colOff>63500</xdr:colOff>
      <xdr:row>97</xdr:row>
      <xdr:rowOff>66108</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686019"/>
          <a:ext cx="838200" cy="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66108</xdr:rowOff>
    </xdr:from>
    <xdr:to>
      <xdr:col>19</xdr:col>
      <xdr:colOff>177800</xdr:colOff>
      <xdr:row>97</xdr:row>
      <xdr:rowOff>73547</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696758"/>
          <a:ext cx="889000" cy="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71369</xdr:rowOff>
    </xdr:from>
    <xdr:to>
      <xdr:col>15</xdr:col>
      <xdr:colOff>50800</xdr:colOff>
      <xdr:row>97</xdr:row>
      <xdr:rowOff>73547</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019300" y="16702019"/>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71369</xdr:rowOff>
    </xdr:from>
    <xdr:to>
      <xdr:col>10</xdr:col>
      <xdr:colOff>114300</xdr:colOff>
      <xdr:row>97</xdr:row>
      <xdr:rowOff>114331</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702019"/>
          <a:ext cx="889000" cy="4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4569</xdr:rowOff>
    </xdr:from>
    <xdr:to>
      <xdr:col>24</xdr:col>
      <xdr:colOff>114300</xdr:colOff>
      <xdr:row>97</xdr:row>
      <xdr:rowOff>106169</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63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27446</xdr:rowOff>
    </xdr:from>
    <xdr:ext cx="599010"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48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15308</xdr:rowOff>
    </xdr:from>
    <xdr:to>
      <xdr:col>20</xdr:col>
      <xdr:colOff>38100</xdr:colOff>
      <xdr:row>97</xdr:row>
      <xdr:rowOff>116908</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64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133435</xdr:rowOff>
    </xdr:from>
    <xdr:ext cx="59901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497795" y="1642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22747</xdr:rowOff>
    </xdr:from>
    <xdr:to>
      <xdr:col>15</xdr:col>
      <xdr:colOff>101600</xdr:colOff>
      <xdr:row>97</xdr:row>
      <xdr:rowOff>124347</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65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140874</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08795" y="1642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20569</xdr:rowOff>
    </xdr:from>
    <xdr:to>
      <xdr:col>10</xdr:col>
      <xdr:colOff>165100</xdr:colOff>
      <xdr:row>97</xdr:row>
      <xdr:rowOff>122169</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6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138696</xdr:rowOff>
    </xdr:from>
    <xdr:ext cx="59901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19795" y="1642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63531</xdr:rowOff>
    </xdr:from>
    <xdr:to>
      <xdr:col>6</xdr:col>
      <xdr:colOff>38100</xdr:colOff>
      <xdr:row>97</xdr:row>
      <xdr:rowOff>165131</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69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10208</xdr:rowOff>
    </xdr:from>
    <xdr:ext cx="599010"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30795" y="1646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63607</xdr:rowOff>
    </xdr:from>
    <xdr:to>
      <xdr:col>55</xdr:col>
      <xdr:colOff>0</xdr:colOff>
      <xdr:row>38</xdr:row>
      <xdr:rowOff>90528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578707"/>
          <a:ext cx="8382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87795</xdr:rowOff>
    </xdr:from>
    <xdr:to>
      <xdr:col>50</xdr:col>
      <xdr:colOff>114300</xdr:colOff>
      <xdr:row>38</xdr:row>
      <xdr:rowOff>90528</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8750300" y="6602895"/>
          <a:ext cx="8890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152472</xdr:rowOff>
    </xdr:from>
    <xdr:to>
      <xdr:col>45</xdr:col>
      <xdr:colOff>177800</xdr:colOff>
      <xdr:row>38</xdr:row>
      <xdr:rowOff>87795</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7861300" y="6496122"/>
          <a:ext cx="889000" cy="10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152472</xdr:rowOff>
    </xdr:from>
    <xdr:to>
      <xdr:col>41</xdr:col>
      <xdr:colOff>50800</xdr:colOff>
      <xdr:row>38</xdr:row>
      <xdr:rowOff>111848</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496122"/>
          <a:ext cx="889000" cy="13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12807</xdr:rowOff>
    </xdr:from>
    <xdr:to>
      <xdr:col>55</xdr:col>
      <xdr:colOff>50800</xdr:colOff>
      <xdr:row>38</xdr:row>
      <xdr:rowOff>114407</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5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162684</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50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39728</xdr:rowOff>
    </xdr:from>
    <xdr:to>
      <xdr:col>50</xdr:col>
      <xdr:colOff>165100</xdr:colOff>
      <xdr:row>38</xdr:row>
      <xdr:rowOff>141328</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5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132455</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664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36995</xdr:rowOff>
    </xdr:from>
    <xdr:to>
      <xdr:col>46</xdr:col>
      <xdr:colOff>38100</xdr:colOff>
      <xdr:row>38</xdr:row>
      <xdr:rowOff>138595</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5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129722</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50795" y="664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101672</xdr:rowOff>
    </xdr:from>
    <xdr:to>
      <xdr:col>41</xdr:col>
      <xdr:colOff>101600</xdr:colOff>
      <xdr:row>38</xdr:row>
      <xdr:rowOff>31822</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4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22949</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61795" y="653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61048</xdr:rowOff>
    </xdr:from>
    <xdr:to>
      <xdr:col>36</xdr:col>
      <xdr:colOff>165100</xdr:colOff>
      <xdr:row>38</xdr:row>
      <xdr:rowOff>162648</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5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153775</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6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29118</xdr:rowOff>
    </xdr:from>
    <xdr:to>
      <xdr:col>55</xdr:col>
      <xdr:colOff>0</xdr:colOff>
      <xdr:row>58</xdr:row>
      <xdr:rowOff>29738</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9639300" y="9973218"/>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29738</xdr:rowOff>
    </xdr:from>
    <xdr:to>
      <xdr:col>50</xdr:col>
      <xdr:colOff>114300</xdr:colOff>
      <xdr:row>58</xdr:row>
      <xdr:rowOff>63936</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8750300" y="9973838"/>
          <a:ext cx="889000" cy="3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63936</xdr:rowOff>
    </xdr:from>
    <xdr:to>
      <xdr:col>45</xdr:col>
      <xdr:colOff>177800</xdr:colOff>
      <xdr:row>58</xdr:row>
      <xdr:rowOff>127936</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7861300" y="10008036"/>
          <a:ext cx="889000" cy="6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92939</xdr:rowOff>
    </xdr:from>
    <xdr:to>
      <xdr:col>41</xdr:col>
      <xdr:colOff>50800</xdr:colOff>
      <xdr:row>58</xdr:row>
      <xdr:rowOff>127936</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6972300" y="10037039"/>
          <a:ext cx="889000" cy="3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149768</xdr:rowOff>
    </xdr:from>
    <xdr:to>
      <xdr:col>55</xdr:col>
      <xdr:colOff>50800</xdr:colOff>
      <xdr:row>58</xdr:row>
      <xdr:rowOff>79918</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992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1195</xdr:rowOff>
    </xdr:from>
    <xdr:ext cx="599010"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77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150388</xdr:rowOff>
    </xdr:from>
    <xdr:to>
      <xdr:col>50</xdr:col>
      <xdr:colOff>165100</xdr:colOff>
      <xdr:row>58</xdr:row>
      <xdr:rowOff>80538</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99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97065</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39795" y="969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13136</xdr:rowOff>
    </xdr:from>
    <xdr:to>
      <xdr:col>46</xdr:col>
      <xdr:colOff>38100</xdr:colOff>
      <xdr:row>58</xdr:row>
      <xdr:rowOff>114736</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99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131263</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50795" y="973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77136</xdr:rowOff>
    </xdr:from>
    <xdr:to>
      <xdr:col>41</xdr:col>
      <xdr:colOff>101600</xdr:colOff>
      <xdr:row>59</xdr:row>
      <xdr:rowOff>7286</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1002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169863</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61795" y="1011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42139</xdr:rowOff>
    </xdr:from>
    <xdr:to>
      <xdr:col>36</xdr:col>
      <xdr:colOff>165100</xdr:colOff>
      <xdr:row>58</xdr:row>
      <xdr:rowOff>143739</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998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160266</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672795" y="976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xmlns=""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xmlns=""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xmlns=""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165243</xdr:rowOff>
    </xdr:from>
    <xdr:to>
      <xdr:col>55</xdr:col>
      <xdr:colOff>0</xdr:colOff>
      <xdr:row>78</xdr:row>
      <xdr:rowOff>5969</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9639300" y="13366893"/>
          <a:ext cx="8382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xmlns=""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5969</xdr:rowOff>
    </xdr:from>
    <xdr:to>
      <xdr:col>50</xdr:col>
      <xdr:colOff>114300</xdr:colOff>
      <xdr:row>78</xdr:row>
      <xdr:rowOff>78011</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8750300" y="13379069"/>
          <a:ext cx="889000" cy="7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78011</xdr:rowOff>
    </xdr:from>
    <xdr:to>
      <xdr:col>45</xdr:col>
      <xdr:colOff>177800</xdr:colOff>
      <xdr:row>78</xdr:row>
      <xdr:rowOff>139700</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7861300" y="13451111"/>
          <a:ext cx="889000" cy="6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37266</xdr:rowOff>
    </xdr:from>
    <xdr:to>
      <xdr:col>41</xdr:col>
      <xdr:colOff>50800</xdr:colOff>
      <xdr:row>78</xdr:row>
      <xdr:rowOff>139700</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6972300" y="13410366"/>
          <a:ext cx="889000" cy="10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114443</xdr:rowOff>
    </xdr:from>
    <xdr:to>
      <xdr:col>55</xdr:col>
      <xdr:colOff>50800</xdr:colOff>
      <xdr:row>78</xdr:row>
      <xdr:rowOff>44593</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10426700" y="1331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137320</xdr:rowOff>
    </xdr:from>
    <xdr:ext cx="599010"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16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126619</xdr:rowOff>
    </xdr:from>
    <xdr:to>
      <xdr:col>50</xdr:col>
      <xdr:colOff>165100</xdr:colOff>
      <xdr:row>78</xdr:row>
      <xdr:rowOff>56769</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9588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73296</xdr:rowOff>
    </xdr:from>
    <xdr:ext cx="59901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39795" y="1310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27211</xdr:rowOff>
    </xdr:from>
    <xdr:to>
      <xdr:col>46</xdr:col>
      <xdr:colOff>38100</xdr:colOff>
      <xdr:row>78</xdr:row>
      <xdr:rowOff>128811</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8699500" y="134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145338</xdr:rowOff>
    </xdr:from>
    <xdr:ext cx="59901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450795" y="1317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157916</xdr:rowOff>
    </xdr:from>
    <xdr:to>
      <xdr:col>36</xdr:col>
      <xdr:colOff>165100</xdr:colOff>
      <xdr:row>78</xdr:row>
      <xdr:rowOff>88066</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6921500" y="133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104593</xdr:rowOff>
    </xdr:from>
    <xdr:ext cx="59901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672795" y="1313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155913</xdr:rowOff>
    </xdr:from>
    <xdr:to>
      <xdr:col>55</xdr:col>
      <xdr:colOff>0</xdr:colOff>
      <xdr:row>97</xdr:row>
      <xdr:rowOff>163731</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9639300" y="16786563"/>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96667</xdr:rowOff>
    </xdr:from>
    <xdr:to>
      <xdr:col>50</xdr:col>
      <xdr:colOff>114300</xdr:colOff>
      <xdr:row>97</xdr:row>
      <xdr:rowOff>155913</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8750300" y="16727317"/>
          <a:ext cx="889000" cy="5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96667</xdr:rowOff>
    </xdr:from>
    <xdr:to>
      <xdr:col>45</xdr:col>
      <xdr:colOff>177800</xdr:colOff>
      <xdr:row>97</xdr:row>
      <xdr:rowOff>118207</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7861300" y="16727317"/>
          <a:ext cx="889000" cy="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118207</xdr:rowOff>
    </xdr:from>
    <xdr:to>
      <xdr:col>41</xdr:col>
      <xdr:colOff>50800</xdr:colOff>
      <xdr:row>98</xdr:row>
      <xdr:rowOff>139700</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6972300" y="16748857"/>
          <a:ext cx="889000" cy="19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112931</xdr:rowOff>
    </xdr:from>
    <xdr:to>
      <xdr:col>55</xdr:col>
      <xdr:colOff>50800</xdr:colOff>
      <xdr:row>98</xdr:row>
      <xdr:rowOff>43081</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7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135808</xdr:rowOff>
    </xdr:from>
    <xdr:ext cx="599010"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5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105113</xdr:rowOff>
    </xdr:from>
    <xdr:to>
      <xdr:col>50</xdr:col>
      <xdr:colOff>165100</xdr:colOff>
      <xdr:row>98</xdr:row>
      <xdr:rowOff>35263</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73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51790</xdr:rowOff>
    </xdr:from>
    <xdr:ext cx="59901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39795" y="1651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45867</xdr:rowOff>
    </xdr:from>
    <xdr:to>
      <xdr:col>46</xdr:col>
      <xdr:colOff>38100</xdr:colOff>
      <xdr:row>97</xdr:row>
      <xdr:rowOff>147467</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163994</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50795" y="164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67407</xdr:rowOff>
    </xdr:from>
    <xdr:to>
      <xdr:col>41</xdr:col>
      <xdr:colOff>101600</xdr:colOff>
      <xdr:row>97</xdr:row>
      <xdr:rowOff>169007</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6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14084</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61795" y="1647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35106</xdr:rowOff>
    </xdr:from>
    <xdr:to>
      <xdr:col>85</xdr:col>
      <xdr:colOff>127000</xdr:colOff>
      <xdr:row>39</xdr:row>
      <xdr:rowOff>38463</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5481300" y="6721656"/>
          <a:ext cx="8382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38463</xdr:rowOff>
    </xdr:from>
    <xdr:to>
      <xdr:col>81</xdr:col>
      <xdr:colOff>50800</xdr:colOff>
      <xdr:row>39</xdr:row>
      <xdr:rowOff>45642</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4592300" y="6725013"/>
          <a:ext cx="8890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45642</xdr:rowOff>
    </xdr:from>
    <xdr:to>
      <xdr:col>76</xdr:col>
      <xdr:colOff>114300</xdr:colOff>
      <xdr:row>39</xdr:row>
      <xdr:rowOff>57527</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3703300" y="6732192"/>
          <a:ext cx="889000" cy="1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3596</xdr:rowOff>
    </xdr:from>
    <xdr:to>
      <xdr:col>71</xdr:col>
      <xdr:colOff>177800</xdr:colOff>
      <xdr:row>39</xdr:row>
      <xdr:rowOff>57527</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2814300" y="6690146"/>
          <a:ext cx="889000" cy="5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155756</xdr:rowOff>
    </xdr:from>
    <xdr:to>
      <xdr:col>85</xdr:col>
      <xdr:colOff>177800</xdr:colOff>
      <xdr:row>39</xdr:row>
      <xdr:rowOff>85906</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67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115133</xdr:rowOff>
    </xdr:from>
    <xdr:ext cx="534377"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45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159113</xdr:rowOff>
    </xdr:from>
    <xdr:to>
      <xdr:col>81</xdr:col>
      <xdr:colOff>101600</xdr:colOff>
      <xdr:row>39</xdr:row>
      <xdr:rowOff>89263</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6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105790</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14111" y="644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166292</xdr:rowOff>
    </xdr:from>
    <xdr:to>
      <xdr:col>76</xdr:col>
      <xdr:colOff>165100</xdr:colOff>
      <xdr:row>39</xdr:row>
      <xdr:rowOff>96442</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8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112969</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325111" y="645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6727</xdr:rowOff>
    </xdr:from>
    <xdr:to>
      <xdr:col>72</xdr:col>
      <xdr:colOff>38100</xdr:colOff>
      <xdr:row>39</xdr:row>
      <xdr:rowOff>108327</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6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124854</xdr:rowOff>
    </xdr:from>
    <xdr:ext cx="534377"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36111" y="646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124246</xdr:rowOff>
    </xdr:from>
    <xdr:to>
      <xdr:col>67</xdr:col>
      <xdr:colOff>101600</xdr:colOff>
      <xdr:row>39</xdr:row>
      <xdr:rowOff>54396</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70923</xdr:rowOff>
    </xdr:from>
    <xdr:ext cx="534377"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547111" y="641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xmlns=""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xmlns=""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xmlns=""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xmlns=""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xmlns=""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xmlns=""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xmlns=""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xmlns=""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xmlns=""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xmlns=""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xmlns=""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xmlns=""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158037</xdr:rowOff>
    </xdr:from>
    <xdr:to>
      <xdr:col>85</xdr:col>
      <xdr:colOff>127000</xdr:colOff>
      <xdr:row>77</xdr:row>
      <xdr:rowOff>7105</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5481300" y="13188237"/>
          <a:ext cx="8382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xmlns=""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165227</xdr:rowOff>
    </xdr:from>
    <xdr:to>
      <xdr:col>81</xdr:col>
      <xdr:colOff>50800</xdr:colOff>
      <xdr:row>77</xdr:row>
      <xdr:rowOff>7105</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4592300" y="13195427"/>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128126</xdr:rowOff>
    </xdr:from>
    <xdr:to>
      <xdr:col>76</xdr:col>
      <xdr:colOff>114300</xdr:colOff>
      <xdr:row>76</xdr:row>
      <xdr:rowOff>165227</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a:off x="13703300" y="13158326"/>
          <a:ext cx="889000" cy="3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128126</xdr:rowOff>
    </xdr:from>
    <xdr:to>
      <xdr:col>71</xdr:col>
      <xdr:colOff>177800</xdr:colOff>
      <xdr:row>76</xdr:row>
      <xdr:rowOff>149831</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flipV="1">
          <a:off x="12814300" y="13158326"/>
          <a:ext cx="889000" cy="2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xmlns=""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xmlns=""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107237</xdr:rowOff>
    </xdr:from>
    <xdr:to>
      <xdr:col>85</xdr:col>
      <xdr:colOff>177800</xdr:colOff>
      <xdr:row>77</xdr:row>
      <xdr:rowOff>37387</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6268700" y="131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130114</xdr:rowOff>
    </xdr:from>
    <xdr:ext cx="599010" cy="259045"/>
    <xdr:sp macro="" textlink="">
      <xdr:nvSpPr>
        <xdr:cNvPr id="652" name="公債費該当値テキスト">
          <a:extLst>
            <a:ext uri="{FF2B5EF4-FFF2-40B4-BE49-F238E27FC236}">
              <a16:creationId xmlns:a16="http://schemas.microsoft.com/office/drawing/2014/main" xmlns="" id="{00000000-0008-0000-0600-00008C020000}"/>
            </a:ext>
          </a:extLst>
        </xdr:cNvPr>
        <xdr:cNvSpPr txBox="1"/>
      </xdr:nvSpPr>
      <xdr:spPr>
        <a:xfrm>
          <a:off x="16370300" y="1298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127755</xdr:rowOff>
    </xdr:from>
    <xdr:to>
      <xdr:col>81</xdr:col>
      <xdr:colOff>101600</xdr:colOff>
      <xdr:row>77</xdr:row>
      <xdr:rowOff>57905</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5430500" y="131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74431</xdr:rowOff>
    </xdr:from>
    <xdr:ext cx="59901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5181795" y="1293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114427</xdr:rowOff>
    </xdr:from>
    <xdr:to>
      <xdr:col>76</xdr:col>
      <xdr:colOff>165100</xdr:colOff>
      <xdr:row>77</xdr:row>
      <xdr:rowOff>44577</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4541500" y="131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61104</xdr:rowOff>
    </xdr:from>
    <xdr:ext cx="599010"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4292795" y="1291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77326</xdr:rowOff>
    </xdr:from>
    <xdr:to>
      <xdr:col>72</xdr:col>
      <xdr:colOff>38100</xdr:colOff>
      <xdr:row>77</xdr:row>
      <xdr:rowOff>7476</xdr:rowOff>
    </xdr:to>
    <xdr:sp macro="" textlink="">
      <xdr:nvSpPr>
        <xdr:cNvPr id="657" name="楕円 656">
          <a:extLst>
            <a:ext uri="{FF2B5EF4-FFF2-40B4-BE49-F238E27FC236}">
              <a16:creationId xmlns:a16="http://schemas.microsoft.com/office/drawing/2014/main" xmlns="" id="{00000000-0008-0000-0600-000091020000}"/>
            </a:ext>
          </a:extLst>
        </xdr:cNvPr>
        <xdr:cNvSpPr/>
      </xdr:nvSpPr>
      <xdr:spPr>
        <a:xfrm>
          <a:off x="13652500" y="131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24003</xdr:rowOff>
    </xdr:from>
    <xdr:ext cx="599010"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3403795" y="1288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99031</xdr:rowOff>
    </xdr:from>
    <xdr:to>
      <xdr:col>67</xdr:col>
      <xdr:colOff>101600</xdr:colOff>
      <xdr:row>77</xdr:row>
      <xdr:rowOff>29181</xdr:rowOff>
    </xdr:to>
    <xdr:sp macro="" textlink="">
      <xdr:nvSpPr>
        <xdr:cNvPr id="659" name="楕円 658">
          <a:extLst>
            <a:ext uri="{FF2B5EF4-FFF2-40B4-BE49-F238E27FC236}">
              <a16:creationId xmlns:a16="http://schemas.microsoft.com/office/drawing/2014/main" xmlns="" id="{00000000-0008-0000-0600-000093020000}"/>
            </a:ext>
          </a:extLst>
        </xdr:cNvPr>
        <xdr:cNvSpPr/>
      </xdr:nvSpPr>
      <xdr:spPr>
        <a:xfrm>
          <a:off x="12763500" y="1312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45708</xdr:rowOff>
    </xdr:from>
    <xdr:ext cx="599010"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514795" y="1290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40058</xdr:rowOff>
    </xdr:from>
    <xdr:to>
      <xdr:col>85</xdr:col>
      <xdr:colOff>127000</xdr:colOff>
      <xdr:row>98</xdr:row>
      <xdr:rowOff>72648</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5481300" y="16842158"/>
          <a:ext cx="838200" cy="3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70366</xdr:rowOff>
    </xdr:from>
    <xdr:to>
      <xdr:col>81</xdr:col>
      <xdr:colOff>50800</xdr:colOff>
      <xdr:row>98</xdr:row>
      <xdr:rowOff>72648</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4592300" y="16872466"/>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70366</xdr:rowOff>
    </xdr:from>
    <xdr:to>
      <xdr:col>76</xdr:col>
      <xdr:colOff>114300</xdr:colOff>
      <xdr:row>98</xdr:row>
      <xdr:rowOff>88148</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3703300" y="16872466"/>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70458</xdr:rowOff>
    </xdr:from>
    <xdr:to>
      <xdr:col>71</xdr:col>
      <xdr:colOff>177800</xdr:colOff>
      <xdr:row>98</xdr:row>
      <xdr:rowOff>88148</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2814300" y="16872558"/>
          <a:ext cx="889000" cy="1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160708</xdr:rowOff>
    </xdr:from>
    <xdr:to>
      <xdr:col>85</xdr:col>
      <xdr:colOff>177800</xdr:colOff>
      <xdr:row>98</xdr:row>
      <xdr:rowOff>90858</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67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120085</xdr:rowOff>
    </xdr:from>
    <xdr:ext cx="599010"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5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21848</xdr:rowOff>
    </xdr:from>
    <xdr:to>
      <xdr:col>81</xdr:col>
      <xdr:colOff>101600</xdr:colOff>
      <xdr:row>98</xdr:row>
      <xdr:rowOff>123448</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68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139975</xdr:rowOff>
    </xdr:from>
    <xdr:ext cx="59901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181795" y="1659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19566</xdr:rowOff>
    </xdr:from>
    <xdr:to>
      <xdr:col>76</xdr:col>
      <xdr:colOff>165100</xdr:colOff>
      <xdr:row>98</xdr:row>
      <xdr:rowOff>121166</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8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137693</xdr:rowOff>
    </xdr:from>
    <xdr:ext cx="599010"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292795" y="1659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37348</xdr:rowOff>
    </xdr:from>
    <xdr:to>
      <xdr:col>72</xdr:col>
      <xdr:colOff>38100</xdr:colOff>
      <xdr:row>98</xdr:row>
      <xdr:rowOff>138948</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83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155475</xdr:rowOff>
    </xdr:from>
    <xdr:ext cx="599010"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03795" y="1661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19658</xdr:rowOff>
    </xdr:from>
    <xdr:to>
      <xdr:col>67</xdr:col>
      <xdr:colOff>101600</xdr:colOff>
      <xdr:row>98</xdr:row>
      <xdr:rowOff>121258</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82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137785</xdr:rowOff>
    </xdr:from>
    <xdr:ext cx="599010"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14795" y="1659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28296</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1323300" y="5343246"/>
          <a:ext cx="838200" cy="138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123048</xdr:rowOff>
    </xdr:from>
    <xdr:ext cx="469744"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638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148946</xdr:rowOff>
    </xdr:from>
    <xdr:to>
      <xdr:col>116</xdr:col>
      <xdr:colOff>114300</xdr:colOff>
      <xdr:row>31</xdr:row>
      <xdr:rowOff>79096</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52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101973</xdr:rowOff>
    </xdr:from>
    <xdr:ext cx="534377"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52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xmlns=""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xmlns=""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xmlns=""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33058</xdr:rowOff>
    </xdr:from>
    <xdr:to>
      <xdr:col>116</xdr:col>
      <xdr:colOff>63500</xdr:colOff>
      <xdr:row>59</xdr:row>
      <xdr:rowOff>37326</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1323300" y="10148608"/>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xmlns=""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33058</xdr:rowOff>
    </xdr:from>
    <xdr:to>
      <xdr:col>111</xdr:col>
      <xdr:colOff>177800</xdr:colOff>
      <xdr:row>59</xdr:row>
      <xdr:rowOff>33439</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flipV="1">
          <a:off x="20434300" y="1014860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33439</xdr:rowOff>
    </xdr:from>
    <xdr:to>
      <xdr:col>107</xdr:col>
      <xdr:colOff>50800</xdr:colOff>
      <xdr:row>59</xdr:row>
      <xdr:rowOff>35078</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flipV="1">
          <a:off x="19545300" y="10148989"/>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35078</xdr:rowOff>
    </xdr:from>
    <xdr:to>
      <xdr:col>102</xdr:col>
      <xdr:colOff>114300</xdr:colOff>
      <xdr:row>59</xdr:row>
      <xdr:rowOff>39574</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flipV="1">
          <a:off x="18656300" y="1015062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157976</xdr:rowOff>
    </xdr:from>
    <xdr:to>
      <xdr:col>116</xdr:col>
      <xdr:colOff>114300</xdr:colOff>
      <xdr:row>59</xdr:row>
      <xdr:rowOff>88126</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2110700" y="101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72903</xdr:rowOff>
    </xdr:from>
    <xdr:ext cx="378565" cy="259045"/>
    <xdr:sp macro="" textlink="">
      <xdr:nvSpPr>
        <xdr:cNvPr id="821" name="貸付金該当値テキスト">
          <a:extLst>
            <a:ext uri="{FF2B5EF4-FFF2-40B4-BE49-F238E27FC236}">
              <a16:creationId xmlns:a16="http://schemas.microsoft.com/office/drawing/2014/main" xmlns="" id="{00000000-0008-0000-0600-000035030000}"/>
            </a:ext>
          </a:extLst>
        </xdr:cNvPr>
        <xdr:cNvSpPr txBox="1"/>
      </xdr:nvSpPr>
      <xdr:spPr>
        <a:xfrm>
          <a:off x="22212300" y="10017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153708</xdr:rowOff>
    </xdr:from>
    <xdr:to>
      <xdr:col>112</xdr:col>
      <xdr:colOff>38100</xdr:colOff>
      <xdr:row>59</xdr:row>
      <xdr:rowOff>83858</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1272500" y="100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74985</xdr:rowOff>
    </xdr:from>
    <xdr:ext cx="378565"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134017" y="10190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154089</xdr:rowOff>
    </xdr:from>
    <xdr:to>
      <xdr:col>107</xdr:col>
      <xdr:colOff>101600</xdr:colOff>
      <xdr:row>59</xdr:row>
      <xdr:rowOff>84239</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0383500" y="100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75366</xdr:rowOff>
    </xdr:from>
    <xdr:ext cx="378565"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0245017" y="1019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155728</xdr:rowOff>
    </xdr:from>
    <xdr:to>
      <xdr:col>102</xdr:col>
      <xdr:colOff>165100</xdr:colOff>
      <xdr:row>59</xdr:row>
      <xdr:rowOff>85878</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9494500" y="100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77005</xdr:rowOff>
    </xdr:from>
    <xdr:ext cx="378565"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356017" y="1019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160224</xdr:rowOff>
    </xdr:from>
    <xdr:to>
      <xdr:col>98</xdr:col>
      <xdr:colOff>38100</xdr:colOff>
      <xdr:row>59</xdr:row>
      <xdr:rowOff>90374</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8605500" y="101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81501</xdr:rowOff>
    </xdr:from>
    <xdr:ext cx="378565"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467017" y="10197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xmlns=""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xmlns=""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xmlns=""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145552</xdr:rowOff>
    </xdr:from>
    <xdr:to>
      <xdr:col>116</xdr:col>
      <xdr:colOff>63500</xdr:colOff>
      <xdr:row>76</xdr:row>
      <xdr:rowOff>159458</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21323300" y="13175752"/>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xmlns=""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146258</xdr:rowOff>
    </xdr:from>
    <xdr:to>
      <xdr:col>111</xdr:col>
      <xdr:colOff>177800</xdr:colOff>
      <xdr:row>76</xdr:row>
      <xdr:rowOff>159458</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20434300" y="13176458"/>
          <a:ext cx="889000" cy="1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146258</xdr:rowOff>
    </xdr:from>
    <xdr:to>
      <xdr:col>107</xdr:col>
      <xdr:colOff>50800</xdr:colOff>
      <xdr:row>76</xdr:row>
      <xdr:rowOff>163981</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flipV="1">
          <a:off x="19545300" y="13176458"/>
          <a:ext cx="889000" cy="1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161923</xdr:rowOff>
    </xdr:from>
    <xdr:to>
      <xdr:col>102</xdr:col>
      <xdr:colOff>114300</xdr:colOff>
      <xdr:row>76</xdr:row>
      <xdr:rowOff>163981</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18656300" y="13192123"/>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xmlns=""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94752</xdr:rowOff>
    </xdr:from>
    <xdr:to>
      <xdr:col>116</xdr:col>
      <xdr:colOff>114300</xdr:colOff>
      <xdr:row>77</xdr:row>
      <xdr:rowOff>24902</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2110700" y="131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73179</xdr:rowOff>
    </xdr:from>
    <xdr:ext cx="599010" cy="259045"/>
    <xdr:sp macro="" textlink="">
      <xdr:nvSpPr>
        <xdr:cNvPr id="878" name="繰出金該当値テキスト">
          <a:extLst>
            <a:ext uri="{FF2B5EF4-FFF2-40B4-BE49-F238E27FC236}">
              <a16:creationId xmlns:a16="http://schemas.microsoft.com/office/drawing/2014/main" xmlns="" id="{00000000-0008-0000-0600-00006E030000}"/>
            </a:ext>
          </a:extLst>
        </xdr:cNvPr>
        <xdr:cNvSpPr txBox="1"/>
      </xdr:nvSpPr>
      <xdr:spPr>
        <a:xfrm>
          <a:off x="22212300" y="1310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108658</xdr:rowOff>
    </xdr:from>
    <xdr:to>
      <xdr:col>112</xdr:col>
      <xdr:colOff>38100</xdr:colOff>
      <xdr:row>77</xdr:row>
      <xdr:rowOff>38808</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1272500" y="131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29935</xdr:rowOff>
    </xdr:from>
    <xdr:ext cx="59901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1023795" y="1323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95458</xdr:rowOff>
    </xdr:from>
    <xdr:to>
      <xdr:col>107</xdr:col>
      <xdr:colOff>101600</xdr:colOff>
      <xdr:row>77</xdr:row>
      <xdr:rowOff>25608</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20383500" y="131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16735</xdr:rowOff>
    </xdr:from>
    <xdr:ext cx="599010"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20134795" y="1321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113181</xdr:rowOff>
    </xdr:from>
    <xdr:to>
      <xdr:col>102</xdr:col>
      <xdr:colOff>165100</xdr:colOff>
      <xdr:row>77</xdr:row>
      <xdr:rowOff>43331</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9494500" y="1314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34458</xdr:rowOff>
    </xdr:from>
    <xdr:ext cx="599010"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9245795" y="1323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111123</xdr:rowOff>
    </xdr:from>
    <xdr:to>
      <xdr:col>98</xdr:col>
      <xdr:colOff>38100</xdr:colOff>
      <xdr:row>77</xdr:row>
      <xdr:rowOff>41273</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18605500" y="1314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32400</xdr:rowOff>
    </xdr:from>
    <xdr:ext cx="599010"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356795" y="1323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xmlns=""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xmlns=""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xmlns=""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xmlns=""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xmlns=""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xmlns=""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xmlns=""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xmlns=""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xmlns=""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xmlns=""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xmlns=""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著しい人口減少により、住民一人当たりのコストが類似団体と比較し全体的に高くなる傾向がある。特に義務的経費で高いウェイトを占めている物件費については、救急患者輸送車搬送業務、町営バス運営業務など一定水準の住民生活を確保する事業等が多く含まれているため経費が高くなっている。扶助費については、（４）－１で述べたように少子高齢化の進行に伴い、施設等入所者の措置費が大半を占めているため、扶助費が高い指標で推移することは否めない。災害復旧事業費について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台風及び豪雨災害により箇所の増えたことが増加要因となっている。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また、公債費についてもウェイトは高いものの、基準財政需要額に算入される有利な地方債を起こしているため、実質公債費比率の指標については下がっている。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
1,503
109.63
3,387,011
3,206,666
108,541
1,504,650
3,429,275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147263</xdr:rowOff>
    </xdr:from>
    <xdr:to>
      <xdr:col>24</xdr:col>
      <xdr:colOff>63500</xdr:colOff>
      <xdr:row>35</xdr:row>
      <xdr:rowOff>164236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148013"/>
          <a:ext cx="8382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164236</xdr:rowOff>
    </xdr:from>
    <xdr:to>
      <xdr:col>19</xdr:col>
      <xdr:colOff>177800</xdr:colOff>
      <xdr:row>36</xdr:row>
      <xdr:rowOff>23457</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6164986"/>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23457</xdr:rowOff>
    </xdr:from>
    <xdr:to>
      <xdr:col>15</xdr:col>
      <xdr:colOff>50800</xdr:colOff>
      <xdr:row>36</xdr:row>
      <xdr:rowOff>40678</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195657"/>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137471</xdr:rowOff>
    </xdr:from>
    <xdr:to>
      <xdr:col>10</xdr:col>
      <xdr:colOff>114300</xdr:colOff>
      <xdr:row>36</xdr:row>
      <xdr:rowOff>40678</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1130300" y="6138221"/>
          <a:ext cx="889000" cy="7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96463</xdr:rowOff>
    </xdr:from>
    <xdr:to>
      <xdr:col>24</xdr:col>
      <xdr:colOff>114300</xdr:colOff>
      <xdr:row>36</xdr:row>
      <xdr:rowOff>26613</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0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119340</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594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113436</xdr:rowOff>
    </xdr:from>
    <xdr:to>
      <xdr:col>20</xdr:col>
      <xdr:colOff>38100</xdr:colOff>
      <xdr:row>36</xdr:row>
      <xdr:rowOff>43586</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1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60113</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58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144107</xdr:rowOff>
    </xdr:from>
    <xdr:to>
      <xdr:col>15</xdr:col>
      <xdr:colOff>101600</xdr:colOff>
      <xdr:row>36</xdr:row>
      <xdr:rowOff>74257</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1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90784</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59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161328</xdr:rowOff>
    </xdr:from>
    <xdr:to>
      <xdr:col>10</xdr:col>
      <xdr:colOff>165100</xdr:colOff>
      <xdr:row>36</xdr:row>
      <xdr:rowOff>91478</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1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108005</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593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86671</xdr:rowOff>
    </xdr:from>
    <xdr:to>
      <xdr:col>6</xdr:col>
      <xdr:colOff>38100</xdr:colOff>
      <xdr:row>36</xdr:row>
      <xdr:rowOff>16821</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0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33348</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586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160403</xdr:rowOff>
    </xdr:from>
    <xdr:to>
      <xdr:col>24</xdr:col>
      <xdr:colOff>63500</xdr:colOff>
      <xdr:row>57</xdr:row>
      <xdr:rowOff>166540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3797300" y="9933053"/>
          <a:ext cx="838200" cy="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161055</xdr:rowOff>
    </xdr:from>
    <xdr:to>
      <xdr:col>19</xdr:col>
      <xdr:colOff>177800</xdr:colOff>
      <xdr:row>57</xdr:row>
      <xdr:rowOff>166540</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908300" y="9933705"/>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161055</xdr:rowOff>
    </xdr:from>
    <xdr:to>
      <xdr:col>15</xdr:col>
      <xdr:colOff>50800</xdr:colOff>
      <xdr:row>58</xdr:row>
      <xdr:rowOff>18752</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019300" y="9933705"/>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157087</xdr:rowOff>
    </xdr:from>
    <xdr:to>
      <xdr:col>10</xdr:col>
      <xdr:colOff>114300</xdr:colOff>
      <xdr:row>58</xdr:row>
      <xdr:rowOff>18752</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1130300" y="9929737"/>
          <a:ext cx="889000" cy="3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109603</xdr:rowOff>
    </xdr:from>
    <xdr:to>
      <xdr:col>24</xdr:col>
      <xdr:colOff>114300</xdr:colOff>
      <xdr:row>58</xdr:row>
      <xdr:rowOff>39753</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4584700" y="988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132480</xdr:rowOff>
    </xdr:from>
    <xdr:ext cx="599010"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7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115740</xdr:rowOff>
    </xdr:from>
    <xdr:to>
      <xdr:col>20</xdr:col>
      <xdr:colOff>38100</xdr:colOff>
      <xdr:row>58</xdr:row>
      <xdr:rowOff>45890</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3746500" y="988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62417</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497795" y="966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110255</xdr:rowOff>
    </xdr:from>
    <xdr:to>
      <xdr:col>15</xdr:col>
      <xdr:colOff>101600</xdr:colOff>
      <xdr:row>58</xdr:row>
      <xdr:rowOff>40405</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2857500" y="988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56932</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08795" y="965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139402</xdr:rowOff>
    </xdr:from>
    <xdr:to>
      <xdr:col>10</xdr:col>
      <xdr:colOff>165100</xdr:colOff>
      <xdr:row>58</xdr:row>
      <xdr:rowOff>69552</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968500" y="99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86079</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19795" y="968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106287</xdr:rowOff>
    </xdr:from>
    <xdr:to>
      <xdr:col>6</xdr:col>
      <xdr:colOff>38100</xdr:colOff>
      <xdr:row>58</xdr:row>
      <xdr:rowOff>36437</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079500" y="98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52964</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30795" y="965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63281</xdr:rowOff>
    </xdr:from>
    <xdr:to>
      <xdr:col>24</xdr:col>
      <xdr:colOff>63500</xdr:colOff>
      <xdr:row>76</xdr:row>
      <xdr:rowOff>112126</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093481"/>
          <a:ext cx="8382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103307</xdr:rowOff>
    </xdr:from>
    <xdr:to>
      <xdr:col>19</xdr:col>
      <xdr:colOff>177800</xdr:colOff>
      <xdr:row>76</xdr:row>
      <xdr:rowOff>112126</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2908300" y="13133507"/>
          <a:ext cx="8890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103307</xdr:rowOff>
    </xdr:from>
    <xdr:to>
      <xdr:col>15</xdr:col>
      <xdr:colOff>50800</xdr:colOff>
      <xdr:row>76</xdr:row>
      <xdr:rowOff>121176</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133507"/>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121176</xdr:rowOff>
    </xdr:from>
    <xdr:to>
      <xdr:col>10</xdr:col>
      <xdr:colOff>114300</xdr:colOff>
      <xdr:row>77</xdr:row>
      <xdr:rowOff>6741</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151376"/>
          <a:ext cx="889000" cy="5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12481</xdr:rowOff>
    </xdr:from>
    <xdr:to>
      <xdr:col>24</xdr:col>
      <xdr:colOff>114300</xdr:colOff>
      <xdr:row>76</xdr:row>
      <xdr:rowOff>114081</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30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35358</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89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61326</xdr:rowOff>
    </xdr:from>
    <xdr:to>
      <xdr:col>20</xdr:col>
      <xdr:colOff>38100</xdr:colOff>
      <xdr:row>76</xdr:row>
      <xdr:rowOff>162926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09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8003</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286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52507</xdr:rowOff>
    </xdr:from>
    <xdr:to>
      <xdr:col>15</xdr:col>
      <xdr:colOff>101600</xdr:colOff>
      <xdr:row>76</xdr:row>
      <xdr:rowOff>154107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0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170634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285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70376</xdr:rowOff>
    </xdr:from>
    <xdr:to>
      <xdr:col>10</xdr:col>
      <xdr:colOff>165100</xdr:colOff>
      <xdr:row>77</xdr:row>
      <xdr:rowOff>526</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1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17053</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287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127391</xdr:rowOff>
    </xdr:from>
    <xdr:to>
      <xdr:col>6</xdr:col>
      <xdr:colOff>38100</xdr:colOff>
      <xdr:row>77</xdr:row>
      <xdr:rowOff>57541</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1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74068</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293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100110</xdr:rowOff>
    </xdr:from>
    <xdr:to>
      <xdr:col>24</xdr:col>
      <xdr:colOff>63500</xdr:colOff>
      <xdr:row>95</xdr:row>
      <xdr:rowOff>40305</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216410"/>
          <a:ext cx="838200" cy="1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40305</xdr:rowOff>
    </xdr:from>
    <xdr:to>
      <xdr:col>19</xdr:col>
      <xdr:colOff>177800</xdr:colOff>
      <xdr:row>97</xdr:row>
      <xdr:rowOff>10401</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328055"/>
          <a:ext cx="889000" cy="31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10401</xdr:rowOff>
    </xdr:from>
    <xdr:to>
      <xdr:col>15</xdr:col>
      <xdr:colOff>50800</xdr:colOff>
      <xdr:row>98</xdr:row>
      <xdr:rowOff>21971</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641051"/>
          <a:ext cx="889000" cy="1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171025</xdr:rowOff>
    </xdr:from>
    <xdr:to>
      <xdr:col>10</xdr:col>
      <xdr:colOff>114300</xdr:colOff>
      <xdr:row>98</xdr:row>
      <xdr:rowOff>21971</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801675"/>
          <a:ext cx="889000" cy="2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49310</xdr:rowOff>
    </xdr:from>
    <xdr:to>
      <xdr:col>24</xdr:col>
      <xdr:colOff>114300</xdr:colOff>
      <xdr:row>94</xdr:row>
      <xdr:rowOff>150910</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16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72187</xdr:rowOff>
    </xdr:from>
    <xdr:ext cx="599010"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01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160955</xdr:rowOff>
    </xdr:from>
    <xdr:to>
      <xdr:col>20</xdr:col>
      <xdr:colOff>38100</xdr:colOff>
      <xdr:row>95</xdr:row>
      <xdr:rowOff>91105</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2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107632</xdr:rowOff>
    </xdr:from>
    <xdr:ext cx="59901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497795" y="1605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131051</xdr:rowOff>
    </xdr:from>
    <xdr:to>
      <xdr:col>15</xdr:col>
      <xdr:colOff>101600</xdr:colOff>
      <xdr:row>97</xdr:row>
      <xdr:rowOff>61201</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5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77728</xdr:rowOff>
    </xdr:from>
    <xdr:ext cx="59901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08795" y="1636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142621</xdr:rowOff>
    </xdr:from>
    <xdr:to>
      <xdr:col>10</xdr:col>
      <xdr:colOff>165100</xdr:colOff>
      <xdr:row>98</xdr:row>
      <xdr:rowOff>72771</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7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63898</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86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120225</xdr:rowOff>
    </xdr:from>
    <xdr:to>
      <xdr:col>6</xdr:col>
      <xdr:colOff>38100</xdr:colOff>
      <xdr:row>98</xdr:row>
      <xdr:rowOff>50375</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7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41502</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84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80137</xdr:rowOff>
    </xdr:from>
    <xdr:to>
      <xdr:col>55</xdr:col>
      <xdr:colOff>0</xdr:colOff>
      <xdr:row>35</xdr:row>
      <xdr:rowOff>81534</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080887"/>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80137</xdr:rowOff>
    </xdr:from>
    <xdr:to>
      <xdr:col>50</xdr:col>
      <xdr:colOff>114300</xdr:colOff>
      <xdr:row>36</xdr:row>
      <xdr:rowOff>118872</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8750300" y="6080887"/>
          <a:ext cx="889000" cy="2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93599</xdr:rowOff>
    </xdr:from>
    <xdr:to>
      <xdr:col>45</xdr:col>
      <xdr:colOff>177800</xdr:colOff>
      <xdr:row>36</xdr:row>
      <xdr:rowOff>118872</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265799"/>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116205</xdr:rowOff>
    </xdr:from>
    <xdr:to>
      <xdr:col>41</xdr:col>
      <xdr:colOff>50800</xdr:colOff>
      <xdr:row>36</xdr:row>
      <xdr:rowOff>93599</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116955"/>
          <a:ext cx="889000" cy="1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85107</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30734</xdr:rowOff>
    </xdr:from>
    <xdr:to>
      <xdr:col>55</xdr:col>
      <xdr:colOff>50800</xdr:colOff>
      <xdr:row>35</xdr:row>
      <xdr:rowOff>132334</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0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53611</xdr:rowOff>
    </xdr:from>
    <xdr:ext cx="469744"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29337</xdr:rowOff>
    </xdr:from>
    <xdr:to>
      <xdr:col>50</xdr:col>
      <xdr:colOff>165100</xdr:colOff>
      <xdr:row>35</xdr:row>
      <xdr:rowOff>130937</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0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147464</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04428" y="58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68072</xdr:rowOff>
    </xdr:from>
    <xdr:to>
      <xdr:col>46</xdr:col>
      <xdr:colOff>38100</xdr:colOff>
      <xdr:row>36</xdr:row>
      <xdr:rowOff>169672</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2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14749</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15428" y="601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42799</xdr:rowOff>
    </xdr:from>
    <xdr:to>
      <xdr:col>41</xdr:col>
      <xdr:colOff>101600</xdr:colOff>
      <xdr:row>36</xdr:row>
      <xdr:rowOff>144399</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2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160926</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26428" y="599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65405</xdr:rowOff>
    </xdr:from>
    <xdr:to>
      <xdr:col>36</xdr:col>
      <xdr:colOff>165100</xdr:colOff>
      <xdr:row>35</xdr:row>
      <xdr:rowOff>167005</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12082</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37428" y="584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154007</xdr:rowOff>
    </xdr:from>
    <xdr:to>
      <xdr:col>55</xdr:col>
      <xdr:colOff>0</xdr:colOff>
      <xdr:row>57</xdr:row>
      <xdr:rowOff>127169</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9755207"/>
          <a:ext cx="838200" cy="14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127169</xdr:rowOff>
    </xdr:from>
    <xdr:to>
      <xdr:col>50</xdr:col>
      <xdr:colOff>114300</xdr:colOff>
      <xdr:row>57</xdr:row>
      <xdr:rowOff>158945</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8750300" y="9899819"/>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71183</xdr:rowOff>
    </xdr:from>
    <xdr:to>
      <xdr:col>45</xdr:col>
      <xdr:colOff>177800</xdr:colOff>
      <xdr:row>57</xdr:row>
      <xdr:rowOff>158945</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7861300" y="9843833"/>
          <a:ext cx="889000" cy="8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71183</xdr:rowOff>
    </xdr:from>
    <xdr:to>
      <xdr:col>41</xdr:col>
      <xdr:colOff>50800</xdr:colOff>
      <xdr:row>58</xdr:row>
      <xdr:rowOff>17300</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9843833"/>
          <a:ext cx="8890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103207</xdr:rowOff>
    </xdr:from>
    <xdr:to>
      <xdr:col>55</xdr:col>
      <xdr:colOff>50800</xdr:colOff>
      <xdr:row>57</xdr:row>
      <xdr:rowOff>33357</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97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126084</xdr:rowOff>
    </xdr:from>
    <xdr:ext cx="599010"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55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76369</xdr:rowOff>
    </xdr:from>
    <xdr:to>
      <xdr:col>50</xdr:col>
      <xdr:colOff>165100</xdr:colOff>
      <xdr:row>58</xdr:row>
      <xdr:rowOff>6519</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98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23046</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39795" y="962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108145</xdr:rowOff>
    </xdr:from>
    <xdr:to>
      <xdr:col>46</xdr:col>
      <xdr:colOff>38100</xdr:colOff>
      <xdr:row>58</xdr:row>
      <xdr:rowOff>38295</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98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54822</xdr:rowOff>
    </xdr:from>
    <xdr:ext cx="59901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50795" y="965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20383</xdr:rowOff>
    </xdr:from>
    <xdr:to>
      <xdr:col>41</xdr:col>
      <xdr:colOff>101600</xdr:colOff>
      <xdr:row>57</xdr:row>
      <xdr:rowOff>121983</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979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138510</xdr:rowOff>
    </xdr:from>
    <xdr:ext cx="59901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61795" y="956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137950</xdr:rowOff>
    </xdr:from>
    <xdr:to>
      <xdr:col>36</xdr:col>
      <xdr:colOff>165100</xdr:colOff>
      <xdr:row>58</xdr:row>
      <xdr:rowOff>68100</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99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84627</xdr:rowOff>
    </xdr:from>
    <xdr:ext cx="599010"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672795" y="968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10140</xdr:rowOff>
    </xdr:from>
    <xdr:to>
      <xdr:col>55</xdr:col>
      <xdr:colOff>0</xdr:colOff>
      <xdr:row>79</xdr:row>
      <xdr:rowOff>25042</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554690"/>
          <a:ext cx="838200" cy="1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25042</xdr:rowOff>
    </xdr:from>
    <xdr:to>
      <xdr:col>50</xdr:col>
      <xdr:colOff>114300</xdr:colOff>
      <xdr:row>79</xdr:row>
      <xdr:rowOff>25144</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8750300" y="13569592"/>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140348</xdr:rowOff>
    </xdr:from>
    <xdr:to>
      <xdr:col>45</xdr:col>
      <xdr:colOff>177800</xdr:colOff>
      <xdr:row>79</xdr:row>
      <xdr:rowOff>25144</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7861300" y="13513448"/>
          <a:ext cx="889000" cy="5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140348</xdr:rowOff>
    </xdr:from>
    <xdr:to>
      <xdr:col>41</xdr:col>
      <xdr:colOff>50800</xdr:colOff>
      <xdr:row>78</xdr:row>
      <xdr:rowOff>164351</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51344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130790</xdr:rowOff>
    </xdr:from>
    <xdr:to>
      <xdr:col>55</xdr:col>
      <xdr:colOff>50800</xdr:colOff>
      <xdr:row>79</xdr:row>
      <xdr:rowOff>60940</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5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45717</xdr:rowOff>
    </xdr:from>
    <xdr:ext cx="469744"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41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145692</xdr:rowOff>
    </xdr:from>
    <xdr:to>
      <xdr:col>50</xdr:col>
      <xdr:colOff>165100</xdr:colOff>
      <xdr:row>79</xdr:row>
      <xdr:rowOff>75842</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51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66969</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404428" y="136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145794</xdr:rowOff>
    </xdr:from>
    <xdr:to>
      <xdr:col>46</xdr:col>
      <xdr:colOff>38100</xdr:colOff>
      <xdr:row>79</xdr:row>
      <xdr:rowOff>75944</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51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67071</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15428" y="1361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89548</xdr:rowOff>
    </xdr:from>
    <xdr:to>
      <xdr:col>41</xdr:col>
      <xdr:colOff>101600</xdr:colOff>
      <xdr:row>79</xdr:row>
      <xdr:rowOff>19698</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4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10825</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94111" y="1355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113551</xdr:rowOff>
    </xdr:from>
    <xdr:to>
      <xdr:col>36</xdr:col>
      <xdr:colOff>165100</xdr:colOff>
      <xdr:row>79</xdr:row>
      <xdr:rowOff>43701</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4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34828</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05111" y="135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170512</xdr:rowOff>
    </xdr:from>
    <xdr:to>
      <xdr:col>55</xdr:col>
      <xdr:colOff>0</xdr:colOff>
      <xdr:row>98</xdr:row>
      <xdr:rowOff>10810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9639300" y="16801162"/>
          <a:ext cx="8382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134476</xdr:rowOff>
    </xdr:from>
    <xdr:to>
      <xdr:col>50</xdr:col>
      <xdr:colOff>114300</xdr:colOff>
      <xdr:row>97</xdr:row>
      <xdr:rowOff>170512</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8750300" y="16765126"/>
          <a:ext cx="889000" cy="3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134476</xdr:rowOff>
    </xdr:from>
    <xdr:to>
      <xdr:col>45</xdr:col>
      <xdr:colOff>177800</xdr:colOff>
      <xdr:row>98</xdr:row>
      <xdr:rowOff>27149</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7861300" y="16765126"/>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168294</xdr:rowOff>
    </xdr:from>
    <xdr:to>
      <xdr:col>41</xdr:col>
      <xdr:colOff>50800</xdr:colOff>
      <xdr:row>98</xdr:row>
      <xdr:rowOff>27149</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a:off x="6972300" y="16798944"/>
          <a:ext cx="8890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131460</xdr:rowOff>
    </xdr:from>
    <xdr:to>
      <xdr:col>55</xdr:col>
      <xdr:colOff>50800</xdr:colOff>
      <xdr:row>98</xdr:row>
      <xdr:rowOff>61610</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7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154337</xdr:rowOff>
    </xdr:from>
    <xdr:ext cx="599010"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61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119712</xdr:rowOff>
    </xdr:from>
    <xdr:to>
      <xdr:col>50</xdr:col>
      <xdr:colOff>165100</xdr:colOff>
      <xdr:row>98</xdr:row>
      <xdr:rowOff>49862</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75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66389</xdr:rowOff>
    </xdr:from>
    <xdr:ext cx="59901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39795" y="1652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83676</xdr:rowOff>
    </xdr:from>
    <xdr:to>
      <xdr:col>46</xdr:col>
      <xdr:colOff>38100</xdr:colOff>
      <xdr:row>98</xdr:row>
      <xdr:rowOff>13826</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671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30353</xdr:rowOff>
    </xdr:from>
    <xdr:ext cx="59901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50795" y="1648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147799</xdr:rowOff>
    </xdr:from>
    <xdr:to>
      <xdr:col>41</xdr:col>
      <xdr:colOff>101600</xdr:colOff>
      <xdr:row>98</xdr:row>
      <xdr:rowOff>77949</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67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69076</xdr:rowOff>
    </xdr:from>
    <xdr:ext cx="59901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61795" y="1687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117494</xdr:rowOff>
    </xdr:from>
    <xdr:to>
      <xdr:col>36</xdr:col>
      <xdr:colOff>165100</xdr:colOff>
      <xdr:row>98</xdr:row>
      <xdr:rowOff>47644</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674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64171</xdr:rowOff>
    </xdr:from>
    <xdr:ext cx="599010"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672795" y="1652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116887</xdr:rowOff>
    </xdr:from>
    <xdr:to>
      <xdr:col>85</xdr:col>
      <xdr:colOff>127000</xdr:colOff>
      <xdr:row>38</xdr:row>
      <xdr:rowOff>124020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5481300" y="6631987"/>
          <a:ext cx="8382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99091</xdr:rowOff>
    </xdr:from>
    <xdr:to>
      <xdr:col>81</xdr:col>
      <xdr:colOff>50800</xdr:colOff>
      <xdr:row>38</xdr:row>
      <xdr:rowOff>116887</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4592300" y="6614191"/>
          <a:ext cx="889000" cy="1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99091</xdr:rowOff>
    </xdr:from>
    <xdr:to>
      <xdr:col>76</xdr:col>
      <xdr:colOff>114300</xdr:colOff>
      <xdr:row>38</xdr:row>
      <xdr:rowOff>171069</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3703300" y="6614191"/>
          <a:ext cx="889000" cy="7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160678</xdr:rowOff>
    </xdr:from>
    <xdr:to>
      <xdr:col>71</xdr:col>
      <xdr:colOff>177800</xdr:colOff>
      <xdr:row>38</xdr:row>
      <xdr:rowOff>171069</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a:off x="12814300" y="6675778"/>
          <a:ext cx="889000" cy="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73220</xdr:rowOff>
    </xdr:from>
    <xdr:to>
      <xdr:col>85</xdr:col>
      <xdr:colOff>177800</xdr:colOff>
      <xdr:row>39</xdr:row>
      <xdr:rowOff>3370</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5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66087</xdr:rowOff>
    </xdr:from>
    <xdr:to>
      <xdr:col>81</xdr:col>
      <xdr:colOff>101600</xdr:colOff>
      <xdr:row>38</xdr:row>
      <xdr:rowOff>167687</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58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158814</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67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48291</xdr:rowOff>
    </xdr:from>
    <xdr:to>
      <xdr:col>76</xdr:col>
      <xdr:colOff>165100</xdr:colOff>
      <xdr:row>38</xdr:row>
      <xdr:rowOff>149891</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5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166418</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3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120269</xdr:rowOff>
    </xdr:from>
    <xdr:to>
      <xdr:col>72</xdr:col>
      <xdr:colOff>38100</xdr:colOff>
      <xdr:row>39</xdr:row>
      <xdr:rowOff>50419</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6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41546</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67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109878</xdr:rowOff>
    </xdr:from>
    <xdr:to>
      <xdr:col>67</xdr:col>
      <xdr:colOff>101600</xdr:colOff>
      <xdr:row>39</xdr:row>
      <xdr:rowOff>40028</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62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31155</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71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xmlns=""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xmlns=""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xmlns=""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52183</xdr:rowOff>
    </xdr:from>
    <xdr:to>
      <xdr:col>85</xdr:col>
      <xdr:colOff>127000</xdr:colOff>
      <xdr:row>57</xdr:row>
      <xdr:rowOff>106649</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5481300" y="9824833"/>
          <a:ext cx="838200" cy="5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xmlns=""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52183</xdr:rowOff>
    </xdr:from>
    <xdr:to>
      <xdr:col>81</xdr:col>
      <xdr:colOff>50800</xdr:colOff>
      <xdr:row>57</xdr:row>
      <xdr:rowOff>105769</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4592300" y="9824833"/>
          <a:ext cx="889000" cy="5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105769</xdr:rowOff>
    </xdr:from>
    <xdr:to>
      <xdr:col>76</xdr:col>
      <xdr:colOff>114300</xdr:colOff>
      <xdr:row>57</xdr:row>
      <xdr:rowOff>113719</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3703300" y="9878419"/>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102656</xdr:rowOff>
    </xdr:from>
    <xdr:to>
      <xdr:col>71</xdr:col>
      <xdr:colOff>177800</xdr:colOff>
      <xdr:row>57</xdr:row>
      <xdr:rowOff>113719</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2814300" y="9875306"/>
          <a:ext cx="889000" cy="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55849</xdr:rowOff>
    </xdr:from>
    <xdr:to>
      <xdr:col>85</xdr:col>
      <xdr:colOff>177800</xdr:colOff>
      <xdr:row>57</xdr:row>
      <xdr:rowOff>157449</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6268700" y="98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34276</xdr:rowOff>
    </xdr:from>
    <xdr:ext cx="534377" cy="259045"/>
    <xdr:sp macro="" textlink="">
      <xdr:nvSpPr>
        <xdr:cNvPr id="597" name="教育費該当値テキスト">
          <a:extLst>
            <a:ext uri="{FF2B5EF4-FFF2-40B4-BE49-F238E27FC236}">
              <a16:creationId xmlns:a16="http://schemas.microsoft.com/office/drawing/2014/main" xmlns="" id="{00000000-0008-0000-0700-000055020000}"/>
            </a:ext>
          </a:extLst>
        </xdr:cNvPr>
        <xdr:cNvSpPr txBox="1"/>
      </xdr:nvSpPr>
      <xdr:spPr>
        <a:xfrm>
          <a:off x="16370300"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1383</xdr:rowOff>
    </xdr:from>
    <xdr:to>
      <xdr:col>81</xdr:col>
      <xdr:colOff>101600</xdr:colOff>
      <xdr:row>57</xdr:row>
      <xdr:rowOff>102983</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5430500" y="97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94110</xdr:rowOff>
    </xdr:from>
    <xdr:ext cx="59901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181795" y="986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54969</xdr:rowOff>
    </xdr:from>
    <xdr:to>
      <xdr:col>76</xdr:col>
      <xdr:colOff>165100</xdr:colOff>
      <xdr:row>57</xdr:row>
      <xdr:rowOff>156569</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4541500" y="98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147696</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4325111" y="992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62919</xdr:rowOff>
    </xdr:from>
    <xdr:to>
      <xdr:col>72</xdr:col>
      <xdr:colOff>38100</xdr:colOff>
      <xdr:row>57</xdr:row>
      <xdr:rowOff>164519</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3652500" y="983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155646</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3436111" y="99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51856</xdr:rowOff>
    </xdr:from>
    <xdr:to>
      <xdr:col>67</xdr:col>
      <xdr:colOff>101600</xdr:colOff>
      <xdr:row>57</xdr:row>
      <xdr:rowOff>153456</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2763500" y="982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144583</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547111" y="991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35106</xdr:rowOff>
    </xdr:from>
    <xdr:to>
      <xdr:col>85</xdr:col>
      <xdr:colOff>127000</xdr:colOff>
      <xdr:row>79</xdr:row>
      <xdr:rowOff>38463</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5481300" y="13579656"/>
          <a:ext cx="8382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38463</xdr:rowOff>
    </xdr:from>
    <xdr:to>
      <xdr:col>81</xdr:col>
      <xdr:colOff>50800</xdr:colOff>
      <xdr:row>79</xdr:row>
      <xdr:rowOff>45642</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4592300" y="13583013"/>
          <a:ext cx="8890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45642</xdr:rowOff>
    </xdr:from>
    <xdr:to>
      <xdr:col>76</xdr:col>
      <xdr:colOff>114300</xdr:colOff>
      <xdr:row>79</xdr:row>
      <xdr:rowOff>57527</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3703300" y="13590192"/>
          <a:ext cx="889000" cy="1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3597</xdr:rowOff>
    </xdr:from>
    <xdr:to>
      <xdr:col>71</xdr:col>
      <xdr:colOff>177800</xdr:colOff>
      <xdr:row>79</xdr:row>
      <xdr:rowOff>57527</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2814300" y="13548147"/>
          <a:ext cx="889000" cy="5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155756</xdr:rowOff>
    </xdr:from>
    <xdr:to>
      <xdr:col>85</xdr:col>
      <xdr:colOff>177800</xdr:colOff>
      <xdr:row>79</xdr:row>
      <xdr:rowOff>85906</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52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115133</xdr:rowOff>
    </xdr:from>
    <xdr:ext cx="534377"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31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159113</xdr:rowOff>
    </xdr:from>
    <xdr:to>
      <xdr:col>81</xdr:col>
      <xdr:colOff>101600</xdr:colOff>
      <xdr:row>79</xdr:row>
      <xdr:rowOff>89263</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5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105790</xdr:rowOff>
    </xdr:from>
    <xdr:ext cx="534377"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14111" y="13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166292</xdr:rowOff>
    </xdr:from>
    <xdr:to>
      <xdr:col>76</xdr:col>
      <xdr:colOff>165100</xdr:colOff>
      <xdr:row>79</xdr:row>
      <xdr:rowOff>96442</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5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112969</xdr:rowOff>
    </xdr:from>
    <xdr:ext cx="534377"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325111" y="13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6727</xdr:rowOff>
    </xdr:from>
    <xdr:to>
      <xdr:col>72</xdr:col>
      <xdr:colOff>38100</xdr:colOff>
      <xdr:row>79</xdr:row>
      <xdr:rowOff>108327</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5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124854</xdr:rowOff>
    </xdr:from>
    <xdr:ext cx="534377"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436111" y="1332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124247</xdr:rowOff>
    </xdr:from>
    <xdr:to>
      <xdr:col>67</xdr:col>
      <xdr:colOff>101600</xdr:colOff>
      <xdr:row>79</xdr:row>
      <xdr:rowOff>54397</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49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70924</xdr:rowOff>
    </xdr:from>
    <xdr:ext cx="534377"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547111" y="1327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158037</xdr:rowOff>
    </xdr:from>
    <xdr:to>
      <xdr:col>85</xdr:col>
      <xdr:colOff>127000</xdr:colOff>
      <xdr:row>97</xdr:row>
      <xdr:rowOff>7105</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5481300" y="16617237"/>
          <a:ext cx="8382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165227</xdr:rowOff>
    </xdr:from>
    <xdr:to>
      <xdr:col>81</xdr:col>
      <xdr:colOff>50800</xdr:colOff>
      <xdr:row>97</xdr:row>
      <xdr:rowOff>7105</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4592300" y="16624427"/>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128126</xdr:rowOff>
    </xdr:from>
    <xdr:to>
      <xdr:col>76</xdr:col>
      <xdr:colOff>114300</xdr:colOff>
      <xdr:row>96</xdr:row>
      <xdr:rowOff>165227</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3703300" y="16587326"/>
          <a:ext cx="889000" cy="3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128126</xdr:rowOff>
    </xdr:from>
    <xdr:to>
      <xdr:col>71</xdr:col>
      <xdr:colOff>177800</xdr:colOff>
      <xdr:row>96</xdr:row>
      <xdr:rowOff>149831</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2814300" y="16587326"/>
          <a:ext cx="889000" cy="2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107237</xdr:rowOff>
    </xdr:from>
    <xdr:to>
      <xdr:col>85</xdr:col>
      <xdr:colOff>177800</xdr:colOff>
      <xdr:row>97</xdr:row>
      <xdr:rowOff>37387</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5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130114</xdr:rowOff>
    </xdr:from>
    <xdr:ext cx="599010"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41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127755</xdr:rowOff>
    </xdr:from>
    <xdr:to>
      <xdr:col>81</xdr:col>
      <xdr:colOff>101600</xdr:colOff>
      <xdr:row>97</xdr:row>
      <xdr:rowOff>57905</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5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74432</xdr:rowOff>
    </xdr:from>
    <xdr:ext cx="59901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181795" y="1636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114427</xdr:rowOff>
    </xdr:from>
    <xdr:to>
      <xdr:col>76</xdr:col>
      <xdr:colOff>165100</xdr:colOff>
      <xdr:row>97</xdr:row>
      <xdr:rowOff>44577</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57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61104</xdr:rowOff>
    </xdr:from>
    <xdr:ext cx="59901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292795" y="1634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77326</xdr:rowOff>
    </xdr:from>
    <xdr:to>
      <xdr:col>72</xdr:col>
      <xdr:colOff>38100</xdr:colOff>
      <xdr:row>97</xdr:row>
      <xdr:rowOff>7476</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5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24003</xdr:rowOff>
    </xdr:from>
    <xdr:ext cx="59901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03795" y="1631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99031</xdr:rowOff>
    </xdr:from>
    <xdr:to>
      <xdr:col>67</xdr:col>
      <xdr:colOff>101600</xdr:colOff>
      <xdr:row>97</xdr:row>
      <xdr:rowOff>29181</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5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45708</xdr:rowOff>
    </xdr:from>
    <xdr:ext cx="59901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14795" y="1633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xmlns=""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xmlns=""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xmlns=""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xmlns=""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xmlns=""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xmlns=""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xmlns=""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xmlns=""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xmlns=""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xmlns=""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著しい人口減少により、住民一人当たりのコストが類似団体と比較し全体的に高くなる傾向がある。総務費については、地方創生の取り組みを推進させた「地方創生推進交付金事業」、衛生費については、継続大型事業であるゼロ・ウェイストセンター整備事業が増加の主要因となっている。農林水産業費については、「国勢調査事業費」「林道開設事業」事業費や工事箇所の増ことで増加の要因となっている。災害復旧事業費について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台風及び豪雨災害により箇所の増えたことが増加要因となっている。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また、公債費についてもウェイトは高いものの、基準財政需要額に算入される有利な地方債を起こしているため、実質公債費比率の指標については下がっている。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町は消防未常備であること、ごみ処理施設がない等、都市部と比較すると十分な住民サービスの提供がなされていないのが現状である。しかし、住民サービス向上に伴うハード整備を実施した場合に急激な資金不足と管理費の増加が見込まれるため、財政調整基金は有用な財源と見込んで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すべての会計において赤字はなく、黒字となっているが一般会計から特別会計に基準繰出しを行っていること、国民健康保険（福原診療施設勘定）については赤字分を一般会計より補填を行っている。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診療施設勘定、簡易水道事業等については、受益者の負担で独立採算を目指しているが、実質的には過疎地の公共サービスの充実のために存続が必要であり、この指標には出ないが赤字補填的な繰出しがなくなるように努力が必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辺地債、過疎債、臨時財政対策債等と交付税算入の高い地方債を起こしていることにより、実質公債費は健全な比率となっているが、地方債残高が増えすぎないように、長期的かつ計画的な地方債発行を行い、状況に応じて地方債の一部繰上償還等も視野に入れて対応する必要があ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満期一括償還地方債の借入がないため、当該財源としての減災基金への積み立てはない。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の指標は健全に見えるが、充当可能基金は公債費にのみ充当するものではなく、消防非常備町村の解消、ごみ処理施設への取組み、第３セクターの状況など不安定要素が山積みしているため、地方債残高は可能な限り抑制したいと考えている。しかし、財政力のない本町では地方債の発行を極端に抑制することは困難であるため、有利な地方債を発行し、健全な指標を保つよう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徳島県上勝町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ほか特定目的基金を多く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・基金の使途明確化を図るために、個々の特定目的基金を中心に積み立てていくことを予定している。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　将来の上勝町発展の基盤となる施設の整備等を目的とする。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　町の森林農地の適正管理により「持続可能な地域社会づくり」を目指し、町並びに森林所有者等の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責務を明確化し、町民の健康で文化的な生活の持続に寄与することを目的とする。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　将来の上勝町発展の基盤となる施設の整備等を目的とし、平成２９年度に基金条例を設置。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　森林農地適正管理士の育成等に充てることを目的とし、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により増加。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　公共施設や道路・橋りょう等のインフラは、将来的に更新・維持管理等の支出を伴うもので、平成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２８年度策定の公共施設等総合管理計画では、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将来更新費用（４０年間）の総額が、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40,540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と想定。年平均を試算すると毎年度</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1,010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百万円を要するうえ、過去５年間の投資的事業の年平均</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を試算すると</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490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百万円が必要となる。これによると単年度だけでみても</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1,500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百万円が必要と見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込んでいる。そのため、適切な財源の確保と歳出の精査により、可能な限り積み立てていきたい。</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　町面積のうち森林面積が約９０％を占めるなかで、山離れする森林所有者や林業従事者の高齢化等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により、森林環境の悪化、水資源の枯渇が進むと想定される。そこで本町は森林農地の適正管理を</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行うため、令和元年度に設立した新林業事業体において新たな担い手の育成と確保を推進する。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また森林環境譲与税の創設を好機と捉え、可能な限り基金へ積み立てていきたい。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百万円を取り崩したことにより大きく減少。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今後は積立額の範囲内で取崩しを行うよう努めたい。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・財政調整基金については、決算剰余金，基金運用益を中心に積み立てていく。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・災害への備え等のため、過去の実績を踏まえ、積み立ててきている。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・基金運用益相当額</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・令和３～５年度に地方債償還のピークを迎える見込み。</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・平成３０</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年度末地方債現在高</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3,103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百万円に対し、減債基金残高</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1,258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百万円のため、基金残高に対して地方債残高が２倍以上となって</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いる。一括償還等を行うこととなった場合等と不測の事態に対応が出来るよう可能な限り積み立てておきたい。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24A0F5F8-D09B-4C34-BA0E-F2483B7A5D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2394D013-A3B8-4177-BE15-B21C17B8A0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0CE755D4-3781-4186-9AD5-09AC48C4548D}"/>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6BD55167-2389-43D9-B7CD-AEB3325EBBFE}"/>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B9EB63BB-1B4E-43EB-89C3-6657FD00C916}"/>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0E2EF6AC-2046-499B-B41F-217243723141}"/>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CC6B02DF-6B97-4E08-A2A2-6A235425CC85}"/>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B589B77B-CD4F-4DA4-9D7E-96D42236900B}"/>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5AC248C0-7BE6-4C50-B18B-53096198CA58}"/>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73E9E6EC-1A8A-4A75-80DB-C9601C1C6C75}"/>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D9A62A33-9C5E-4D3A-87D9-66F260E7F627}"/>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D5A7E331-FB1B-4427-BCB7-F32F208E7029}"/>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38FF0FBA-2065-42BD-BDF4-2187251D747D}"/>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34776BE9-4164-4D06-A357-C4407C1FDC1D}"/>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A5F49879-2B38-4C33-91CE-900E5D8D817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C9EE88E3-DA04-4519-8017-D313C409D788}"/>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086A4805-E35C-4977-9EA2-B44BD3EF4D9B}"/>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DC2479DC-49A9-46EC-A55C-E0806E5A2F3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FAE111D1-B064-4B23-A63C-BEE3AC90C70B}"/>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7E28B78B-AE5C-4C99-A21F-3AE37AFD2836}"/>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8834C0DF-10DF-4FB8-A573-C4AB3F2F819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A409EB0E-5F7E-4EFA-BF49-2AC5E169E96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
1,503
109.63
3,387,011
3,206,666
108,541
1,504,650
3,429,275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C1A597BF-8608-4035-BAAC-CB9EE91A1B1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24D18AFC-F62B-49AE-97C0-3F4980E654F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81723FF6-13BF-447F-AEC7-3CFA31689F91}"/>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3CBB46FD-687B-4E72-88F3-9CDC2B5CCBCB}"/>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4D1CC866-AA51-4068-81C2-516A9E13E80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9F6C0BAC-EA2C-4779-A4C7-42066F0259BA}"/>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CC5DB849-41A5-4F69-B9B3-7A050768C82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04CB2F6A-3A99-421C-8406-08F128B7C82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399EA08B-CF26-435D-AB6E-BB90113892B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F001DC1A-A700-4443-B665-674879ECB41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048F1028-694F-40BB-90BE-3AF274E860B2}"/>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4EF0DA50-8255-4CFD-9871-C9627142D9C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3A7D6143-5221-41D0-8805-0CFBA9ACA1D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2060C6AD-5FA2-4589-9747-D34014EA1F3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05CDBC10-4C16-4CB4-820E-7D372C78CB6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CF6A9B30-03AF-456B-B2DC-870F9BE4640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ED7988C2-4493-4D24-BB9D-878BB151633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7951906B-8EF5-40AD-8ECB-8512FDB630D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6B7F05CD-383A-4DA9-A7A7-7C1243F159D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xmlns="" id="{262A1AD5-CF96-408A-9BF5-490BB83A4F06}"/>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9FAD13CC-21A6-4BA4-BB32-539C36939D9C}"/>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B86B68C9-2D6A-4CE6-AD7A-0D39E31B16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CBF3DF14-53A4-4DCC-AF5D-BA1B0BFB5A0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D78A1B4A-9BEB-4287-8A73-366718CC321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CB8E118B-BB77-4B7A-B76D-08AEECD3310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4A803EF9-5B85-400D-B460-4BA2DE51455C}"/>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23D0A4A8-660E-42B6-96A5-842A0C41F74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6BBC6245-E659-4078-8B0B-1A6E432539D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B729289A-9E7D-458F-8D54-4CDC7F584D3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218A07AB-4C89-434B-8D12-628B463DC226}"/>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6F971335-29D5-4913-A19F-BD2C2FB8787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C4564C44-1A28-49BE-A5E7-C7F9D13F8F3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16E0BE4B-9764-47C8-A789-E5517BE4D9A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0F708C60-C9D3-46E8-9BFB-0AA2D147F5E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FF524741-8501-40B0-88CA-F84650CC744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現時点において本町では、全国・県平均と比較して低い水準にあるものの新耐震基準で整備した施設でも建築後３０年を迎えるものも多く、今後これらの大規模改修といった維持管理経費がかさむこと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のような状況を回避するには、改修・更新等にかかる費用を全体的に抑制するとともに平準化させることが必要であり、今後は中長期的な視点による計画的・戦略的な公共施設等の再編成・管理に取り組む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3CED6040-BAC0-4C41-83BD-C8ED11227D4C}"/>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15552E89-C73C-4643-B676-08A28A6DAA5A}"/>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xmlns="" id="{A9904A33-944F-4A9D-93EE-B6D8F36CAEC8}"/>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xmlns="" id="{91CEE876-2F81-4CA4-B75E-AD29EE4C42E7}"/>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xmlns="" id="{217F4658-A260-4C68-9314-363F0215B968}"/>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xmlns="" id="{C0FD940A-C9A2-40F9-96E0-3A3F1844CCB7}"/>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xmlns="" id="{0BD4EB99-2DA3-4B4D-BC9C-55A8464388F9}"/>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xmlns="" id="{B02F98DA-4EDA-4907-B592-B3A6D86674C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xmlns="" id="{D92C9AC3-07D6-4F85-9764-BE12E8BAE3F4}"/>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xmlns="" id="{BC32A9F0-541D-4385-9FBD-F175C78E01A8}"/>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xmlns="" id="{DC527CE9-57DF-4C64-8028-258015DCBD81}"/>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xmlns="" id="{A81BE887-0E81-4588-9D83-F6BEEB9EE4FB}"/>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xmlns="" id="{DC3E0549-EAA9-4116-ABBC-D447B78713E7}"/>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xmlns="" id="{C0B4A9BF-A6C4-4B1B-BD20-8CD4186E5FC9}"/>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xmlns="" id="{8B5CD552-219F-481C-BB43-434030EEEC46}"/>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xmlns="" id="{B5EEC0C1-24F4-4579-9FF1-A5CF1A7E5E4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4F8732B8-833F-4592-B414-D71ED3BF686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xmlns="" id="{FE896811-57D1-4B94-86C3-AC80728220E3}"/>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xmlns="" id="{F437A79F-EF14-4124-84C7-36DCAD943FF8}"/>
            </a:ext>
          </a:extLst>
        </xdr:cNvPr>
        <xdr:cNvCxnSpPr/>
      </xdr:nvCxnSpPr>
      <xdr:spPr>
        <a:xfrm flipV="1">
          <a:off x="4760595" y="4514578"/>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xmlns="" id="{4621F068-A022-498A-A9E3-31FDB4D23A90}"/>
            </a:ext>
          </a:extLst>
        </xdr:cNvPr>
        <xdr:cNvSpPr txBox="1"/>
      </xdr:nvSpPr>
      <xdr:spPr>
        <a:xfrm>
          <a:off x="4813300" y="590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xmlns="" id="{E5277D94-6A8F-4BEF-BCF3-67F4E6BF8119}"/>
            </a:ext>
          </a:extLst>
        </xdr:cNvPr>
        <xdr:cNvCxnSpPr/>
      </xdr:nvCxnSpPr>
      <xdr:spPr>
        <a:xfrm>
          <a:off x="4673600" y="589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xmlns="" id="{CA29433D-1DC7-414D-97D3-B0A2C424BDD0}"/>
            </a:ext>
          </a:extLst>
        </xdr:cNvPr>
        <xdr:cNvSpPr txBox="1"/>
      </xdr:nvSpPr>
      <xdr:spPr>
        <a:xfrm>
          <a:off x="4813300"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xmlns="" id="{297D1F69-FAC4-4CEF-A2CF-EE20100303CB}"/>
            </a:ext>
          </a:extLst>
        </xdr:cNvPr>
        <xdr:cNvCxnSpPr/>
      </xdr:nvCxnSpPr>
      <xdr:spPr>
        <a:xfrm>
          <a:off x="4673600" y="451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2" name="有形固定資産減価償却率平均値テキスト">
          <a:extLst>
            <a:ext uri="{FF2B5EF4-FFF2-40B4-BE49-F238E27FC236}">
              <a16:creationId xmlns:a16="http://schemas.microsoft.com/office/drawing/2014/main" xmlns="" id="{4C4A511E-F845-4E94-9816-6C528B3F3AC0}"/>
            </a:ext>
          </a:extLst>
        </xdr:cNvPr>
        <xdr:cNvSpPr txBox="1"/>
      </xdr:nvSpPr>
      <xdr:spPr>
        <a:xfrm>
          <a:off x="4813300" y="5327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xmlns="" id="{5D6CC4C7-FD87-495F-AE0A-DA5F37C687C6}"/>
            </a:ext>
          </a:extLst>
        </xdr:cNvPr>
        <xdr:cNvSpPr/>
      </xdr:nvSpPr>
      <xdr:spPr>
        <a:xfrm>
          <a:off x="4711700" y="53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xmlns="" id="{6B307A44-A7E1-46B9-AE3A-10ECC1FB5CC2}"/>
            </a:ext>
          </a:extLst>
        </xdr:cNvPr>
        <xdr:cNvSpPr/>
      </xdr:nvSpPr>
      <xdr:spPr>
        <a:xfrm>
          <a:off x="4000500" y="5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xmlns="" id="{33764118-F8A8-494F-B475-6A98B2A99940}"/>
            </a:ext>
          </a:extLst>
        </xdr:cNvPr>
        <xdr:cNvSpPr/>
      </xdr:nvSpPr>
      <xdr:spPr>
        <a:xfrm>
          <a:off x="3238500" y="529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xmlns="" id="{847CDE8A-18C3-433A-A763-2E0BF290A571}"/>
            </a:ext>
          </a:extLst>
        </xdr:cNvPr>
        <xdr:cNvSpPr/>
      </xdr:nvSpPr>
      <xdr:spPr>
        <a:xfrm>
          <a:off x="2476500" y="52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xmlns="" id="{1ED61726-D98B-4FE6-8E84-6740E01FB511}"/>
            </a:ext>
          </a:extLst>
        </xdr:cNvPr>
        <xdr:cNvSpPr/>
      </xdr:nvSpPr>
      <xdr:spPr>
        <a:xfrm>
          <a:off x="1714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317E59EB-BDFD-40D1-9994-8D0282EF62D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DE504699-66C8-421E-A152-FE7DC954F758}"/>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FC83B437-FB7F-4FBA-B0D0-2D542A983DCF}"/>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9D5EAE44-D72C-4D44-A697-4A4D4E5D72E9}"/>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17D038F4-1D8B-4841-BB1D-27FEECA2711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93" name="楕円 92">
          <a:extLst>
            <a:ext uri="{FF2B5EF4-FFF2-40B4-BE49-F238E27FC236}">
              <a16:creationId xmlns:a16="http://schemas.microsoft.com/office/drawing/2014/main" xmlns="" id="{77BD1F2C-E804-4D91-82EE-1BA5543DFD31}"/>
            </a:ext>
          </a:extLst>
        </xdr:cNvPr>
        <xdr:cNvSpPr/>
      </xdr:nvSpPr>
      <xdr:spPr>
        <a:xfrm>
          <a:off x="4711700" y="51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30951</xdr:rowOff>
    </xdr:from>
    <xdr:ext cx="405111" cy="259045"/>
    <xdr:sp macro="" textlink="">
      <xdr:nvSpPr>
        <xdr:cNvPr id="94" name="有形固定資産減価償却率該当値テキスト">
          <a:extLst>
            <a:ext uri="{FF2B5EF4-FFF2-40B4-BE49-F238E27FC236}">
              <a16:creationId xmlns:a16="http://schemas.microsoft.com/office/drawing/2014/main" xmlns="" id="{9E4DFF8B-B37F-4D24-8486-6F9FC8AF4741}"/>
            </a:ext>
          </a:extLst>
        </xdr:cNvPr>
        <xdr:cNvSpPr txBox="1"/>
      </xdr:nvSpPr>
      <xdr:spPr>
        <a:xfrm>
          <a:off x="4813300" y="5003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4989</xdr:rowOff>
    </xdr:from>
    <xdr:to>
      <xdr:col>19</xdr:col>
      <xdr:colOff>187325</xdr:colOff>
      <xdr:row>30</xdr:row>
      <xdr:rowOff>106589</xdr:rowOff>
    </xdr:to>
    <xdr:sp macro="" textlink="">
      <xdr:nvSpPr>
        <xdr:cNvPr id="95" name="楕円 94">
          <a:extLst>
            <a:ext uri="{FF2B5EF4-FFF2-40B4-BE49-F238E27FC236}">
              <a16:creationId xmlns:a16="http://schemas.microsoft.com/office/drawing/2014/main" xmlns="" id="{A77C0A05-EDEF-457D-A8C0-637A0A94BC67}"/>
            </a:ext>
          </a:extLst>
        </xdr:cNvPr>
        <xdr:cNvSpPr/>
      </xdr:nvSpPr>
      <xdr:spPr>
        <a:xfrm>
          <a:off x="4000500" y="51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55789</xdr:rowOff>
    </xdr:from>
    <xdr:to>
      <xdr:col>23</xdr:col>
      <xdr:colOff>85725</xdr:colOff>
      <xdr:row>30</xdr:row>
      <xdr:rowOff>58874</xdr:rowOff>
    </xdr:to>
    <xdr:cxnSp macro="">
      <xdr:nvCxnSpPr>
        <xdr:cNvPr id="96" name="直線コネクタ 95">
          <a:extLst>
            <a:ext uri="{FF2B5EF4-FFF2-40B4-BE49-F238E27FC236}">
              <a16:creationId xmlns:a16="http://schemas.microsoft.com/office/drawing/2014/main" xmlns="" id="{56BE8CE6-E963-41E1-BC60-10AF00E600E9}"/>
            </a:ext>
          </a:extLst>
        </xdr:cNvPr>
        <xdr:cNvCxnSpPr/>
      </xdr:nvCxnSpPr>
      <xdr:spPr>
        <a:xfrm>
          <a:off x="4051300" y="5199289"/>
          <a:ext cx="711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145597</xdr:rowOff>
    </xdr:from>
    <xdr:to>
      <xdr:col>15</xdr:col>
      <xdr:colOff>187325</xdr:colOff>
      <xdr:row>30</xdr:row>
      <xdr:rowOff>75747</xdr:rowOff>
    </xdr:to>
    <xdr:sp macro="" textlink="">
      <xdr:nvSpPr>
        <xdr:cNvPr id="97" name="楕円 96">
          <a:extLst>
            <a:ext uri="{FF2B5EF4-FFF2-40B4-BE49-F238E27FC236}">
              <a16:creationId xmlns:a16="http://schemas.microsoft.com/office/drawing/2014/main" xmlns="" id="{133AA891-FF78-4F4A-9684-78A4454B963F}"/>
            </a:ext>
          </a:extLst>
        </xdr:cNvPr>
        <xdr:cNvSpPr/>
      </xdr:nvSpPr>
      <xdr:spPr>
        <a:xfrm>
          <a:off x="3238500" y="51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24947</xdr:rowOff>
    </xdr:from>
    <xdr:to>
      <xdr:col>19</xdr:col>
      <xdr:colOff>136525</xdr:colOff>
      <xdr:row>30</xdr:row>
      <xdr:rowOff>55789</xdr:rowOff>
    </xdr:to>
    <xdr:cxnSp macro="">
      <xdr:nvCxnSpPr>
        <xdr:cNvPr id="98" name="直線コネクタ 97">
          <a:extLst>
            <a:ext uri="{FF2B5EF4-FFF2-40B4-BE49-F238E27FC236}">
              <a16:creationId xmlns:a16="http://schemas.microsoft.com/office/drawing/2014/main" xmlns="" id="{7F6F33D8-A92E-4C7C-B437-7651B0C8DA15}"/>
            </a:ext>
          </a:extLst>
        </xdr:cNvPr>
        <xdr:cNvCxnSpPr/>
      </xdr:nvCxnSpPr>
      <xdr:spPr>
        <a:xfrm>
          <a:off x="3289300" y="5168447"/>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117838</xdr:rowOff>
    </xdr:from>
    <xdr:to>
      <xdr:col>11</xdr:col>
      <xdr:colOff>187325</xdr:colOff>
      <xdr:row>30</xdr:row>
      <xdr:rowOff>47988</xdr:rowOff>
    </xdr:to>
    <xdr:sp macro="" textlink="">
      <xdr:nvSpPr>
        <xdr:cNvPr id="99" name="楕円 98">
          <a:extLst>
            <a:ext uri="{FF2B5EF4-FFF2-40B4-BE49-F238E27FC236}">
              <a16:creationId xmlns:a16="http://schemas.microsoft.com/office/drawing/2014/main" xmlns="" id="{30E1BE49-5544-47BD-A1EC-D4350FC88515}"/>
            </a:ext>
          </a:extLst>
        </xdr:cNvPr>
        <xdr:cNvSpPr/>
      </xdr:nvSpPr>
      <xdr:spPr>
        <a:xfrm>
          <a:off x="2476500" y="50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168638</xdr:rowOff>
    </xdr:from>
    <xdr:to>
      <xdr:col>15</xdr:col>
      <xdr:colOff>136525</xdr:colOff>
      <xdr:row>30</xdr:row>
      <xdr:rowOff>24947</xdr:rowOff>
    </xdr:to>
    <xdr:cxnSp macro="">
      <xdr:nvCxnSpPr>
        <xdr:cNvPr id="100" name="直線コネクタ 99">
          <a:extLst>
            <a:ext uri="{FF2B5EF4-FFF2-40B4-BE49-F238E27FC236}">
              <a16:creationId xmlns:a16="http://schemas.microsoft.com/office/drawing/2014/main" xmlns="" id="{44B515F0-9588-44C7-998D-9B3E4C5ABE66}"/>
            </a:ext>
          </a:extLst>
        </xdr:cNvPr>
        <xdr:cNvCxnSpPr/>
      </xdr:nvCxnSpPr>
      <xdr:spPr>
        <a:xfrm>
          <a:off x="2527300" y="5140688"/>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43815</xdr:rowOff>
    </xdr:from>
    <xdr:to>
      <xdr:col>7</xdr:col>
      <xdr:colOff>187325</xdr:colOff>
      <xdr:row>29</xdr:row>
      <xdr:rowOff>145415</xdr:rowOff>
    </xdr:to>
    <xdr:sp macro="" textlink="">
      <xdr:nvSpPr>
        <xdr:cNvPr id="101" name="楕円 100">
          <a:extLst>
            <a:ext uri="{FF2B5EF4-FFF2-40B4-BE49-F238E27FC236}">
              <a16:creationId xmlns:a16="http://schemas.microsoft.com/office/drawing/2014/main" xmlns="" id="{8584DDAA-95CB-44ED-8EB8-B33DD51B6597}"/>
            </a:ext>
          </a:extLst>
        </xdr:cNvPr>
        <xdr:cNvSpPr/>
      </xdr:nvSpPr>
      <xdr:spPr>
        <a:xfrm>
          <a:off x="17145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94615</xdr:rowOff>
    </xdr:from>
    <xdr:to>
      <xdr:col>11</xdr:col>
      <xdr:colOff>136525</xdr:colOff>
      <xdr:row>29</xdr:row>
      <xdr:rowOff>168638</xdr:rowOff>
    </xdr:to>
    <xdr:cxnSp macro="">
      <xdr:nvCxnSpPr>
        <xdr:cNvPr id="102" name="直線コネクタ 101">
          <a:extLst>
            <a:ext uri="{FF2B5EF4-FFF2-40B4-BE49-F238E27FC236}">
              <a16:creationId xmlns:a16="http://schemas.microsoft.com/office/drawing/2014/main" xmlns="" id="{52A029A2-A11C-4E8E-A4C1-75B9E56E39CA}"/>
            </a:ext>
          </a:extLst>
        </xdr:cNvPr>
        <xdr:cNvCxnSpPr/>
      </xdr:nvCxnSpPr>
      <xdr:spPr>
        <a:xfrm>
          <a:off x="1765300" y="5066665"/>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3" name="n_1aveValue有形固定資産減価償却率">
          <a:extLst>
            <a:ext uri="{FF2B5EF4-FFF2-40B4-BE49-F238E27FC236}">
              <a16:creationId xmlns:a16="http://schemas.microsoft.com/office/drawing/2014/main" xmlns="" id="{CA66583E-F336-4577-9D19-69A4F5CCF3F0}"/>
            </a:ext>
          </a:extLst>
        </xdr:cNvPr>
        <xdr:cNvSpPr txBox="1"/>
      </xdr:nvSpPr>
      <xdr:spPr>
        <a:xfrm>
          <a:off x="3836044" y="5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a:extLst>
            <a:ext uri="{FF2B5EF4-FFF2-40B4-BE49-F238E27FC236}">
              <a16:creationId xmlns:a16="http://schemas.microsoft.com/office/drawing/2014/main" xmlns="" id="{CFFC5B8E-1D66-4667-81E5-4FD8D3CA9034}"/>
            </a:ext>
          </a:extLst>
        </xdr:cNvPr>
        <xdr:cNvSpPr txBox="1"/>
      </xdr:nvSpPr>
      <xdr:spPr>
        <a:xfrm>
          <a:off x="3086744" y="538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a:extLst>
            <a:ext uri="{FF2B5EF4-FFF2-40B4-BE49-F238E27FC236}">
              <a16:creationId xmlns:a16="http://schemas.microsoft.com/office/drawing/2014/main" xmlns="" id="{212B6300-27B1-4D64-8ADA-0B201A09DE35}"/>
            </a:ext>
          </a:extLst>
        </xdr:cNvPr>
        <xdr:cNvSpPr txBox="1"/>
      </xdr:nvSpPr>
      <xdr:spPr>
        <a:xfrm>
          <a:off x="2324744" y="534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6" name="n_4aveValue有形固定資産減価償却率">
          <a:extLst>
            <a:ext uri="{FF2B5EF4-FFF2-40B4-BE49-F238E27FC236}">
              <a16:creationId xmlns:a16="http://schemas.microsoft.com/office/drawing/2014/main" xmlns="" id="{1D0A112C-1372-466E-BFC9-DA70659F63D4}"/>
            </a:ext>
          </a:extLst>
        </xdr:cNvPr>
        <xdr:cNvSpPr txBox="1"/>
      </xdr:nvSpPr>
      <xdr:spPr>
        <a:xfrm>
          <a:off x="1562744" y="527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123116</xdr:rowOff>
    </xdr:from>
    <xdr:ext cx="405111" cy="259045"/>
    <xdr:sp macro="" textlink="">
      <xdr:nvSpPr>
        <xdr:cNvPr id="107" name="n_1mainValue有形固定資産減価償却率">
          <a:extLst>
            <a:ext uri="{FF2B5EF4-FFF2-40B4-BE49-F238E27FC236}">
              <a16:creationId xmlns:a16="http://schemas.microsoft.com/office/drawing/2014/main" xmlns="" id="{CD4CDA98-230F-4B03-BA26-D1C4E7EFC763}"/>
            </a:ext>
          </a:extLst>
        </xdr:cNvPr>
        <xdr:cNvSpPr txBox="1"/>
      </xdr:nvSpPr>
      <xdr:spPr>
        <a:xfrm>
          <a:off x="3836044" y="492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108" name="n_2mainValue有形固定資産減価償却率">
          <a:extLst>
            <a:ext uri="{FF2B5EF4-FFF2-40B4-BE49-F238E27FC236}">
              <a16:creationId xmlns:a16="http://schemas.microsoft.com/office/drawing/2014/main" xmlns="" id="{9DA412A9-2B24-4ED3-9E42-980397A0469D}"/>
            </a:ext>
          </a:extLst>
        </xdr:cNvPr>
        <xdr:cNvSpPr txBox="1"/>
      </xdr:nvSpPr>
      <xdr:spPr>
        <a:xfrm>
          <a:off x="3086744" y="489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64515</xdr:rowOff>
    </xdr:from>
    <xdr:ext cx="405111" cy="259045"/>
    <xdr:sp macro="" textlink="">
      <xdr:nvSpPr>
        <xdr:cNvPr id="109" name="n_3mainValue有形固定資産減価償却率">
          <a:extLst>
            <a:ext uri="{FF2B5EF4-FFF2-40B4-BE49-F238E27FC236}">
              <a16:creationId xmlns:a16="http://schemas.microsoft.com/office/drawing/2014/main" xmlns="" id="{6797747E-E5E4-42C4-AB66-54CBE4DBF8BB}"/>
            </a:ext>
          </a:extLst>
        </xdr:cNvPr>
        <xdr:cNvSpPr txBox="1"/>
      </xdr:nvSpPr>
      <xdr:spPr>
        <a:xfrm>
          <a:off x="2324744" y="486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110" name="n_4mainValue有形固定資産減価償却率">
          <a:extLst>
            <a:ext uri="{FF2B5EF4-FFF2-40B4-BE49-F238E27FC236}">
              <a16:creationId xmlns:a16="http://schemas.microsoft.com/office/drawing/2014/main" xmlns="" id="{AA47DBF3-F19A-47A5-B9F0-D060345FFE9B}"/>
            </a:ext>
          </a:extLst>
        </xdr:cNvPr>
        <xdr:cNvSpPr txBox="1"/>
      </xdr:nvSpPr>
      <xdr:spPr>
        <a:xfrm>
          <a:off x="15627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xmlns="" id="{130BFE8D-C530-466E-AEC2-579A146ADBC1}"/>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xmlns="" id="{2FADA4B0-C601-41B2-8A58-FCD41A3525A8}"/>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xmlns="" id="{1A8013FA-101D-4FC4-9022-01647166E5F0}"/>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xmlns="" id="{D3578AB1-16DC-4715-826B-5452C1BA7EB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xmlns="" id="{AA7A0EE0-3209-4C8F-A532-F9C5BE5C2ED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xmlns="" id="{ECD3D516-59CC-4050-B145-4DCDC2F15DFF}"/>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xmlns="" id="{C52EF9DB-0EAC-44D0-844A-E06C0C75CEA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xmlns="" id="{9286C434-4F5C-4E87-A26A-575D6C7C9609}"/>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xmlns="" id="{248180BC-D6E6-46F9-8AE5-2099E217AC3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xmlns="" id="{67176330-2848-4D38-AF8A-D9798812798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xmlns="" id="{765AF6A3-B661-470A-8258-2442539C1CF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xmlns="" id="{962D28D6-49BB-4259-AA8F-A04F095B74F2}"/>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xmlns="" id="{D50C7690-7058-480C-90D0-7E1BF2CC9D6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本町においては、実質債務（将来負担額 － 充当可能財源）がないことにより、債務償還比率は算定されていない。</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xmlns="" id="{2D8C85D8-F61B-4589-900F-910D617866D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xmlns="" id="{FB883666-963C-46C4-BCA4-F131AA14CDE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xmlns="" id="{5B44D24D-F796-41FF-9A59-5A7744846FC9}"/>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xmlns="" id="{D0D866E4-98D1-4A90-A46C-B7E1F8B38305}"/>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xmlns="" id="{5313AA1E-5C9C-4C4D-AD3E-3D84393933B6}"/>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xmlns="" id="{D51782D2-5544-459A-AE23-F04463948FC5}"/>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xmlns="" id="{55BBB567-08F3-4CE1-A356-FBDB311FD91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xmlns="" id="{2B28D72E-74F2-4487-AC81-979BF5B42ED8}"/>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xmlns="" id="{AB1F821E-DA45-4D83-818D-89F8C3A4EE86}"/>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xmlns="" id="{937A6D5D-6C91-4000-9804-F3A0F0FAB6E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xmlns="" id="{9955F29F-27E5-4281-9867-BE435B1607F4}"/>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xmlns="" id="{190F7E43-C080-42EB-96F9-6475A2C2370D}"/>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xmlns="" id="{D0629E84-0B7E-48ED-B115-16B7D82E79E6}"/>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xmlns="" id="{B18F5C35-7C20-4806-983E-BEE7ED673974}"/>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xmlns="" id="{64D615AE-ABC9-4FE4-BACE-FD16D65D36D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xmlns="" id="{DDF0D087-2C51-4272-BD08-A35B3BC76B6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xmlns="" id="{194DA4E5-7EF7-4F8B-B287-F8E9A04FDAF4}"/>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xmlns="" id="{DF958D3D-E666-4394-909D-C1B347D428DC}"/>
            </a:ext>
          </a:extLst>
        </xdr:cNvPr>
        <xdr:cNvCxnSpPr/>
      </xdr:nvCxnSpPr>
      <xdr:spPr>
        <a:xfrm flipV="1">
          <a:off x="14793595" y="4489903"/>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xmlns="" id="{18BB90D3-68C8-45EB-902C-5B581EF4A3DA}"/>
            </a:ext>
          </a:extLst>
        </xdr:cNvPr>
        <xdr:cNvSpPr txBox="1"/>
      </xdr:nvSpPr>
      <xdr:spPr>
        <a:xfrm>
          <a:off x="14846300" y="59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xmlns="" id="{BC65B055-CAC1-4907-814F-7E11911B3F58}"/>
            </a:ext>
          </a:extLst>
        </xdr:cNvPr>
        <xdr:cNvCxnSpPr/>
      </xdr:nvCxnSpPr>
      <xdr:spPr>
        <a:xfrm>
          <a:off x="14706600" y="596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xmlns="" id="{9B6ED9A2-AA1C-4666-A8A5-11C8FAF0B804}"/>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xmlns="" id="{0F228062-C04A-4604-A5CF-5989C6B55EF7}"/>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a:extLst>
            <a:ext uri="{FF2B5EF4-FFF2-40B4-BE49-F238E27FC236}">
              <a16:creationId xmlns:a16="http://schemas.microsoft.com/office/drawing/2014/main" xmlns="" id="{1A4835E3-451F-4C52-B9CF-29CFF6876168}"/>
            </a:ext>
          </a:extLst>
        </xdr:cNvPr>
        <xdr:cNvSpPr txBox="1"/>
      </xdr:nvSpPr>
      <xdr:spPr>
        <a:xfrm>
          <a:off x="14846300" y="487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xmlns="" id="{6F9F5E49-7552-4697-AF44-70B66727828B}"/>
            </a:ext>
          </a:extLst>
        </xdr:cNvPr>
        <xdr:cNvSpPr/>
      </xdr:nvSpPr>
      <xdr:spPr>
        <a:xfrm>
          <a:off x="14744700" y="489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xmlns="" id="{179876F9-4B98-4FC1-9ED3-2DD2AE6F5F77}"/>
            </a:ext>
          </a:extLst>
        </xdr:cNvPr>
        <xdr:cNvSpPr/>
      </xdr:nvSpPr>
      <xdr:spPr>
        <a:xfrm>
          <a:off x="14033500" y="486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xmlns="" id="{BC283064-7A19-4E2C-BBE1-450949BB1235}"/>
            </a:ext>
          </a:extLst>
        </xdr:cNvPr>
        <xdr:cNvSpPr/>
      </xdr:nvSpPr>
      <xdr:spPr>
        <a:xfrm>
          <a:off x="13271500" y="482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xmlns="" id="{39B585AE-1CCA-49B7-A1D1-06363BF1E488}"/>
            </a:ext>
          </a:extLst>
        </xdr:cNvPr>
        <xdr:cNvSpPr/>
      </xdr:nvSpPr>
      <xdr:spPr>
        <a:xfrm>
          <a:off x="12509500" y="481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xmlns="" id="{F41556D7-3E4D-4D8A-83AD-9D3709B2E46F}"/>
            </a:ext>
          </a:extLst>
        </xdr:cNvPr>
        <xdr:cNvSpPr/>
      </xdr:nvSpPr>
      <xdr:spPr>
        <a:xfrm>
          <a:off x="11747500" y="481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54CC5E27-8DA2-466C-BBA6-9261502F7CCD}"/>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C2E214F9-430C-42B7-A252-A4C719C5A329}"/>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635DA11D-13A9-4263-B726-6CEC6D95117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xmlns="" id="{09F3533D-7B7C-47F7-AFC0-42DC74869711}"/>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xmlns="" id="{6B3C1B93-C539-49F4-827C-B75A355DD50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10966</xdr:rowOff>
    </xdr:from>
    <xdr:ext cx="469744" cy="259045"/>
    <xdr:sp macro="" textlink="">
      <xdr:nvSpPr>
        <xdr:cNvPr id="157" name="n_1aveValue債務償還比率">
          <a:extLst>
            <a:ext uri="{FF2B5EF4-FFF2-40B4-BE49-F238E27FC236}">
              <a16:creationId xmlns:a16="http://schemas.microsoft.com/office/drawing/2014/main" xmlns="" id="{6848376D-7CCE-4FEE-9B31-E9C0F1670ECB}"/>
            </a:ext>
          </a:extLst>
        </xdr:cNvPr>
        <xdr:cNvSpPr txBox="1"/>
      </xdr:nvSpPr>
      <xdr:spPr>
        <a:xfrm>
          <a:off x="13836727" y="464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8" name="n_2aveValue債務償還比率">
          <a:extLst>
            <a:ext uri="{FF2B5EF4-FFF2-40B4-BE49-F238E27FC236}">
              <a16:creationId xmlns:a16="http://schemas.microsoft.com/office/drawing/2014/main" xmlns="" id="{A25EB6B1-9FAC-4C81-9B19-6F3206E08F99}"/>
            </a:ext>
          </a:extLst>
        </xdr:cNvPr>
        <xdr:cNvSpPr txBox="1"/>
      </xdr:nvSpPr>
      <xdr:spPr>
        <a:xfrm>
          <a:off x="13087427" y="45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9" name="n_3aveValue債務償還比率">
          <a:extLst>
            <a:ext uri="{FF2B5EF4-FFF2-40B4-BE49-F238E27FC236}">
              <a16:creationId xmlns:a16="http://schemas.microsoft.com/office/drawing/2014/main" xmlns="" id="{C89B01EE-611A-42BB-AFF1-61601F3079D4}"/>
            </a:ext>
          </a:extLst>
        </xdr:cNvPr>
        <xdr:cNvSpPr txBox="1"/>
      </xdr:nvSpPr>
      <xdr:spPr>
        <a:xfrm>
          <a:off x="12325427" y="45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0" name="n_4aveValue債務償還比率">
          <a:extLst>
            <a:ext uri="{FF2B5EF4-FFF2-40B4-BE49-F238E27FC236}">
              <a16:creationId xmlns:a16="http://schemas.microsoft.com/office/drawing/2014/main" xmlns="" id="{17BB1128-03B9-41B5-A8A0-D73307EA5602}"/>
            </a:ext>
          </a:extLst>
        </xdr:cNvPr>
        <xdr:cNvSpPr txBox="1"/>
      </xdr:nvSpPr>
      <xdr:spPr>
        <a:xfrm>
          <a:off x="11563427" y="458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xmlns="" id="{43A087C3-0D1B-4D4C-8684-CB62AAD1A0A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xmlns="" id="{162FED1E-1013-43F0-82F6-E495422D947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xmlns="" id="{8C1BE441-F67C-404F-9E06-3B23C5087018}"/>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xmlns="" id="{1B178165-FA3B-4901-A12D-FF44A691D88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xmlns="" id="{54C79C71-AA08-4365-A8CA-BFECE16B7BDA}"/>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xmlns="" id="{AE127EDA-E917-4736-AD05-3F1D3FB6D90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68C6F08C-64D3-49FC-B1AB-3B1362EAD72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A796082E-2EAF-47AF-BF45-EB07AF78C45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D88AD9F-64A3-4279-B17B-25FCECDECFA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0048A34-251F-4979-91B0-59AFEDE6384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743364D0-6DF3-49CF-92A2-A82007CB78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FFCF36F5-EE0C-4B4E-A965-0D188885889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7FEDCCA-54B5-415C-92A8-B8765E4833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1FB7EFA1-984B-4EF7-A9B3-5C4480B2902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BE606DE-3A51-4916-93F9-8F518C256D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0225347-C036-4E6B-92C6-4A4E824B02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
1,503
109.63
3,387,011
3,206,666
108,541
1,504,650
3,429,275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FA143EA-7C4A-43C1-9797-9BCBAB5168A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5067A3A-1744-4079-BF42-E7D4ECE50CB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EA5110F-3680-4DF8-8BFB-CEF0201CFDD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1D2DD2FE-A93D-4605-934B-28E7E0E8676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438210C5-F2CD-4B1A-98EF-EE7F9649C0E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41FA5CA4-2CDF-4E29-9EC6-813AB3E324C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9848A75B-FC61-4352-9A07-58E676E8B91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FF718D54-1299-4F02-A02A-028AC2C434B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5C738878-5E44-496E-BAB4-B916A8C88AD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7C1DE6F-61C5-4894-A8B4-A1ED79480CD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2E4619E3-718B-4A4E-B486-3E139A199B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17BF5FC2-A9B6-42BA-971C-C52233FA6E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DF900885-425D-41B8-9395-CEDCD3B2D9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4F0B98-6785-4A2D-ABF1-9AA56C1A79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3BC7FB16-88AB-402A-AB5B-0913F772508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AD1D46E-70EB-4A46-9C35-34059FC3F7E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49150AB-2F16-47CB-A34F-11A91F1ECF5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9BB0D96F-A6A3-479D-AF7C-6B9E8A24DED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3DEA6121-C1F4-4692-AC95-683BE31198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2DEE2BD-DFEF-42FD-BF2C-3E15F7496A2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7F0BCD40-86C1-49EC-967F-43471C70B3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869B5441-89F4-4A3F-B277-EB705662A84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81BC1AAD-243A-4E3D-AD75-8C4745D3EC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19E8494-5544-45CE-8A9D-081A6C86CF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CE15D621-56C7-4A29-958D-B008810411B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E79D0E07-681D-48ED-8C8C-9F81473E62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5588C439-621C-432B-A1E8-FD59B77A67D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3D99D65A-3FD6-4359-B99C-3F1E028FC15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7C2B0613-2027-41FA-B86E-86EBDDFCE32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D461A5D3-C8DF-495B-B1B9-81C8E75AC18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F06C02AA-14F2-48AD-AAFB-B4CAEE1C06F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E87C2A8C-2066-45A8-B127-A3E82706113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8B37C89-6741-4B56-87BC-7F92A13AE9E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A217B424-AD72-4316-ACA4-30B3A74243E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992ED291-DC7C-4427-A5AD-75B6A9C0078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97D7C864-8200-4410-89C1-ABE0C53543A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6F45CAF9-1FDD-4FC3-BD72-FC14D58E3ED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DDA50599-91C8-4ED6-8C90-A047D932014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32399A19-939C-4911-9AE2-0860876050D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E68DC6E5-5018-4493-A2C8-B9783F08567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196F59EF-7A42-41EA-B70B-77DDB58A858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C281BF02-C767-4B8D-9FC5-449E46B7267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8EFF4B19-2423-4ED2-A11D-F29E48907E2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B7D99E1C-285F-4D5E-B4DE-26A9EF7F586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7D93AA39-F55D-4C7F-AADC-D6B13435431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D8A73D75-35EA-418B-BFA1-78BBC7D18EF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xmlns="" id="{2A880C23-2C69-450B-B6CA-3A8BD8F2EA05}"/>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xmlns="" id="{342F233F-F5D2-40A4-A6B6-52ACC6A9AE1B}"/>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xmlns="" id="{B5EFD6DA-B596-494C-B409-E4C4F04404DD}"/>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xmlns="" id="{61FB418C-CE8E-4A63-AE61-B0747205C8E4}"/>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xmlns="" id="{9380E09C-02CF-4036-BB3E-B1A1E1E11E8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xmlns="" id="{E16868AA-9C9E-48A3-A0D0-9B5E7377DA56}"/>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xmlns="" id="{24DEC370-83E2-4CDF-BDA4-F47057A1CCFF}"/>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xmlns="" id="{0F068969-CCAE-4F62-BA24-0443222CBDAA}"/>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xmlns="" id="{B02E2267-0246-4EC7-94FD-E761CBF659A2}"/>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xmlns="" id="{03BDE4DC-8114-43C1-A129-45A2471DE8C3}"/>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xmlns="" id="{5EC8E163-6AA0-41B7-B763-A6F4D441C166}"/>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1A4C7FC6-9E4D-4B47-BC74-172AC7BD317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A7DE9883-AF61-404C-AF50-EB28C7BE372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3B0DE3EE-B368-4854-AD06-775C46252CD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10417B58-4611-4B38-8490-DDE1C4814A8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246BEDA3-4897-40A6-86F2-15D4E13015B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74" name="楕円 73">
          <a:extLst>
            <a:ext uri="{FF2B5EF4-FFF2-40B4-BE49-F238E27FC236}">
              <a16:creationId xmlns:a16="http://schemas.microsoft.com/office/drawing/2014/main" xmlns="" id="{6FC9DA62-39E2-4ADC-B22E-468783A73F4E}"/>
            </a:ext>
          </a:extLst>
        </xdr:cNvPr>
        <xdr:cNvSpPr/>
      </xdr:nvSpPr>
      <xdr:spPr>
        <a:xfrm>
          <a:off x="45847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103794</xdr:rowOff>
    </xdr:from>
    <xdr:ext cx="405111" cy="259045"/>
    <xdr:sp macro="" textlink="">
      <xdr:nvSpPr>
        <xdr:cNvPr id="75" name="【道路】&#10;有形固定資産減価償却率該当値テキスト">
          <a:extLst>
            <a:ext uri="{FF2B5EF4-FFF2-40B4-BE49-F238E27FC236}">
              <a16:creationId xmlns:a16="http://schemas.microsoft.com/office/drawing/2014/main" xmlns="" id="{9A463537-84C0-4ADF-8AA8-83BEEA0D7A47}"/>
            </a:ext>
          </a:extLst>
        </xdr:cNvPr>
        <xdr:cNvSpPr txBox="1"/>
      </xdr:nvSpPr>
      <xdr:spPr>
        <a:xfrm>
          <a:off x="4673600" y="627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58057</xdr:rowOff>
    </xdr:from>
    <xdr:to>
      <xdr:col>20</xdr:col>
      <xdr:colOff>38100</xdr:colOff>
      <xdr:row>37</xdr:row>
      <xdr:rowOff>159657</xdr:rowOff>
    </xdr:to>
    <xdr:sp macro="" textlink="">
      <xdr:nvSpPr>
        <xdr:cNvPr id="76" name="楕円 75">
          <a:extLst>
            <a:ext uri="{FF2B5EF4-FFF2-40B4-BE49-F238E27FC236}">
              <a16:creationId xmlns:a16="http://schemas.microsoft.com/office/drawing/2014/main" xmlns="" id="{37468C97-5B56-471F-8211-D899D95ED027}"/>
            </a:ext>
          </a:extLst>
        </xdr:cNvPr>
        <xdr:cNvSpPr/>
      </xdr:nvSpPr>
      <xdr:spPr>
        <a:xfrm>
          <a:off x="3746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108857</xdr:rowOff>
    </xdr:from>
    <xdr:to>
      <xdr:col>24</xdr:col>
      <xdr:colOff>63500</xdr:colOff>
      <xdr:row>37</xdr:row>
      <xdr:rowOff>131717</xdr:rowOff>
    </xdr:to>
    <xdr:cxnSp macro="">
      <xdr:nvCxnSpPr>
        <xdr:cNvPr id="77" name="直線コネクタ 76">
          <a:extLst>
            <a:ext uri="{FF2B5EF4-FFF2-40B4-BE49-F238E27FC236}">
              <a16:creationId xmlns:a16="http://schemas.microsoft.com/office/drawing/2014/main" xmlns="" id="{422EA3C8-C309-4006-88BE-D392108CA281}"/>
            </a:ext>
          </a:extLst>
        </xdr:cNvPr>
        <xdr:cNvCxnSpPr/>
      </xdr:nvCxnSpPr>
      <xdr:spPr>
        <a:xfrm>
          <a:off x="3797300" y="645250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33564</xdr:rowOff>
    </xdr:from>
    <xdr:to>
      <xdr:col>15</xdr:col>
      <xdr:colOff>101600</xdr:colOff>
      <xdr:row>37</xdr:row>
      <xdr:rowOff>135164</xdr:rowOff>
    </xdr:to>
    <xdr:sp macro="" textlink="">
      <xdr:nvSpPr>
        <xdr:cNvPr id="78" name="楕円 77">
          <a:extLst>
            <a:ext uri="{FF2B5EF4-FFF2-40B4-BE49-F238E27FC236}">
              <a16:creationId xmlns:a16="http://schemas.microsoft.com/office/drawing/2014/main" xmlns="" id="{BCD59A45-5858-4689-8019-01D52BFA1672}"/>
            </a:ext>
          </a:extLst>
        </xdr:cNvPr>
        <xdr:cNvSpPr/>
      </xdr:nvSpPr>
      <xdr:spPr>
        <a:xfrm>
          <a:off x="2857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84364</xdr:rowOff>
    </xdr:from>
    <xdr:to>
      <xdr:col>19</xdr:col>
      <xdr:colOff>177800</xdr:colOff>
      <xdr:row>37</xdr:row>
      <xdr:rowOff>108857</xdr:rowOff>
    </xdr:to>
    <xdr:cxnSp macro="">
      <xdr:nvCxnSpPr>
        <xdr:cNvPr id="79" name="直線コネクタ 78">
          <a:extLst>
            <a:ext uri="{FF2B5EF4-FFF2-40B4-BE49-F238E27FC236}">
              <a16:creationId xmlns:a16="http://schemas.microsoft.com/office/drawing/2014/main" xmlns="" id="{C844881E-9A9A-4804-A5FE-6B9371028389}"/>
            </a:ext>
          </a:extLst>
        </xdr:cNvPr>
        <xdr:cNvCxnSpPr/>
      </xdr:nvCxnSpPr>
      <xdr:spPr>
        <a:xfrm>
          <a:off x="2908300" y="64280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xdr:rowOff>
    </xdr:from>
    <xdr:to>
      <xdr:col>10</xdr:col>
      <xdr:colOff>165100</xdr:colOff>
      <xdr:row>37</xdr:row>
      <xdr:rowOff>112304</xdr:rowOff>
    </xdr:to>
    <xdr:sp macro="" textlink="">
      <xdr:nvSpPr>
        <xdr:cNvPr id="80" name="楕円 79">
          <a:extLst>
            <a:ext uri="{FF2B5EF4-FFF2-40B4-BE49-F238E27FC236}">
              <a16:creationId xmlns:a16="http://schemas.microsoft.com/office/drawing/2014/main" xmlns="" id="{FDBFDA42-F2CC-4D7A-85E5-AFD5123799C5}"/>
            </a:ext>
          </a:extLst>
        </xdr:cNvPr>
        <xdr:cNvSpPr/>
      </xdr:nvSpPr>
      <xdr:spPr>
        <a:xfrm>
          <a:off x="1968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61504</xdr:rowOff>
    </xdr:from>
    <xdr:to>
      <xdr:col>15</xdr:col>
      <xdr:colOff>50800</xdr:colOff>
      <xdr:row>37</xdr:row>
      <xdr:rowOff>84364</xdr:rowOff>
    </xdr:to>
    <xdr:cxnSp macro="">
      <xdr:nvCxnSpPr>
        <xdr:cNvPr id="81" name="直線コネクタ 80">
          <a:extLst>
            <a:ext uri="{FF2B5EF4-FFF2-40B4-BE49-F238E27FC236}">
              <a16:creationId xmlns:a16="http://schemas.microsoft.com/office/drawing/2014/main" xmlns="" id="{D71C9535-EB2C-4D59-BCF0-D6891C8F918D}"/>
            </a:ext>
          </a:extLst>
        </xdr:cNvPr>
        <xdr:cNvCxnSpPr/>
      </xdr:nvCxnSpPr>
      <xdr:spPr>
        <a:xfrm>
          <a:off x="2019300" y="640515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126637</xdr:rowOff>
    </xdr:from>
    <xdr:to>
      <xdr:col>6</xdr:col>
      <xdr:colOff>38100</xdr:colOff>
      <xdr:row>37</xdr:row>
      <xdr:rowOff>56787</xdr:rowOff>
    </xdr:to>
    <xdr:sp macro="" textlink="">
      <xdr:nvSpPr>
        <xdr:cNvPr id="82" name="楕円 81">
          <a:extLst>
            <a:ext uri="{FF2B5EF4-FFF2-40B4-BE49-F238E27FC236}">
              <a16:creationId xmlns:a16="http://schemas.microsoft.com/office/drawing/2014/main" xmlns="" id="{625BCE1B-C4D3-45F4-AA99-53901F3A9571}"/>
            </a:ext>
          </a:extLst>
        </xdr:cNvPr>
        <xdr:cNvSpPr/>
      </xdr:nvSpPr>
      <xdr:spPr>
        <a:xfrm>
          <a:off x="1079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5987</xdr:rowOff>
    </xdr:from>
    <xdr:to>
      <xdr:col>10</xdr:col>
      <xdr:colOff>114300</xdr:colOff>
      <xdr:row>37</xdr:row>
      <xdr:rowOff>61504</xdr:rowOff>
    </xdr:to>
    <xdr:cxnSp macro="">
      <xdr:nvCxnSpPr>
        <xdr:cNvPr id="83" name="直線コネクタ 82">
          <a:extLst>
            <a:ext uri="{FF2B5EF4-FFF2-40B4-BE49-F238E27FC236}">
              <a16:creationId xmlns:a16="http://schemas.microsoft.com/office/drawing/2014/main" xmlns="" id="{94D74175-145A-405D-9E19-0D2347770129}"/>
            </a:ext>
          </a:extLst>
        </xdr:cNvPr>
        <xdr:cNvCxnSpPr/>
      </xdr:nvCxnSpPr>
      <xdr:spPr>
        <a:xfrm>
          <a:off x="1130300" y="634963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a:extLst>
            <a:ext uri="{FF2B5EF4-FFF2-40B4-BE49-F238E27FC236}">
              <a16:creationId xmlns:a16="http://schemas.microsoft.com/office/drawing/2014/main" xmlns="" id="{1F85E819-51BE-4129-A50A-0F1A21009F78}"/>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a:extLst>
            <a:ext uri="{FF2B5EF4-FFF2-40B4-BE49-F238E27FC236}">
              <a16:creationId xmlns:a16="http://schemas.microsoft.com/office/drawing/2014/main" xmlns="" id="{33566FEF-D2D8-4C85-B5C3-CBE3150E4E1D}"/>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a:extLst>
            <a:ext uri="{FF2B5EF4-FFF2-40B4-BE49-F238E27FC236}">
              <a16:creationId xmlns:a16="http://schemas.microsoft.com/office/drawing/2014/main" xmlns="" id="{BE4ABE26-A416-49FF-B123-19C5FB612BB7}"/>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a:extLst>
            <a:ext uri="{FF2B5EF4-FFF2-40B4-BE49-F238E27FC236}">
              <a16:creationId xmlns:a16="http://schemas.microsoft.com/office/drawing/2014/main" xmlns="" id="{322E625A-570D-42EA-BE8F-E8672D6724DA}"/>
            </a:ext>
          </a:extLst>
        </xdr:cNvPr>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4734</xdr:rowOff>
    </xdr:from>
    <xdr:ext cx="405111" cy="259045"/>
    <xdr:sp macro="" textlink="">
      <xdr:nvSpPr>
        <xdr:cNvPr id="88" name="n_1mainValue【道路】&#10;有形固定資産減価償却率">
          <a:extLst>
            <a:ext uri="{FF2B5EF4-FFF2-40B4-BE49-F238E27FC236}">
              <a16:creationId xmlns:a16="http://schemas.microsoft.com/office/drawing/2014/main" xmlns="" id="{D47381E1-5E3A-49F1-96ED-134B77667AB1}"/>
            </a:ext>
          </a:extLst>
        </xdr:cNvPr>
        <xdr:cNvSpPr txBox="1"/>
      </xdr:nvSpPr>
      <xdr:spPr>
        <a:xfrm>
          <a:off x="3582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151691</xdr:rowOff>
    </xdr:from>
    <xdr:ext cx="405111" cy="259045"/>
    <xdr:sp macro="" textlink="">
      <xdr:nvSpPr>
        <xdr:cNvPr id="89" name="n_2mainValue【道路】&#10;有形固定資産減価償却率">
          <a:extLst>
            <a:ext uri="{FF2B5EF4-FFF2-40B4-BE49-F238E27FC236}">
              <a16:creationId xmlns:a16="http://schemas.microsoft.com/office/drawing/2014/main" xmlns="" id="{DDC688B6-78F8-453F-805F-5854EA473560}"/>
            </a:ext>
          </a:extLst>
        </xdr:cNvPr>
        <xdr:cNvSpPr txBox="1"/>
      </xdr:nvSpPr>
      <xdr:spPr>
        <a:xfrm>
          <a:off x="2705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90" name="n_3mainValue【道路】&#10;有形固定資産減価償却率">
          <a:extLst>
            <a:ext uri="{FF2B5EF4-FFF2-40B4-BE49-F238E27FC236}">
              <a16:creationId xmlns:a16="http://schemas.microsoft.com/office/drawing/2014/main" xmlns="" id="{C3543E37-559A-478C-A6FF-FF3258B24E07}"/>
            </a:ext>
          </a:extLst>
        </xdr:cNvPr>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91" name="n_4mainValue【道路】&#10;有形固定資産減価償却率">
          <a:extLst>
            <a:ext uri="{FF2B5EF4-FFF2-40B4-BE49-F238E27FC236}">
              <a16:creationId xmlns:a16="http://schemas.microsoft.com/office/drawing/2014/main" xmlns="" id="{B87FAFBE-D3D7-436C-8923-8F582066AE3C}"/>
            </a:ext>
          </a:extLst>
        </xdr:cNvPr>
        <xdr:cNvSpPr txBox="1"/>
      </xdr:nvSpPr>
      <xdr:spPr>
        <a:xfrm>
          <a:off x="927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00DA7FBC-8D25-437D-89F9-1CD7A8CE32E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14CDF4D8-93E9-4014-8FD4-B4B1980AF7D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A6851156-9915-4270-9E8C-060BA31C45D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81DBF9BA-AE39-4A0C-BEF5-869DE4D1C4A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A238CA28-5DAC-4D1F-9504-120B3830948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3A629D46-FE9A-41C0-B327-C9F0C77359E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4A5836DE-C3F5-4027-A25B-CD2A05090C7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A97E0D79-597E-4CD3-8AA7-5D845078D0E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AC3896FD-2A58-4A28-85DB-7DB530C0615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FEB820AC-19B6-4E5A-B986-F926ABE23E9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20CE17F0-3B5C-4E14-9D27-968108CED6B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03C5FE0F-92D5-4F71-A4D4-7115CC8DD8F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FAEE944E-D8B8-4186-9EB2-2F1BF81B620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xmlns="" id="{A29A44E9-F34F-46E8-833A-404BB5F98661}"/>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772144E2-C6E2-43C8-B73B-C5CD44D604B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xmlns="" id="{70ED06C3-D367-4172-A763-AEF11175F78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5E947784-4B69-41AB-B693-8A43CE63507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xmlns="" id="{38EAAE5D-5546-4710-9467-D152C63B2A6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2745ED44-09B9-42D8-B600-75D112123B9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xmlns="" id="{57869DCC-841A-49DA-B886-156F8EB7BB8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B24CE0F5-23EA-4FBD-B5B2-2C06D428995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xmlns="" id="{333507A8-3136-48C0-8F5D-93AD7B7C352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xmlns="" id="{5EB809B9-E0A0-4D47-8B2C-3EBF0BFDB65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xmlns="" id="{CB4C3853-7759-457A-ABBA-F3D6F44FDD89}"/>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xmlns="" id="{8CC378E2-FBBF-4CF0-975D-E2C2270042D7}"/>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xmlns="" id="{C033B4F0-8521-4623-A91D-3DCB5BCBFE0B}"/>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xmlns="" id="{6D13DEF6-EDBF-4E45-97C8-B0BD72A51AFB}"/>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xmlns="" id="{E4ED4DC3-91F0-4483-8D13-83AC4C94A38F}"/>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20" name="【道路】&#10;一人当たり延長平均値テキスト">
          <a:extLst>
            <a:ext uri="{FF2B5EF4-FFF2-40B4-BE49-F238E27FC236}">
              <a16:creationId xmlns:a16="http://schemas.microsoft.com/office/drawing/2014/main" xmlns="" id="{5CEFEA86-5CE6-45A7-BB41-86C3EB5B60E5}"/>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xmlns="" id="{D96B8582-D3EC-45CA-BBC8-A71F419DFFC3}"/>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xmlns="" id="{2EF3103C-FFA5-4E1D-B72A-A4ED23C7F7C2}"/>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xmlns="" id="{FDF46D06-3D94-433A-BE38-F6A1F948DA9D}"/>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xmlns="" id="{2A320498-EEC7-43AD-87DB-C39849F533AE}"/>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xmlns="" id="{D863AE9B-45A2-4520-A87D-E772C19EC6B8}"/>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192B7394-2CDE-494C-9289-18102DDB2F0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C202479E-74EB-4F5F-AAE1-784E641AACC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549EB575-8E2E-47E2-8027-AC911BA9EF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BD753A38-0EC3-4C93-8734-99F5721545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2D99ACC8-C912-46DA-9AD3-BB4CE4E88FA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73816</xdr:rowOff>
    </xdr:from>
    <xdr:to>
      <xdr:col>55</xdr:col>
      <xdr:colOff>50800</xdr:colOff>
      <xdr:row>41</xdr:row>
      <xdr:rowOff>3966</xdr:rowOff>
    </xdr:to>
    <xdr:sp macro="" textlink="">
      <xdr:nvSpPr>
        <xdr:cNvPr id="131" name="楕円 130">
          <a:extLst>
            <a:ext uri="{FF2B5EF4-FFF2-40B4-BE49-F238E27FC236}">
              <a16:creationId xmlns:a16="http://schemas.microsoft.com/office/drawing/2014/main" xmlns="" id="{8C9E2727-D10F-4D3C-8C58-59AB57986307}"/>
            </a:ext>
          </a:extLst>
        </xdr:cNvPr>
        <xdr:cNvSpPr/>
      </xdr:nvSpPr>
      <xdr:spPr>
        <a:xfrm>
          <a:off x="10426700" y="69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96693</xdr:rowOff>
    </xdr:from>
    <xdr:ext cx="599010" cy="259045"/>
    <xdr:sp macro="" textlink="">
      <xdr:nvSpPr>
        <xdr:cNvPr id="132" name="【道路】&#10;一人当たり延長該当値テキスト">
          <a:extLst>
            <a:ext uri="{FF2B5EF4-FFF2-40B4-BE49-F238E27FC236}">
              <a16:creationId xmlns:a16="http://schemas.microsoft.com/office/drawing/2014/main" xmlns="" id="{95D73451-3CD5-4B4A-8C99-F0D93C7069BB}"/>
            </a:ext>
          </a:extLst>
        </xdr:cNvPr>
        <xdr:cNvSpPr txBox="1"/>
      </xdr:nvSpPr>
      <xdr:spPr>
        <a:xfrm>
          <a:off x="10515600" y="678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80310</xdr:rowOff>
    </xdr:from>
    <xdr:to>
      <xdr:col>50</xdr:col>
      <xdr:colOff>165100</xdr:colOff>
      <xdr:row>41</xdr:row>
      <xdr:rowOff>10460</xdr:rowOff>
    </xdr:to>
    <xdr:sp macro="" textlink="">
      <xdr:nvSpPr>
        <xdr:cNvPr id="133" name="楕円 132">
          <a:extLst>
            <a:ext uri="{FF2B5EF4-FFF2-40B4-BE49-F238E27FC236}">
              <a16:creationId xmlns:a16="http://schemas.microsoft.com/office/drawing/2014/main" xmlns="" id="{4AF9FF00-2F45-49AF-AE8F-EA2A24951D4E}"/>
            </a:ext>
          </a:extLst>
        </xdr:cNvPr>
        <xdr:cNvSpPr/>
      </xdr:nvSpPr>
      <xdr:spPr>
        <a:xfrm>
          <a:off x="9588500" y="69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124616</xdr:rowOff>
    </xdr:from>
    <xdr:to>
      <xdr:col>55</xdr:col>
      <xdr:colOff>0</xdr:colOff>
      <xdr:row>40</xdr:row>
      <xdr:rowOff>131110</xdr:rowOff>
    </xdr:to>
    <xdr:cxnSp macro="">
      <xdr:nvCxnSpPr>
        <xdr:cNvPr id="134" name="直線コネクタ 133">
          <a:extLst>
            <a:ext uri="{FF2B5EF4-FFF2-40B4-BE49-F238E27FC236}">
              <a16:creationId xmlns:a16="http://schemas.microsoft.com/office/drawing/2014/main" xmlns="" id="{6BB79266-F708-426C-B9BF-BB5DBE4C35F9}"/>
            </a:ext>
          </a:extLst>
        </xdr:cNvPr>
        <xdr:cNvCxnSpPr/>
      </xdr:nvCxnSpPr>
      <xdr:spPr>
        <a:xfrm flipV="1">
          <a:off x="9639300" y="6982616"/>
          <a:ext cx="838200" cy="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85838</xdr:rowOff>
    </xdr:from>
    <xdr:to>
      <xdr:col>46</xdr:col>
      <xdr:colOff>38100</xdr:colOff>
      <xdr:row>41</xdr:row>
      <xdr:rowOff>15988</xdr:rowOff>
    </xdr:to>
    <xdr:sp macro="" textlink="">
      <xdr:nvSpPr>
        <xdr:cNvPr id="135" name="楕円 134">
          <a:extLst>
            <a:ext uri="{FF2B5EF4-FFF2-40B4-BE49-F238E27FC236}">
              <a16:creationId xmlns:a16="http://schemas.microsoft.com/office/drawing/2014/main" xmlns="" id="{DF5135F7-06E6-4646-873F-319BC961DFE5}"/>
            </a:ext>
          </a:extLst>
        </xdr:cNvPr>
        <xdr:cNvSpPr/>
      </xdr:nvSpPr>
      <xdr:spPr>
        <a:xfrm>
          <a:off x="8699500" y="69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131110</xdr:rowOff>
    </xdr:from>
    <xdr:to>
      <xdr:col>50</xdr:col>
      <xdr:colOff>114300</xdr:colOff>
      <xdr:row>40</xdr:row>
      <xdr:rowOff>136638</xdr:rowOff>
    </xdr:to>
    <xdr:cxnSp macro="">
      <xdr:nvCxnSpPr>
        <xdr:cNvPr id="136" name="直線コネクタ 135">
          <a:extLst>
            <a:ext uri="{FF2B5EF4-FFF2-40B4-BE49-F238E27FC236}">
              <a16:creationId xmlns:a16="http://schemas.microsoft.com/office/drawing/2014/main" xmlns="" id="{06560A7A-ADB7-4401-B705-FEBA3A6A6F48}"/>
            </a:ext>
          </a:extLst>
        </xdr:cNvPr>
        <xdr:cNvCxnSpPr/>
      </xdr:nvCxnSpPr>
      <xdr:spPr>
        <a:xfrm flipV="1">
          <a:off x="8750300" y="6989110"/>
          <a:ext cx="889000" cy="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153023</xdr:rowOff>
    </xdr:from>
    <xdr:to>
      <xdr:col>41</xdr:col>
      <xdr:colOff>101600</xdr:colOff>
      <xdr:row>40</xdr:row>
      <xdr:rowOff>83173</xdr:rowOff>
    </xdr:to>
    <xdr:sp macro="" textlink="">
      <xdr:nvSpPr>
        <xdr:cNvPr id="137" name="楕円 136">
          <a:extLst>
            <a:ext uri="{FF2B5EF4-FFF2-40B4-BE49-F238E27FC236}">
              <a16:creationId xmlns:a16="http://schemas.microsoft.com/office/drawing/2014/main" xmlns="" id="{F8BDE07F-C28E-4079-92CA-100AC031C506}"/>
            </a:ext>
          </a:extLst>
        </xdr:cNvPr>
        <xdr:cNvSpPr/>
      </xdr:nvSpPr>
      <xdr:spPr>
        <a:xfrm>
          <a:off x="7810500" y="68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32373</xdr:rowOff>
    </xdr:from>
    <xdr:to>
      <xdr:col>45</xdr:col>
      <xdr:colOff>177800</xdr:colOff>
      <xdr:row>40</xdr:row>
      <xdr:rowOff>136638</xdr:rowOff>
    </xdr:to>
    <xdr:cxnSp macro="">
      <xdr:nvCxnSpPr>
        <xdr:cNvPr id="138" name="直線コネクタ 137">
          <a:extLst>
            <a:ext uri="{FF2B5EF4-FFF2-40B4-BE49-F238E27FC236}">
              <a16:creationId xmlns:a16="http://schemas.microsoft.com/office/drawing/2014/main" xmlns="" id="{FC1D4181-FBBF-4228-80AA-CB8372D83DFF}"/>
            </a:ext>
          </a:extLst>
        </xdr:cNvPr>
        <xdr:cNvCxnSpPr/>
      </xdr:nvCxnSpPr>
      <xdr:spPr>
        <a:xfrm>
          <a:off x="7861300" y="6890373"/>
          <a:ext cx="889000" cy="10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117680</xdr:rowOff>
    </xdr:from>
    <xdr:to>
      <xdr:col>36</xdr:col>
      <xdr:colOff>165100</xdr:colOff>
      <xdr:row>41</xdr:row>
      <xdr:rowOff>47830</xdr:rowOff>
    </xdr:to>
    <xdr:sp macro="" textlink="">
      <xdr:nvSpPr>
        <xdr:cNvPr id="139" name="楕円 138">
          <a:extLst>
            <a:ext uri="{FF2B5EF4-FFF2-40B4-BE49-F238E27FC236}">
              <a16:creationId xmlns:a16="http://schemas.microsoft.com/office/drawing/2014/main" xmlns="" id="{8BA9485B-9746-48D2-81D6-016EF68C43CB}"/>
            </a:ext>
          </a:extLst>
        </xdr:cNvPr>
        <xdr:cNvSpPr/>
      </xdr:nvSpPr>
      <xdr:spPr>
        <a:xfrm>
          <a:off x="6921500" y="69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32373</xdr:rowOff>
    </xdr:from>
    <xdr:to>
      <xdr:col>41</xdr:col>
      <xdr:colOff>50800</xdr:colOff>
      <xdr:row>40</xdr:row>
      <xdr:rowOff>168480</xdr:rowOff>
    </xdr:to>
    <xdr:cxnSp macro="">
      <xdr:nvCxnSpPr>
        <xdr:cNvPr id="140" name="直線コネクタ 139">
          <a:extLst>
            <a:ext uri="{FF2B5EF4-FFF2-40B4-BE49-F238E27FC236}">
              <a16:creationId xmlns:a16="http://schemas.microsoft.com/office/drawing/2014/main" xmlns="" id="{185F6376-1819-4918-A42E-6CCD8087F4E5}"/>
            </a:ext>
          </a:extLst>
        </xdr:cNvPr>
        <xdr:cNvCxnSpPr/>
      </xdr:nvCxnSpPr>
      <xdr:spPr>
        <a:xfrm flipV="1">
          <a:off x="6972300" y="6890373"/>
          <a:ext cx="889000" cy="13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41" name="n_1aveValue【道路】&#10;一人当たり延長">
          <a:extLst>
            <a:ext uri="{FF2B5EF4-FFF2-40B4-BE49-F238E27FC236}">
              <a16:creationId xmlns:a16="http://schemas.microsoft.com/office/drawing/2014/main" xmlns="" id="{E2FF6919-3EC6-4119-8693-3E9204C540B5}"/>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42" name="n_2aveValue【道路】&#10;一人当たり延長">
          <a:extLst>
            <a:ext uri="{FF2B5EF4-FFF2-40B4-BE49-F238E27FC236}">
              <a16:creationId xmlns:a16="http://schemas.microsoft.com/office/drawing/2014/main" xmlns="" id="{BB9006C7-FED3-4B2B-B310-4C8FB754642F}"/>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43" name="n_3aveValue【道路】&#10;一人当たり延長">
          <a:extLst>
            <a:ext uri="{FF2B5EF4-FFF2-40B4-BE49-F238E27FC236}">
              <a16:creationId xmlns:a16="http://schemas.microsoft.com/office/drawing/2014/main" xmlns="" id="{8EED9888-0D80-433F-9234-39D62B848989}"/>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103251</xdr:rowOff>
    </xdr:from>
    <xdr:ext cx="534377" cy="259045"/>
    <xdr:sp macro="" textlink="">
      <xdr:nvSpPr>
        <xdr:cNvPr id="144" name="n_4aveValue【道路】&#10;一人当たり延長">
          <a:extLst>
            <a:ext uri="{FF2B5EF4-FFF2-40B4-BE49-F238E27FC236}">
              <a16:creationId xmlns:a16="http://schemas.microsoft.com/office/drawing/2014/main" xmlns="" id="{A717261F-D9F7-43D2-BAF7-D07C474D4FAD}"/>
            </a:ext>
          </a:extLst>
        </xdr:cNvPr>
        <xdr:cNvSpPr txBox="1"/>
      </xdr:nvSpPr>
      <xdr:spPr>
        <a:xfrm>
          <a:off x="6705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26987</xdr:rowOff>
    </xdr:from>
    <xdr:ext cx="599010" cy="259045"/>
    <xdr:sp macro="" textlink="">
      <xdr:nvSpPr>
        <xdr:cNvPr id="145" name="n_1mainValue【道路】&#10;一人当たり延長">
          <a:extLst>
            <a:ext uri="{FF2B5EF4-FFF2-40B4-BE49-F238E27FC236}">
              <a16:creationId xmlns:a16="http://schemas.microsoft.com/office/drawing/2014/main" xmlns="" id="{0EDDE2D3-A7BF-4C6E-8229-F0AF962CB3EB}"/>
            </a:ext>
          </a:extLst>
        </xdr:cNvPr>
        <xdr:cNvSpPr txBox="1"/>
      </xdr:nvSpPr>
      <xdr:spPr>
        <a:xfrm>
          <a:off x="9327094" y="671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32515</xdr:rowOff>
    </xdr:from>
    <xdr:ext cx="599010" cy="259045"/>
    <xdr:sp macro="" textlink="">
      <xdr:nvSpPr>
        <xdr:cNvPr id="146" name="n_2mainValue【道路】&#10;一人当たり延長">
          <a:extLst>
            <a:ext uri="{FF2B5EF4-FFF2-40B4-BE49-F238E27FC236}">
              <a16:creationId xmlns:a16="http://schemas.microsoft.com/office/drawing/2014/main" xmlns="" id="{2D9C746D-6376-438F-B8AF-FDED8A30F0E2}"/>
            </a:ext>
          </a:extLst>
        </xdr:cNvPr>
        <xdr:cNvSpPr txBox="1"/>
      </xdr:nvSpPr>
      <xdr:spPr>
        <a:xfrm>
          <a:off x="8450794" y="671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99700</xdr:rowOff>
    </xdr:from>
    <xdr:ext cx="599010" cy="259045"/>
    <xdr:sp macro="" textlink="">
      <xdr:nvSpPr>
        <xdr:cNvPr id="147" name="n_3mainValue【道路】&#10;一人当たり延長">
          <a:extLst>
            <a:ext uri="{FF2B5EF4-FFF2-40B4-BE49-F238E27FC236}">
              <a16:creationId xmlns:a16="http://schemas.microsoft.com/office/drawing/2014/main" xmlns="" id="{ADCD492D-F52C-4865-B954-04252D450F1D}"/>
            </a:ext>
          </a:extLst>
        </xdr:cNvPr>
        <xdr:cNvSpPr txBox="1"/>
      </xdr:nvSpPr>
      <xdr:spPr>
        <a:xfrm>
          <a:off x="7561794" y="661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64357</xdr:rowOff>
    </xdr:from>
    <xdr:ext cx="599010" cy="259045"/>
    <xdr:sp macro="" textlink="">
      <xdr:nvSpPr>
        <xdr:cNvPr id="148" name="n_4mainValue【道路】&#10;一人当たり延長">
          <a:extLst>
            <a:ext uri="{FF2B5EF4-FFF2-40B4-BE49-F238E27FC236}">
              <a16:creationId xmlns:a16="http://schemas.microsoft.com/office/drawing/2014/main" xmlns="" id="{26B72FDC-9A56-4180-A059-530B6AD2E55D}"/>
            </a:ext>
          </a:extLst>
        </xdr:cNvPr>
        <xdr:cNvSpPr txBox="1"/>
      </xdr:nvSpPr>
      <xdr:spPr>
        <a:xfrm>
          <a:off x="6672794" y="675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2051A877-C8F3-42A8-84FD-22A044A6A4D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4644F2EA-1C62-445F-9FB8-86510A719EF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7457FCA9-F569-4495-98A0-00F2ABA5720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BDD7CD91-C450-4D70-99FC-81AB9AE3D37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B26EB3EF-A041-423B-BAAA-956E7D9CAB6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BBAE624B-9E3E-4CCC-B0FF-C9E4184AF23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BF822F0E-C0BA-45DA-81D7-BC929973E20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E7D45301-1442-4B18-BB0C-14BCB40F24B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44BEFD64-A7F0-411F-8CFC-D2CBFF8C41F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FFEF5165-68C0-4D2E-B34D-C3D35431FD4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B77A4AE4-D317-44EA-B07C-8FF53B485E8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3B42F803-117C-4E8C-8113-46A0F32577F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9433CA56-2A2E-47BF-9657-45A5525CE7F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6FC2BDB7-273E-49B7-A796-4BFFF207571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EAF4B975-D0EE-412F-B313-AF8EA0E5430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6650D654-C69E-4D46-9C28-68F0272F66C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ED09324C-EEEB-42AF-A9FD-5FBB02191B1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C20A6A9C-6BCC-4708-ABE9-50049F54372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F6E5F302-097F-4163-A0C5-050044C9F91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DDC3B7CB-C76D-4823-BA4B-F4C80103B3D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88B1040B-6D3F-4617-ACF1-732B924A278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79897182-E2CC-4451-A88F-A6667721793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176B4863-C4AA-46DD-ADEC-59D428526D2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DF6E36C6-9BB8-47B9-88B6-91E5A41E74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xmlns="" id="{9031D87A-B63F-4FA2-9B06-2F8D8990D1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xmlns="" id="{D244B50D-5CFA-453E-8C5A-7041C61E38D1}"/>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xmlns="" id="{D2EB3B72-23B5-4D77-9E4D-1B0C60B3ED44}"/>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xmlns="" id="{BA81F712-9AB2-426A-9C5D-0B564BCB9339}"/>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xmlns="" id="{F47E539F-A6FE-4D47-87DA-C38D7A8888CE}"/>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xmlns="" id="{76A281CE-4148-4DD0-BA51-3939BA3A8B5B}"/>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xmlns="" id="{A8193386-B987-410F-8C1A-2ED3830B6644}"/>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xmlns="" id="{85F4A7D2-4C35-4E49-9F97-826840B4CCCD}"/>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xmlns="" id="{76AADF81-B238-4E1E-A434-1F81E2E2F865}"/>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xmlns="" id="{DAACEE8A-30EC-4DE5-8274-CD90FDD71843}"/>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xmlns="" id="{8A3662B5-3FFE-40AC-8E06-4DF1913B1586}"/>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xmlns="" id="{7AA178A1-6E0F-4695-89CD-0337464F96EF}"/>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C17D2B31-5BD3-4839-BE35-88683BD862B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B723E7A-7B60-49C5-A16D-C80B7A36D1A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FF4B74F7-8221-41C3-9BFC-07FDE6D8F79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749EFE41-A131-4754-A130-11E4AD3FD35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ECFB6D3B-B16F-4F37-89FA-0D94C9B6BCF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90" name="楕円 189">
          <a:extLst>
            <a:ext uri="{FF2B5EF4-FFF2-40B4-BE49-F238E27FC236}">
              <a16:creationId xmlns:a16="http://schemas.microsoft.com/office/drawing/2014/main" xmlns="" id="{E4A730E7-28A8-4374-A73F-2CFBD9D6B35A}"/>
            </a:ext>
          </a:extLst>
        </xdr:cNvPr>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xmlns="" id="{4A60F489-98DC-43F7-8076-144CEAE8169B}"/>
            </a:ext>
          </a:extLst>
        </xdr:cNvPr>
        <xdr:cNvSpPr txBox="1"/>
      </xdr:nvSpPr>
      <xdr:spPr>
        <a:xfrm>
          <a:off x="4673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2" name="楕円 191">
          <a:extLst>
            <a:ext uri="{FF2B5EF4-FFF2-40B4-BE49-F238E27FC236}">
              <a16:creationId xmlns:a16="http://schemas.microsoft.com/office/drawing/2014/main" xmlns="" id="{F8516ADE-24C7-4D82-9202-288AA156B9CA}"/>
            </a:ext>
          </a:extLst>
        </xdr:cNvPr>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91440</xdr:rowOff>
    </xdr:to>
    <xdr:cxnSp macro="">
      <xdr:nvCxnSpPr>
        <xdr:cNvPr id="193" name="直線コネクタ 192">
          <a:extLst>
            <a:ext uri="{FF2B5EF4-FFF2-40B4-BE49-F238E27FC236}">
              <a16:creationId xmlns:a16="http://schemas.microsoft.com/office/drawing/2014/main" xmlns="" id="{73F3FBA9-8C77-4E54-B7E7-223DF038A446}"/>
            </a:ext>
          </a:extLst>
        </xdr:cNvPr>
        <xdr:cNvCxnSpPr/>
      </xdr:nvCxnSpPr>
      <xdr:spPr>
        <a:xfrm>
          <a:off x="3797300" y="105384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xdr:rowOff>
    </xdr:from>
    <xdr:to>
      <xdr:col>15</xdr:col>
      <xdr:colOff>101600</xdr:colOff>
      <xdr:row>61</xdr:row>
      <xdr:rowOff>117747</xdr:rowOff>
    </xdr:to>
    <xdr:sp macro="" textlink="">
      <xdr:nvSpPr>
        <xdr:cNvPr id="194" name="楕円 193">
          <a:extLst>
            <a:ext uri="{FF2B5EF4-FFF2-40B4-BE49-F238E27FC236}">
              <a16:creationId xmlns:a16="http://schemas.microsoft.com/office/drawing/2014/main" xmlns="" id="{21EA71C4-A2C4-41EF-8421-00572D78279C}"/>
            </a:ext>
          </a:extLst>
        </xdr:cNvPr>
        <xdr:cNvSpPr/>
      </xdr:nvSpPr>
      <xdr:spPr>
        <a:xfrm>
          <a:off x="2857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66947</xdr:rowOff>
    </xdr:from>
    <xdr:to>
      <xdr:col>19</xdr:col>
      <xdr:colOff>177800</xdr:colOff>
      <xdr:row>61</xdr:row>
      <xdr:rowOff>80010</xdr:rowOff>
    </xdr:to>
    <xdr:cxnSp macro="">
      <xdr:nvCxnSpPr>
        <xdr:cNvPr id="195" name="直線コネクタ 194">
          <a:extLst>
            <a:ext uri="{FF2B5EF4-FFF2-40B4-BE49-F238E27FC236}">
              <a16:creationId xmlns:a16="http://schemas.microsoft.com/office/drawing/2014/main" xmlns="" id="{176E7B64-2CDB-4EA8-815B-0960528009E8}"/>
            </a:ext>
          </a:extLst>
        </xdr:cNvPr>
        <xdr:cNvCxnSpPr/>
      </xdr:nvCxnSpPr>
      <xdr:spPr>
        <a:xfrm>
          <a:off x="2908300" y="105253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24312</xdr:rowOff>
    </xdr:from>
    <xdr:to>
      <xdr:col>10</xdr:col>
      <xdr:colOff>165100</xdr:colOff>
      <xdr:row>61</xdr:row>
      <xdr:rowOff>125912</xdr:rowOff>
    </xdr:to>
    <xdr:sp macro="" textlink="">
      <xdr:nvSpPr>
        <xdr:cNvPr id="196" name="楕円 195">
          <a:extLst>
            <a:ext uri="{FF2B5EF4-FFF2-40B4-BE49-F238E27FC236}">
              <a16:creationId xmlns:a16="http://schemas.microsoft.com/office/drawing/2014/main" xmlns="" id="{A0B23AC7-CF96-49AB-9460-ABD1A06DDB55}"/>
            </a:ext>
          </a:extLst>
        </xdr:cNvPr>
        <xdr:cNvSpPr/>
      </xdr:nvSpPr>
      <xdr:spPr>
        <a:xfrm>
          <a:off x="1968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66947</xdr:rowOff>
    </xdr:from>
    <xdr:to>
      <xdr:col>15</xdr:col>
      <xdr:colOff>50800</xdr:colOff>
      <xdr:row>61</xdr:row>
      <xdr:rowOff>75112</xdr:rowOff>
    </xdr:to>
    <xdr:cxnSp macro="">
      <xdr:nvCxnSpPr>
        <xdr:cNvPr id="197" name="直線コネクタ 196">
          <a:extLst>
            <a:ext uri="{FF2B5EF4-FFF2-40B4-BE49-F238E27FC236}">
              <a16:creationId xmlns:a16="http://schemas.microsoft.com/office/drawing/2014/main" xmlns="" id="{2BFF88AE-CBDA-490F-B0BF-BFD7DFD7ECFC}"/>
            </a:ext>
          </a:extLst>
        </xdr:cNvPr>
        <xdr:cNvCxnSpPr/>
      </xdr:nvCxnSpPr>
      <xdr:spPr>
        <a:xfrm flipV="1">
          <a:off x="2019300" y="1052539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171269</xdr:rowOff>
    </xdr:from>
    <xdr:to>
      <xdr:col>6</xdr:col>
      <xdr:colOff>38100</xdr:colOff>
      <xdr:row>61</xdr:row>
      <xdr:rowOff>101419</xdr:rowOff>
    </xdr:to>
    <xdr:sp macro="" textlink="">
      <xdr:nvSpPr>
        <xdr:cNvPr id="198" name="楕円 197">
          <a:extLst>
            <a:ext uri="{FF2B5EF4-FFF2-40B4-BE49-F238E27FC236}">
              <a16:creationId xmlns:a16="http://schemas.microsoft.com/office/drawing/2014/main" xmlns="" id="{680AF348-C003-46F5-849F-4A53B3F8F3AF}"/>
            </a:ext>
          </a:extLst>
        </xdr:cNvPr>
        <xdr:cNvSpPr/>
      </xdr:nvSpPr>
      <xdr:spPr>
        <a:xfrm>
          <a:off x="1079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50619</xdr:rowOff>
    </xdr:from>
    <xdr:to>
      <xdr:col>10</xdr:col>
      <xdr:colOff>114300</xdr:colOff>
      <xdr:row>61</xdr:row>
      <xdr:rowOff>75112</xdr:rowOff>
    </xdr:to>
    <xdr:cxnSp macro="">
      <xdr:nvCxnSpPr>
        <xdr:cNvPr id="199" name="直線コネクタ 198">
          <a:extLst>
            <a:ext uri="{FF2B5EF4-FFF2-40B4-BE49-F238E27FC236}">
              <a16:creationId xmlns:a16="http://schemas.microsoft.com/office/drawing/2014/main" xmlns="" id="{C830C52C-BA19-4E01-AC16-559E28B6A3B2}"/>
            </a:ext>
          </a:extLst>
        </xdr:cNvPr>
        <xdr:cNvCxnSpPr/>
      </xdr:nvCxnSpPr>
      <xdr:spPr>
        <a:xfrm>
          <a:off x="1130300" y="105090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xmlns="" id="{3D858E01-247A-4A5F-AB13-CEE8BF969FA2}"/>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xmlns="" id="{C6B39007-C66C-4C58-8D23-2225E21FA9C4}"/>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xmlns="" id="{6FB3A902-FC9F-4869-A1CB-3DCD197384B1}"/>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xmlns="" id="{8C0EC257-7BAB-46E1-9166-4CED5FC5351E}"/>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xmlns="" id="{A23C16FF-E739-4D65-B662-8A421D671D71}"/>
            </a:ext>
          </a:extLst>
        </xdr:cNvPr>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xmlns="" id="{AC26BAD6-EA63-4B3A-BF3D-1D3B239A1060}"/>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117039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xmlns="" id="{33A012F0-9C88-43B5-8A80-E6E8AE24992E}"/>
            </a:ext>
          </a:extLst>
        </xdr:cNvPr>
        <xdr:cNvSpPr txBox="1"/>
      </xdr:nvSpPr>
      <xdr:spPr>
        <a:xfrm>
          <a:off x="1816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xmlns="" id="{0B0DECB9-1A14-4019-899C-81FA2662DF17}"/>
            </a:ext>
          </a:extLst>
        </xdr:cNvPr>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B243D901-3C49-4775-84D1-AD4ABE3897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B5AF5A6A-5F18-438A-991E-9F7BCBF4AD1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C40E767B-1DAE-4F18-9369-A1F12199354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E4A26C87-A29C-4E3D-883B-695889007BC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7202A822-160B-449E-92A0-669D71F23F5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C44A9B87-5842-4F42-ACFD-80B3E7C5E79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4BDC9720-6E47-444C-B87F-E3D0230046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0595090C-51C6-439A-ADA2-9011EA8E96A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CABBC6C4-5D64-45C6-B05C-B781E9CD81A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63752C30-04EE-4A38-AF0A-B469CFDB001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F1200CBF-DD62-480C-876A-B15398F1C18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xmlns="" id="{826C69A8-E87B-4270-9777-ACDAC3F02BE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B4D38642-52AA-4A0F-B623-8A648C0068D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xmlns="" id="{E5A73884-2418-49EC-9D41-EE2CD5FEEEE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5CE20846-35BB-4C30-8F2F-1D301D2172E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xmlns="" id="{649436A9-CA39-4205-ABA9-A7764B801A29}"/>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760B2210-9853-4DB5-8B77-76251AA940A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xmlns="" id="{8741A775-89DE-47BA-A3CE-9978A90DE908}"/>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1660B332-E28C-45A0-BB9A-C176F7BCE8E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xmlns="" id="{0B0CCA70-52B6-42FE-BC99-483EA97D86B4}"/>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D92A9575-D8E2-4FB4-AD1B-B803CE66C49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xmlns="" id="{D711CAE3-4939-4E0F-B1D7-2A8800F95B9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xmlns="" id="{713544A2-DF94-455C-82C7-E1B4761582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xmlns="" id="{ED4D163C-36BF-45CD-8012-63070598D07A}"/>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xmlns="" id="{26A591D8-E728-4C20-A7F1-3A84A6847531}"/>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xmlns="" id="{4B076AE0-0358-4D4C-AFE0-A9DAA45BB339}"/>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xmlns="" id="{9EE5AE26-E336-4B50-94FA-F0C2512EB23B}"/>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xmlns="" id="{F443C2D5-A872-4021-B6C3-A615D64999A1}"/>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xmlns="" id="{2728454E-6D2D-4620-A178-392E101378C6}"/>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xmlns="" id="{786E608C-88AE-42FF-992A-443CB8EF1CFB}"/>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xmlns="" id="{D218064B-4296-480D-85AB-0012F4D4F685}"/>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xmlns="" id="{6425674E-2226-4538-B7F9-6955DCBB227A}"/>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xmlns="" id="{41B521A4-9814-4F90-A867-CB1D31A6F331}"/>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xmlns="" id="{DDAFE682-29BA-4169-BFBC-2BC7F1427C8E}"/>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8F7E3DDA-829D-48EB-9B4A-2D9C7CD7EDC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7C8FAAB3-6F71-4529-8C90-2747429FC24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68EF541A-B1CF-464F-A625-9E92F30347E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0E340729-2A14-43E3-9179-B9F4260AA96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C93A0A64-06B1-4C77-AFCB-2AE313AA3F8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36003</xdr:rowOff>
    </xdr:from>
    <xdr:to>
      <xdr:col>55</xdr:col>
      <xdr:colOff>50800</xdr:colOff>
      <xdr:row>63</xdr:row>
      <xdr:rowOff>137603</xdr:rowOff>
    </xdr:to>
    <xdr:sp macro="" textlink="">
      <xdr:nvSpPr>
        <xdr:cNvPr id="247" name="楕円 246">
          <a:extLst>
            <a:ext uri="{FF2B5EF4-FFF2-40B4-BE49-F238E27FC236}">
              <a16:creationId xmlns:a16="http://schemas.microsoft.com/office/drawing/2014/main" xmlns="" id="{F996A145-DBD0-4E46-B26F-0B46B5D9A348}"/>
            </a:ext>
          </a:extLst>
        </xdr:cNvPr>
        <xdr:cNvSpPr/>
      </xdr:nvSpPr>
      <xdr:spPr>
        <a:xfrm>
          <a:off x="10426700" y="1083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58880</xdr:rowOff>
    </xdr:from>
    <xdr:ext cx="690189" cy="259045"/>
    <xdr:sp macro="" textlink="">
      <xdr:nvSpPr>
        <xdr:cNvPr id="248" name="【橋りょう・トンネル】&#10;一人当たり有形固定資産（償却資産）額該当値テキスト">
          <a:extLst>
            <a:ext uri="{FF2B5EF4-FFF2-40B4-BE49-F238E27FC236}">
              <a16:creationId xmlns:a16="http://schemas.microsoft.com/office/drawing/2014/main" xmlns="" id="{881C7BDD-E912-4131-B19B-EDD4F483CDEC}"/>
            </a:ext>
          </a:extLst>
        </xdr:cNvPr>
        <xdr:cNvSpPr txBox="1"/>
      </xdr:nvSpPr>
      <xdr:spPr>
        <a:xfrm>
          <a:off x="10515600" y="1068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41439</xdr:rowOff>
    </xdr:from>
    <xdr:to>
      <xdr:col>50</xdr:col>
      <xdr:colOff>165100</xdr:colOff>
      <xdr:row>63</xdr:row>
      <xdr:rowOff>143039</xdr:rowOff>
    </xdr:to>
    <xdr:sp macro="" textlink="">
      <xdr:nvSpPr>
        <xdr:cNvPr id="249" name="楕円 248">
          <a:extLst>
            <a:ext uri="{FF2B5EF4-FFF2-40B4-BE49-F238E27FC236}">
              <a16:creationId xmlns:a16="http://schemas.microsoft.com/office/drawing/2014/main" xmlns="" id="{44372E08-B1BE-43A4-B7B9-FE455032019E}"/>
            </a:ext>
          </a:extLst>
        </xdr:cNvPr>
        <xdr:cNvSpPr/>
      </xdr:nvSpPr>
      <xdr:spPr>
        <a:xfrm>
          <a:off x="9588500" y="108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86803</xdr:rowOff>
    </xdr:from>
    <xdr:to>
      <xdr:col>55</xdr:col>
      <xdr:colOff>0</xdr:colOff>
      <xdr:row>63</xdr:row>
      <xdr:rowOff>92239</xdr:rowOff>
    </xdr:to>
    <xdr:cxnSp macro="">
      <xdr:nvCxnSpPr>
        <xdr:cNvPr id="250" name="直線コネクタ 249">
          <a:extLst>
            <a:ext uri="{FF2B5EF4-FFF2-40B4-BE49-F238E27FC236}">
              <a16:creationId xmlns:a16="http://schemas.microsoft.com/office/drawing/2014/main" xmlns="" id="{443E819E-C41E-449A-8ADF-6EDA70F62CAF}"/>
            </a:ext>
          </a:extLst>
        </xdr:cNvPr>
        <xdr:cNvCxnSpPr/>
      </xdr:nvCxnSpPr>
      <xdr:spPr>
        <a:xfrm flipV="1">
          <a:off x="9639300" y="10888153"/>
          <a:ext cx="8382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46506</xdr:rowOff>
    </xdr:from>
    <xdr:to>
      <xdr:col>46</xdr:col>
      <xdr:colOff>38100</xdr:colOff>
      <xdr:row>63</xdr:row>
      <xdr:rowOff>148106</xdr:rowOff>
    </xdr:to>
    <xdr:sp macro="" textlink="">
      <xdr:nvSpPr>
        <xdr:cNvPr id="251" name="楕円 250">
          <a:extLst>
            <a:ext uri="{FF2B5EF4-FFF2-40B4-BE49-F238E27FC236}">
              <a16:creationId xmlns:a16="http://schemas.microsoft.com/office/drawing/2014/main" xmlns="" id="{B4687E3D-221F-4483-82ED-0430E285B346}"/>
            </a:ext>
          </a:extLst>
        </xdr:cNvPr>
        <xdr:cNvSpPr/>
      </xdr:nvSpPr>
      <xdr:spPr>
        <a:xfrm>
          <a:off x="8699500" y="1084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92239</xdr:rowOff>
    </xdr:from>
    <xdr:to>
      <xdr:col>50</xdr:col>
      <xdr:colOff>114300</xdr:colOff>
      <xdr:row>63</xdr:row>
      <xdr:rowOff>97306</xdr:rowOff>
    </xdr:to>
    <xdr:cxnSp macro="">
      <xdr:nvCxnSpPr>
        <xdr:cNvPr id="252" name="直線コネクタ 251">
          <a:extLst>
            <a:ext uri="{FF2B5EF4-FFF2-40B4-BE49-F238E27FC236}">
              <a16:creationId xmlns:a16="http://schemas.microsoft.com/office/drawing/2014/main" xmlns="" id="{6902B5EE-8084-4E0D-83EE-FD0602417E3C}"/>
            </a:ext>
          </a:extLst>
        </xdr:cNvPr>
        <xdr:cNvCxnSpPr/>
      </xdr:nvCxnSpPr>
      <xdr:spPr>
        <a:xfrm flipV="1">
          <a:off x="8750300" y="10893589"/>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54073</xdr:rowOff>
    </xdr:from>
    <xdr:to>
      <xdr:col>41</xdr:col>
      <xdr:colOff>101600</xdr:colOff>
      <xdr:row>63</xdr:row>
      <xdr:rowOff>155673</xdr:rowOff>
    </xdr:to>
    <xdr:sp macro="" textlink="">
      <xdr:nvSpPr>
        <xdr:cNvPr id="253" name="楕円 252">
          <a:extLst>
            <a:ext uri="{FF2B5EF4-FFF2-40B4-BE49-F238E27FC236}">
              <a16:creationId xmlns:a16="http://schemas.microsoft.com/office/drawing/2014/main" xmlns="" id="{E3590111-52E1-4048-95BA-6BC2B6197359}"/>
            </a:ext>
          </a:extLst>
        </xdr:cNvPr>
        <xdr:cNvSpPr/>
      </xdr:nvSpPr>
      <xdr:spPr>
        <a:xfrm>
          <a:off x="7810500" y="1085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97306</xdr:rowOff>
    </xdr:from>
    <xdr:to>
      <xdr:col>45</xdr:col>
      <xdr:colOff>177800</xdr:colOff>
      <xdr:row>63</xdr:row>
      <xdr:rowOff>104873</xdr:rowOff>
    </xdr:to>
    <xdr:cxnSp macro="">
      <xdr:nvCxnSpPr>
        <xdr:cNvPr id="254" name="直線コネクタ 253">
          <a:extLst>
            <a:ext uri="{FF2B5EF4-FFF2-40B4-BE49-F238E27FC236}">
              <a16:creationId xmlns:a16="http://schemas.microsoft.com/office/drawing/2014/main" xmlns="" id="{ABD12907-FCAE-4043-8DB0-76CDCD5AC430}"/>
            </a:ext>
          </a:extLst>
        </xdr:cNvPr>
        <xdr:cNvCxnSpPr/>
      </xdr:nvCxnSpPr>
      <xdr:spPr>
        <a:xfrm flipV="1">
          <a:off x="7861300" y="10898656"/>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61047</xdr:rowOff>
    </xdr:from>
    <xdr:to>
      <xdr:col>36</xdr:col>
      <xdr:colOff>165100</xdr:colOff>
      <xdr:row>63</xdr:row>
      <xdr:rowOff>162647</xdr:rowOff>
    </xdr:to>
    <xdr:sp macro="" textlink="">
      <xdr:nvSpPr>
        <xdr:cNvPr id="255" name="楕円 254">
          <a:extLst>
            <a:ext uri="{FF2B5EF4-FFF2-40B4-BE49-F238E27FC236}">
              <a16:creationId xmlns:a16="http://schemas.microsoft.com/office/drawing/2014/main" xmlns="" id="{F937206E-0B95-4AC6-8450-0E098F639983}"/>
            </a:ext>
          </a:extLst>
        </xdr:cNvPr>
        <xdr:cNvSpPr/>
      </xdr:nvSpPr>
      <xdr:spPr>
        <a:xfrm>
          <a:off x="6921500" y="1086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104873</xdr:rowOff>
    </xdr:from>
    <xdr:to>
      <xdr:col>41</xdr:col>
      <xdr:colOff>50800</xdr:colOff>
      <xdr:row>63</xdr:row>
      <xdr:rowOff>111847</xdr:rowOff>
    </xdr:to>
    <xdr:cxnSp macro="">
      <xdr:nvCxnSpPr>
        <xdr:cNvPr id="256" name="直線コネクタ 255">
          <a:extLst>
            <a:ext uri="{FF2B5EF4-FFF2-40B4-BE49-F238E27FC236}">
              <a16:creationId xmlns:a16="http://schemas.microsoft.com/office/drawing/2014/main" xmlns="" id="{D595AF64-57D9-463F-A3D9-882FBCC6A244}"/>
            </a:ext>
          </a:extLst>
        </xdr:cNvPr>
        <xdr:cNvCxnSpPr/>
      </xdr:nvCxnSpPr>
      <xdr:spPr>
        <a:xfrm flipV="1">
          <a:off x="6972300" y="10906223"/>
          <a:ext cx="889000" cy="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xmlns="" id="{8E86BB19-FB1A-483B-8209-AA5877E103B0}"/>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xmlns="" id="{3FB82280-85C6-41FF-989F-E475CAE48505}"/>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xmlns="" id="{1B3443AA-A392-4F10-A956-E79C7C9FE124}"/>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xmlns="" id="{34684C01-CD3D-4017-8F55-0025C39410D7}"/>
            </a:ext>
          </a:extLst>
        </xdr:cNvPr>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159566</xdr:rowOff>
    </xdr:from>
    <xdr:ext cx="690189" cy="259045"/>
    <xdr:sp macro="" textlink="">
      <xdr:nvSpPr>
        <xdr:cNvPr id="261" name="n_1mainValue【橋りょう・トンネル】&#10;一人当たり有形固定資産（償却資産）額">
          <a:extLst>
            <a:ext uri="{FF2B5EF4-FFF2-40B4-BE49-F238E27FC236}">
              <a16:creationId xmlns:a16="http://schemas.microsoft.com/office/drawing/2014/main" xmlns="" id="{9271612A-48E2-42FB-9170-904F250C97CC}"/>
            </a:ext>
          </a:extLst>
        </xdr:cNvPr>
        <xdr:cNvSpPr txBox="1"/>
      </xdr:nvSpPr>
      <xdr:spPr>
        <a:xfrm>
          <a:off x="9281505" y="106180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164633</xdr:rowOff>
    </xdr:from>
    <xdr:ext cx="690189" cy="259045"/>
    <xdr:sp macro="" textlink="">
      <xdr:nvSpPr>
        <xdr:cNvPr id="262" name="n_2mainValue【橋りょう・トンネル】&#10;一人当たり有形固定資産（償却資産）額">
          <a:extLst>
            <a:ext uri="{FF2B5EF4-FFF2-40B4-BE49-F238E27FC236}">
              <a16:creationId xmlns:a16="http://schemas.microsoft.com/office/drawing/2014/main" xmlns="" id="{02B1032C-3AAE-4453-89C7-5305893DA011}"/>
            </a:ext>
          </a:extLst>
        </xdr:cNvPr>
        <xdr:cNvSpPr txBox="1"/>
      </xdr:nvSpPr>
      <xdr:spPr>
        <a:xfrm>
          <a:off x="8405205" y="10623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750</xdr:rowOff>
    </xdr:from>
    <xdr:ext cx="690189" cy="259045"/>
    <xdr:sp macro="" textlink="">
      <xdr:nvSpPr>
        <xdr:cNvPr id="263" name="n_3mainValue【橋りょう・トンネル】&#10;一人当たり有形固定資産（償却資産）額">
          <a:extLst>
            <a:ext uri="{FF2B5EF4-FFF2-40B4-BE49-F238E27FC236}">
              <a16:creationId xmlns:a16="http://schemas.microsoft.com/office/drawing/2014/main" xmlns="" id="{A05A0447-D277-4317-A1B9-BD5AF6719526}"/>
            </a:ext>
          </a:extLst>
        </xdr:cNvPr>
        <xdr:cNvSpPr txBox="1"/>
      </xdr:nvSpPr>
      <xdr:spPr>
        <a:xfrm>
          <a:off x="7516205" y="106306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7724</xdr:rowOff>
    </xdr:from>
    <xdr:ext cx="690189" cy="259045"/>
    <xdr:sp macro="" textlink="">
      <xdr:nvSpPr>
        <xdr:cNvPr id="264" name="n_4mainValue【橋りょう・トンネル】&#10;一人当たり有形固定資産（償却資産）額">
          <a:extLst>
            <a:ext uri="{FF2B5EF4-FFF2-40B4-BE49-F238E27FC236}">
              <a16:creationId xmlns:a16="http://schemas.microsoft.com/office/drawing/2014/main" xmlns="" id="{455E7CD1-6A8A-4D37-9056-94613CE113AF}"/>
            </a:ext>
          </a:extLst>
        </xdr:cNvPr>
        <xdr:cNvSpPr txBox="1"/>
      </xdr:nvSpPr>
      <xdr:spPr>
        <a:xfrm>
          <a:off x="6627205" y="106376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0C360010-1729-43FE-9255-4AF68DF6CCF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E1CCC96F-8422-4C57-805A-DB21D00E54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3E39FC51-899B-401C-A720-55AA1C97E7D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A818BB31-A215-4375-BCD4-AD0A5CCDFA8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1A22FB62-F854-4E84-8846-4F27C3C98BE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F56DC203-3E47-4113-98DB-D7AFC05F604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B9A72B28-8AB8-459B-8B17-AB787EA4EDB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F4BBE1C8-1792-40FC-916F-C645B1A790E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1BBE9B43-86E5-4D76-BF31-8E453FB42C6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95C58817-8123-4E36-BD14-A25CB884CA3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B734A51B-6B31-4E2B-BA1E-1A86F5A8D40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xmlns="" id="{7A58FED9-551A-4A53-93BF-6AA4EFB5422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xmlns="" id="{E629F4DA-185F-43B1-AC48-3402A7398D5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xmlns="" id="{647A593D-76A8-4B1E-A347-424C4AD5BEE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xmlns="" id="{B2A2410B-8C34-4DBC-94AB-EB8CB3F3037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xmlns="" id="{BA86728F-3B0E-4AC0-96B5-CC69435F388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xmlns="" id="{68D4282F-466C-4E4C-8D69-6F5C2F1221F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xmlns="" id="{B630FC76-4F1D-4A97-8DAB-68881461002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xmlns="" id="{458CFE8A-63F8-4901-AB77-089BD65FE2D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xmlns="" id="{C95B7821-4CF2-42FD-B0EF-1F71E7F185C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xmlns="" id="{7198BB03-B513-4685-9A14-B0D05D33521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EA0705C7-8EF4-4831-A62D-74518EBE25B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xmlns="" id="{F39945F0-7304-4212-AD53-0BA18351B5E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C4C17769-E978-43D1-A589-39F2F0D29D9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xmlns="" id="{2AC179C3-03B1-4806-AF61-148E9520B338}"/>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xmlns="" id="{E5ABE1CE-9C5F-4723-A578-415DDF0752B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xmlns="" id="{B6AF0306-3DA2-4931-808C-91B6B109B98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xmlns="" id="{B95CA255-8162-4D42-B611-F9CE5D8B2FCC}"/>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xmlns="" id="{A91D9BE6-0A84-414D-9BB7-68C0C85DBDC5}"/>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F6751E67-D27B-4A04-B7FD-8A7DF9ACDDEB}"/>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xmlns="" id="{CFC11F9C-251C-4375-A5AB-1DDF0AFABC51}"/>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xmlns="" id="{0143D565-A709-4B9D-BB0F-5BDEA6D8FF36}"/>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xmlns="" id="{2F1BC380-1662-484B-B603-5FBF49F4FCA5}"/>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xmlns="" id="{86A99D45-D110-40CA-991D-478E031507A7}"/>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xmlns="" id="{FAB3637C-9967-4409-8E78-F82AE70C47F3}"/>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74767E55-D089-4C66-9A77-345D90BF673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55A01EDE-EDE7-4721-AE79-95AF495523D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2214DFC6-C078-47D5-95E0-EB1F9822CE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E50A537-3020-473C-8829-702C498EBA0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7EB84420-D31E-4582-9214-BA03E1503AD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132080</xdr:rowOff>
    </xdr:from>
    <xdr:to>
      <xdr:col>24</xdr:col>
      <xdr:colOff>114300</xdr:colOff>
      <xdr:row>81</xdr:row>
      <xdr:rowOff>62230</xdr:rowOff>
    </xdr:to>
    <xdr:sp macro="" textlink="">
      <xdr:nvSpPr>
        <xdr:cNvPr id="305" name="楕円 304">
          <a:extLst>
            <a:ext uri="{FF2B5EF4-FFF2-40B4-BE49-F238E27FC236}">
              <a16:creationId xmlns:a16="http://schemas.microsoft.com/office/drawing/2014/main" xmlns="" id="{2E90F803-B86A-470B-9FE1-01A3EAB078C8}"/>
            </a:ext>
          </a:extLst>
        </xdr:cNvPr>
        <xdr:cNvSpPr/>
      </xdr:nvSpPr>
      <xdr:spPr>
        <a:xfrm>
          <a:off x="4584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154957</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E30AD3E6-9772-47C2-A55F-C6797190425F}"/>
            </a:ext>
          </a:extLst>
        </xdr:cNvPr>
        <xdr:cNvSpPr txBox="1"/>
      </xdr:nvSpPr>
      <xdr:spPr>
        <a:xfrm>
          <a:off x="4673600"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97789</xdr:rowOff>
    </xdr:from>
    <xdr:to>
      <xdr:col>20</xdr:col>
      <xdr:colOff>38100</xdr:colOff>
      <xdr:row>81</xdr:row>
      <xdr:rowOff>27939</xdr:rowOff>
    </xdr:to>
    <xdr:sp macro="" textlink="">
      <xdr:nvSpPr>
        <xdr:cNvPr id="307" name="楕円 306">
          <a:extLst>
            <a:ext uri="{FF2B5EF4-FFF2-40B4-BE49-F238E27FC236}">
              <a16:creationId xmlns:a16="http://schemas.microsoft.com/office/drawing/2014/main" xmlns="" id="{711531FA-37D9-404D-9361-C2DBEC8208CA}"/>
            </a:ext>
          </a:extLst>
        </xdr:cNvPr>
        <xdr:cNvSpPr/>
      </xdr:nvSpPr>
      <xdr:spPr>
        <a:xfrm>
          <a:off x="3746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148589</xdr:rowOff>
    </xdr:from>
    <xdr:to>
      <xdr:col>24</xdr:col>
      <xdr:colOff>63500</xdr:colOff>
      <xdr:row>81</xdr:row>
      <xdr:rowOff>11430</xdr:rowOff>
    </xdr:to>
    <xdr:cxnSp macro="">
      <xdr:nvCxnSpPr>
        <xdr:cNvPr id="308" name="直線コネクタ 307">
          <a:extLst>
            <a:ext uri="{FF2B5EF4-FFF2-40B4-BE49-F238E27FC236}">
              <a16:creationId xmlns:a16="http://schemas.microsoft.com/office/drawing/2014/main" xmlns="" id="{77B4E02F-58CA-4EC9-BE5B-02CFDAA563DF}"/>
            </a:ext>
          </a:extLst>
        </xdr:cNvPr>
        <xdr:cNvCxnSpPr/>
      </xdr:nvCxnSpPr>
      <xdr:spPr>
        <a:xfrm>
          <a:off x="3797300" y="138645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107314</xdr:rowOff>
    </xdr:from>
    <xdr:to>
      <xdr:col>15</xdr:col>
      <xdr:colOff>101600</xdr:colOff>
      <xdr:row>81</xdr:row>
      <xdr:rowOff>37464</xdr:rowOff>
    </xdr:to>
    <xdr:sp macro="" textlink="">
      <xdr:nvSpPr>
        <xdr:cNvPr id="309" name="楕円 308">
          <a:extLst>
            <a:ext uri="{FF2B5EF4-FFF2-40B4-BE49-F238E27FC236}">
              <a16:creationId xmlns:a16="http://schemas.microsoft.com/office/drawing/2014/main" xmlns="" id="{DA3355D5-05AF-4344-9DF7-DF8FC2829BDD}"/>
            </a:ext>
          </a:extLst>
        </xdr:cNvPr>
        <xdr:cNvSpPr/>
      </xdr:nvSpPr>
      <xdr:spPr>
        <a:xfrm>
          <a:off x="2857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148589</xdr:rowOff>
    </xdr:from>
    <xdr:to>
      <xdr:col>19</xdr:col>
      <xdr:colOff>177800</xdr:colOff>
      <xdr:row>80</xdr:row>
      <xdr:rowOff>158114</xdr:rowOff>
    </xdr:to>
    <xdr:cxnSp macro="">
      <xdr:nvCxnSpPr>
        <xdr:cNvPr id="310" name="直線コネクタ 309">
          <a:extLst>
            <a:ext uri="{FF2B5EF4-FFF2-40B4-BE49-F238E27FC236}">
              <a16:creationId xmlns:a16="http://schemas.microsoft.com/office/drawing/2014/main" xmlns="" id="{79D6C5F4-2E1F-4B78-B2A7-26AC85175EDE}"/>
            </a:ext>
          </a:extLst>
        </xdr:cNvPr>
        <xdr:cNvCxnSpPr/>
      </xdr:nvCxnSpPr>
      <xdr:spPr>
        <a:xfrm flipV="1">
          <a:off x="2908300" y="138645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73025</xdr:rowOff>
    </xdr:from>
    <xdr:to>
      <xdr:col>10</xdr:col>
      <xdr:colOff>165100</xdr:colOff>
      <xdr:row>81</xdr:row>
      <xdr:rowOff>3175</xdr:rowOff>
    </xdr:to>
    <xdr:sp macro="" textlink="">
      <xdr:nvSpPr>
        <xdr:cNvPr id="311" name="楕円 310">
          <a:extLst>
            <a:ext uri="{FF2B5EF4-FFF2-40B4-BE49-F238E27FC236}">
              <a16:creationId xmlns:a16="http://schemas.microsoft.com/office/drawing/2014/main" xmlns="" id="{119CD5CF-674B-439F-A00C-CDB36649AF46}"/>
            </a:ext>
          </a:extLst>
        </xdr:cNvPr>
        <xdr:cNvSpPr/>
      </xdr:nvSpPr>
      <xdr:spPr>
        <a:xfrm>
          <a:off x="1968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123825</xdr:rowOff>
    </xdr:from>
    <xdr:to>
      <xdr:col>15</xdr:col>
      <xdr:colOff>50800</xdr:colOff>
      <xdr:row>80</xdr:row>
      <xdr:rowOff>158114</xdr:rowOff>
    </xdr:to>
    <xdr:cxnSp macro="">
      <xdr:nvCxnSpPr>
        <xdr:cNvPr id="312" name="直線コネクタ 311">
          <a:extLst>
            <a:ext uri="{FF2B5EF4-FFF2-40B4-BE49-F238E27FC236}">
              <a16:creationId xmlns:a16="http://schemas.microsoft.com/office/drawing/2014/main" xmlns="" id="{EACCB50D-7BAC-4003-B03C-C07DE79CD7CC}"/>
            </a:ext>
          </a:extLst>
        </xdr:cNvPr>
        <xdr:cNvCxnSpPr/>
      </xdr:nvCxnSpPr>
      <xdr:spPr>
        <a:xfrm>
          <a:off x="2019300" y="138398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124461</xdr:rowOff>
    </xdr:from>
    <xdr:to>
      <xdr:col>6</xdr:col>
      <xdr:colOff>38100</xdr:colOff>
      <xdr:row>81</xdr:row>
      <xdr:rowOff>54611</xdr:rowOff>
    </xdr:to>
    <xdr:sp macro="" textlink="">
      <xdr:nvSpPr>
        <xdr:cNvPr id="313" name="楕円 312">
          <a:extLst>
            <a:ext uri="{FF2B5EF4-FFF2-40B4-BE49-F238E27FC236}">
              <a16:creationId xmlns:a16="http://schemas.microsoft.com/office/drawing/2014/main" xmlns="" id="{4999C04B-D918-45A9-936C-3991F4E1DB03}"/>
            </a:ext>
          </a:extLst>
        </xdr:cNvPr>
        <xdr:cNvSpPr/>
      </xdr:nvSpPr>
      <xdr:spPr>
        <a:xfrm>
          <a:off x="1079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123825</xdr:rowOff>
    </xdr:from>
    <xdr:to>
      <xdr:col>10</xdr:col>
      <xdr:colOff>114300</xdr:colOff>
      <xdr:row>81</xdr:row>
      <xdr:rowOff>3811</xdr:rowOff>
    </xdr:to>
    <xdr:cxnSp macro="">
      <xdr:nvCxnSpPr>
        <xdr:cNvPr id="314" name="直線コネクタ 313">
          <a:extLst>
            <a:ext uri="{FF2B5EF4-FFF2-40B4-BE49-F238E27FC236}">
              <a16:creationId xmlns:a16="http://schemas.microsoft.com/office/drawing/2014/main" xmlns="" id="{B421D3A6-F1DC-4327-B07F-90AA31537AE3}"/>
            </a:ext>
          </a:extLst>
        </xdr:cNvPr>
        <xdr:cNvCxnSpPr/>
      </xdr:nvCxnSpPr>
      <xdr:spPr>
        <a:xfrm flipV="1">
          <a:off x="1130300" y="138398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a:extLst>
            <a:ext uri="{FF2B5EF4-FFF2-40B4-BE49-F238E27FC236}">
              <a16:creationId xmlns:a16="http://schemas.microsoft.com/office/drawing/2014/main" xmlns="" id="{6F6A0A4F-DFAB-4D2E-B6C1-671579451ABE}"/>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a:extLst>
            <a:ext uri="{FF2B5EF4-FFF2-40B4-BE49-F238E27FC236}">
              <a16:creationId xmlns:a16="http://schemas.microsoft.com/office/drawing/2014/main" xmlns="" id="{8B24631D-C06F-4F65-BE97-8D1339678110}"/>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7" name="n_3aveValue【公営住宅】&#10;有形固定資産減価償却率">
          <a:extLst>
            <a:ext uri="{FF2B5EF4-FFF2-40B4-BE49-F238E27FC236}">
              <a16:creationId xmlns:a16="http://schemas.microsoft.com/office/drawing/2014/main" xmlns="" id="{E1E6F099-90F0-437D-806D-A2E3432C7F60}"/>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18" name="n_4aveValue【公営住宅】&#10;有形固定資産減価償却率">
          <a:extLst>
            <a:ext uri="{FF2B5EF4-FFF2-40B4-BE49-F238E27FC236}">
              <a16:creationId xmlns:a16="http://schemas.microsoft.com/office/drawing/2014/main" xmlns="" id="{21D9E646-CD91-48C5-867B-B9103CFC5742}"/>
            </a:ext>
          </a:extLst>
        </xdr:cNvPr>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44466</xdr:rowOff>
    </xdr:from>
    <xdr:ext cx="405111" cy="259045"/>
    <xdr:sp macro="" textlink="">
      <xdr:nvSpPr>
        <xdr:cNvPr id="319" name="n_1mainValue【公営住宅】&#10;有形固定資産減価償却率">
          <a:extLst>
            <a:ext uri="{FF2B5EF4-FFF2-40B4-BE49-F238E27FC236}">
              <a16:creationId xmlns:a16="http://schemas.microsoft.com/office/drawing/2014/main" xmlns="" id="{2B785AEA-8956-4A04-B717-12A0C12E002F}"/>
            </a:ext>
          </a:extLst>
        </xdr:cNvPr>
        <xdr:cNvSpPr txBox="1"/>
      </xdr:nvSpPr>
      <xdr:spPr>
        <a:xfrm>
          <a:off x="3582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53991</xdr:rowOff>
    </xdr:from>
    <xdr:ext cx="405111" cy="259045"/>
    <xdr:sp macro="" textlink="">
      <xdr:nvSpPr>
        <xdr:cNvPr id="320" name="n_2mainValue【公営住宅】&#10;有形固定資産減価償却率">
          <a:extLst>
            <a:ext uri="{FF2B5EF4-FFF2-40B4-BE49-F238E27FC236}">
              <a16:creationId xmlns:a16="http://schemas.microsoft.com/office/drawing/2014/main" xmlns="" id="{EFECF7D1-E6AA-4354-A60C-045514648C17}"/>
            </a:ext>
          </a:extLst>
        </xdr:cNvPr>
        <xdr:cNvSpPr txBox="1"/>
      </xdr:nvSpPr>
      <xdr:spPr>
        <a:xfrm>
          <a:off x="2705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19702</xdr:rowOff>
    </xdr:from>
    <xdr:ext cx="405111" cy="259045"/>
    <xdr:sp macro="" textlink="">
      <xdr:nvSpPr>
        <xdr:cNvPr id="321" name="n_3mainValue【公営住宅】&#10;有形固定資産減価償却率">
          <a:extLst>
            <a:ext uri="{FF2B5EF4-FFF2-40B4-BE49-F238E27FC236}">
              <a16:creationId xmlns:a16="http://schemas.microsoft.com/office/drawing/2014/main" xmlns="" id="{078AEB5E-5152-4BCC-9C1A-FE93EFDFB597}"/>
            </a:ext>
          </a:extLst>
        </xdr:cNvPr>
        <xdr:cNvSpPr txBox="1"/>
      </xdr:nvSpPr>
      <xdr:spPr>
        <a:xfrm>
          <a:off x="1816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22" name="n_4mainValue【公営住宅】&#10;有形固定資産減価償却率">
          <a:extLst>
            <a:ext uri="{FF2B5EF4-FFF2-40B4-BE49-F238E27FC236}">
              <a16:creationId xmlns:a16="http://schemas.microsoft.com/office/drawing/2014/main" xmlns="" id="{95BA3648-5F3A-4BE7-8868-7BDCEB5BC4B5}"/>
            </a:ext>
          </a:extLst>
        </xdr:cNvPr>
        <xdr:cNvSpPr txBox="1"/>
      </xdr:nvSpPr>
      <xdr:spPr>
        <a:xfrm>
          <a:off x="927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5CD5D515-667C-4224-8090-D11144923CC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7DC25E43-7412-4EC7-847E-D0A21B09F8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6B3F995D-B650-4B8E-BFF6-315DC590B1E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6DD5931D-5F33-46C2-9879-14E6E934C9D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47D840DA-FABF-4594-BDC8-A674C0F155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20F6B71A-F897-4A9D-B867-965B798C868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09524276-E178-45E9-B44A-7F7D75EEB26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9E6DF666-FD72-4129-87E1-DCC36D4A6F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FC4357D2-46D8-4372-A89C-3804B1E52E5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1CF0CC23-FDDB-4004-8D3A-177FCF8637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xmlns="" id="{CE69BDDC-687A-44B4-87BF-6EBB4CE28E8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xmlns="" id="{3441EBF2-3116-49F4-8E30-84F7070ADB0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xmlns="" id="{07DEBD82-6BA3-43F1-950E-9334167683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xmlns="" id="{B6C33823-7542-4456-BEAE-6F65D75EC3F9}"/>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xmlns="" id="{D87052DB-EC06-4796-9E81-5BE9EA0B39E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xmlns="" id="{51F03D2A-FB59-4A62-AE22-8E2719F58F4B}"/>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xmlns="" id="{32174DB3-F20F-4833-85C5-73328028158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xmlns="" id="{B1A07526-A336-43C8-B10B-013E47283524}"/>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xmlns="" id="{4AD6095F-6982-4D13-BBF0-F528003C58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xmlns="" id="{E72765A3-8AF4-4159-9227-0B4B13A6822C}"/>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xmlns="" id="{F5CE4A22-F30D-4ADE-9F50-18F1EE24E61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xmlns="" id="{BF0D659D-32CA-450A-A2B2-09219170048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xmlns="" id="{F6BB04D3-3861-4547-9A48-DCCB9CA1CF3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xmlns="" id="{74DF149E-2378-4F28-B0BE-07CC5DD98B9C}"/>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xmlns="" id="{2A419F02-2C6B-4972-BFDD-314129683A1C}"/>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xmlns="" id="{C3BE51D7-CEE5-4021-B7EB-31AD6E0D2F2B}"/>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xmlns="" id="{4DFB9904-CB5B-48B4-B287-623760215F1E}"/>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xmlns="" id="{20AB9F01-0E64-4FD7-89CB-94CD9C6BCFFD}"/>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51" name="【公営住宅】&#10;一人当たり面積平均値テキスト">
          <a:extLst>
            <a:ext uri="{FF2B5EF4-FFF2-40B4-BE49-F238E27FC236}">
              <a16:creationId xmlns:a16="http://schemas.microsoft.com/office/drawing/2014/main" xmlns="" id="{222BC63B-762D-4F28-9D9E-7522CDCDB70D}"/>
            </a:ext>
          </a:extLst>
        </xdr:cNvPr>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xmlns="" id="{ED0D010D-57CE-450C-B739-66E2E609DCA2}"/>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xmlns="" id="{9E57B19B-F894-4C41-9825-12415483FE1D}"/>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xmlns="" id="{7787B1F9-5B11-44A4-9B5C-2709EB0D38D1}"/>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xmlns="" id="{93684456-EAC5-4B5A-A67E-D7FBF8E86529}"/>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xmlns="" id="{EA7FA711-F03E-46F0-9EC4-D26E52038356}"/>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1CCE6A82-1A9B-4A38-92B9-7BDA374367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BCB8A1CA-537A-424F-BFDE-40EC06E114B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3961F18A-9EA7-46C3-97B4-6C69F4E2615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AD2A1D37-20D2-4860-92F0-A29B48C93AA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BA41BCE6-00CE-4EA7-A2DB-26F908D3A38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33210</xdr:rowOff>
    </xdr:from>
    <xdr:to>
      <xdr:col>55</xdr:col>
      <xdr:colOff>50800</xdr:colOff>
      <xdr:row>85</xdr:row>
      <xdr:rowOff>134810</xdr:rowOff>
    </xdr:to>
    <xdr:sp macro="" textlink="">
      <xdr:nvSpPr>
        <xdr:cNvPr id="362" name="楕円 361">
          <a:extLst>
            <a:ext uri="{FF2B5EF4-FFF2-40B4-BE49-F238E27FC236}">
              <a16:creationId xmlns:a16="http://schemas.microsoft.com/office/drawing/2014/main" xmlns="" id="{DA1DEA5A-45CB-45A5-9673-830FB86F89F7}"/>
            </a:ext>
          </a:extLst>
        </xdr:cNvPr>
        <xdr:cNvSpPr/>
      </xdr:nvSpPr>
      <xdr:spPr>
        <a:xfrm>
          <a:off x="10426700" y="1460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56087</xdr:rowOff>
    </xdr:from>
    <xdr:ext cx="469744" cy="259045"/>
    <xdr:sp macro="" textlink="">
      <xdr:nvSpPr>
        <xdr:cNvPr id="363" name="【公営住宅】&#10;一人当たり面積該当値テキスト">
          <a:extLst>
            <a:ext uri="{FF2B5EF4-FFF2-40B4-BE49-F238E27FC236}">
              <a16:creationId xmlns:a16="http://schemas.microsoft.com/office/drawing/2014/main" xmlns="" id="{F6BD7545-747D-4BF5-9B42-2AB28F717A20}"/>
            </a:ext>
          </a:extLst>
        </xdr:cNvPr>
        <xdr:cNvSpPr txBox="1"/>
      </xdr:nvSpPr>
      <xdr:spPr>
        <a:xfrm>
          <a:off x="10515600" y="1445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39306</xdr:rowOff>
    </xdr:from>
    <xdr:to>
      <xdr:col>50</xdr:col>
      <xdr:colOff>165100</xdr:colOff>
      <xdr:row>85</xdr:row>
      <xdr:rowOff>140906</xdr:rowOff>
    </xdr:to>
    <xdr:sp macro="" textlink="">
      <xdr:nvSpPr>
        <xdr:cNvPr id="364" name="楕円 363">
          <a:extLst>
            <a:ext uri="{FF2B5EF4-FFF2-40B4-BE49-F238E27FC236}">
              <a16:creationId xmlns:a16="http://schemas.microsoft.com/office/drawing/2014/main" xmlns="" id="{8A15FE25-1F65-4F82-9197-A60081C3D523}"/>
            </a:ext>
          </a:extLst>
        </xdr:cNvPr>
        <xdr:cNvSpPr/>
      </xdr:nvSpPr>
      <xdr:spPr>
        <a:xfrm>
          <a:off x="9588500" y="1461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84010</xdr:rowOff>
    </xdr:from>
    <xdr:to>
      <xdr:col>55</xdr:col>
      <xdr:colOff>0</xdr:colOff>
      <xdr:row>85</xdr:row>
      <xdr:rowOff>90106</xdr:rowOff>
    </xdr:to>
    <xdr:cxnSp macro="">
      <xdr:nvCxnSpPr>
        <xdr:cNvPr id="365" name="直線コネクタ 364">
          <a:extLst>
            <a:ext uri="{FF2B5EF4-FFF2-40B4-BE49-F238E27FC236}">
              <a16:creationId xmlns:a16="http://schemas.microsoft.com/office/drawing/2014/main" xmlns="" id="{D58B55D8-28EE-4213-ABC0-32826E2C5417}"/>
            </a:ext>
          </a:extLst>
        </xdr:cNvPr>
        <xdr:cNvCxnSpPr/>
      </xdr:nvCxnSpPr>
      <xdr:spPr>
        <a:xfrm flipV="1">
          <a:off x="9639300" y="1465726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43650</xdr:rowOff>
    </xdr:from>
    <xdr:to>
      <xdr:col>46</xdr:col>
      <xdr:colOff>38100</xdr:colOff>
      <xdr:row>85</xdr:row>
      <xdr:rowOff>145250</xdr:rowOff>
    </xdr:to>
    <xdr:sp macro="" textlink="">
      <xdr:nvSpPr>
        <xdr:cNvPr id="366" name="楕円 365">
          <a:extLst>
            <a:ext uri="{FF2B5EF4-FFF2-40B4-BE49-F238E27FC236}">
              <a16:creationId xmlns:a16="http://schemas.microsoft.com/office/drawing/2014/main" xmlns="" id="{F966AEC0-1AD4-4A6B-8B40-CBFEE9167142}"/>
            </a:ext>
          </a:extLst>
        </xdr:cNvPr>
        <xdr:cNvSpPr/>
      </xdr:nvSpPr>
      <xdr:spPr>
        <a:xfrm>
          <a:off x="8699500" y="1461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90106</xdr:rowOff>
    </xdr:from>
    <xdr:to>
      <xdr:col>50</xdr:col>
      <xdr:colOff>114300</xdr:colOff>
      <xdr:row>85</xdr:row>
      <xdr:rowOff>94450</xdr:rowOff>
    </xdr:to>
    <xdr:cxnSp macro="">
      <xdr:nvCxnSpPr>
        <xdr:cNvPr id="367" name="直線コネクタ 366">
          <a:extLst>
            <a:ext uri="{FF2B5EF4-FFF2-40B4-BE49-F238E27FC236}">
              <a16:creationId xmlns:a16="http://schemas.microsoft.com/office/drawing/2014/main" xmlns="" id="{D61ABA5C-7CDF-4C95-B8CA-F300C3AC2B11}"/>
            </a:ext>
          </a:extLst>
        </xdr:cNvPr>
        <xdr:cNvCxnSpPr/>
      </xdr:nvCxnSpPr>
      <xdr:spPr>
        <a:xfrm flipV="1">
          <a:off x="8750300" y="1466335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47650</xdr:rowOff>
    </xdr:from>
    <xdr:to>
      <xdr:col>41</xdr:col>
      <xdr:colOff>101600</xdr:colOff>
      <xdr:row>85</xdr:row>
      <xdr:rowOff>149250</xdr:rowOff>
    </xdr:to>
    <xdr:sp macro="" textlink="">
      <xdr:nvSpPr>
        <xdr:cNvPr id="368" name="楕円 367">
          <a:extLst>
            <a:ext uri="{FF2B5EF4-FFF2-40B4-BE49-F238E27FC236}">
              <a16:creationId xmlns:a16="http://schemas.microsoft.com/office/drawing/2014/main" xmlns="" id="{369D2D9B-A304-4C12-9EFA-0F8CA9E90235}"/>
            </a:ext>
          </a:extLst>
        </xdr:cNvPr>
        <xdr:cNvSpPr/>
      </xdr:nvSpPr>
      <xdr:spPr>
        <a:xfrm>
          <a:off x="7810500" y="146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94450</xdr:rowOff>
    </xdr:from>
    <xdr:to>
      <xdr:col>45</xdr:col>
      <xdr:colOff>177800</xdr:colOff>
      <xdr:row>85</xdr:row>
      <xdr:rowOff>98450</xdr:rowOff>
    </xdr:to>
    <xdr:cxnSp macro="">
      <xdr:nvCxnSpPr>
        <xdr:cNvPr id="369" name="直線コネクタ 368">
          <a:extLst>
            <a:ext uri="{FF2B5EF4-FFF2-40B4-BE49-F238E27FC236}">
              <a16:creationId xmlns:a16="http://schemas.microsoft.com/office/drawing/2014/main" xmlns="" id="{BD11C65B-3BE2-465F-8431-CB78019F1D6A}"/>
            </a:ext>
          </a:extLst>
        </xdr:cNvPr>
        <xdr:cNvCxnSpPr/>
      </xdr:nvCxnSpPr>
      <xdr:spPr>
        <a:xfrm flipV="1">
          <a:off x="7861300" y="1466770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56795</xdr:rowOff>
    </xdr:from>
    <xdr:to>
      <xdr:col>36</xdr:col>
      <xdr:colOff>165100</xdr:colOff>
      <xdr:row>85</xdr:row>
      <xdr:rowOff>158395</xdr:rowOff>
    </xdr:to>
    <xdr:sp macro="" textlink="">
      <xdr:nvSpPr>
        <xdr:cNvPr id="370" name="楕円 369">
          <a:extLst>
            <a:ext uri="{FF2B5EF4-FFF2-40B4-BE49-F238E27FC236}">
              <a16:creationId xmlns:a16="http://schemas.microsoft.com/office/drawing/2014/main" xmlns="" id="{85708605-5C25-4AFB-9CEE-3E6320EB7F04}"/>
            </a:ext>
          </a:extLst>
        </xdr:cNvPr>
        <xdr:cNvSpPr/>
      </xdr:nvSpPr>
      <xdr:spPr>
        <a:xfrm>
          <a:off x="6921500" y="146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98450</xdr:rowOff>
    </xdr:from>
    <xdr:to>
      <xdr:col>41</xdr:col>
      <xdr:colOff>50800</xdr:colOff>
      <xdr:row>85</xdr:row>
      <xdr:rowOff>107595</xdr:rowOff>
    </xdr:to>
    <xdr:cxnSp macro="">
      <xdr:nvCxnSpPr>
        <xdr:cNvPr id="371" name="直線コネクタ 370">
          <a:extLst>
            <a:ext uri="{FF2B5EF4-FFF2-40B4-BE49-F238E27FC236}">
              <a16:creationId xmlns:a16="http://schemas.microsoft.com/office/drawing/2014/main" xmlns="" id="{01F2679B-6395-4C78-87B2-FB280A45F6E7}"/>
            </a:ext>
          </a:extLst>
        </xdr:cNvPr>
        <xdr:cNvCxnSpPr/>
      </xdr:nvCxnSpPr>
      <xdr:spPr>
        <a:xfrm flipV="1">
          <a:off x="6972300" y="14671700"/>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72" name="n_1aveValue【公営住宅】&#10;一人当たり面積">
          <a:extLst>
            <a:ext uri="{FF2B5EF4-FFF2-40B4-BE49-F238E27FC236}">
              <a16:creationId xmlns:a16="http://schemas.microsoft.com/office/drawing/2014/main" xmlns="" id="{B2A57B0C-7B55-4304-B4A5-C5422E7367D7}"/>
            </a:ext>
          </a:extLst>
        </xdr:cNvPr>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73" name="n_2aveValue【公営住宅】&#10;一人当たり面積">
          <a:extLst>
            <a:ext uri="{FF2B5EF4-FFF2-40B4-BE49-F238E27FC236}">
              <a16:creationId xmlns:a16="http://schemas.microsoft.com/office/drawing/2014/main" xmlns="" id="{82CC9EA7-1231-4667-9C03-94DE1874E877}"/>
            </a:ext>
          </a:extLst>
        </xdr:cNvPr>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74" name="n_3aveValue【公営住宅】&#10;一人当たり面積">
          <a:extLst>
            <a:ext uri="{FF2B5EF4-FFF2-40B4-BE49-F238E27FC236}">
              <a16:creationId xmlns:a16="http://schemas.microsoft.com/office/drawing/2014/main" xmlns="" id="{F60EAD3D-6739-4CCF-A380-FA2F4321BC26}"/>
            </a:ext>
          </a:extLst>
        </xdr:cNvPr>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5" name="n_4aveValue【公営住宅】&#10;一人当たり面積">
          <a:extLst>
            <a:ext uri="{FF2B5EF4-FFF2-40B4-BE49-F238E27FC236}">
              <a16:creationId xmlns:a16="http://schemas.microsoft.com/office/drawing/2014/main" xmlns="" id="{7A24473F-1EAC-46DD-B91D-966909F77B31}"/>
            </a:ext>
          </a:extLst>
        </xdr:cNvPr>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157433</xdr:rowOff>
    </xdr:from>
    <xdr:ext cx="469744" cy="259045"/>
    <xdr:sp macro="" textlink="">
      <xdr:nvSpPr>
        <xdr:cNvPr id="376" name="n_1mainValue【公営住宅】&#10;一人当たり面積">
          <a:extLst>
            <a:ext uri="{FF2B5EF4-FFF2-40B4-BE49-F238E27FC236}">
              <a16:creationId xmlns:a16="http://schemas.microsoft.com/office/drawing/2014/main" xmlns="" id="{97C5BA3C-65D6-4E5A-B746-DA46E3980489}"/>
            </a:ext>
          </a:extLst>
        </xdr:cNvPr>
        <xdr:cNvSpPr txBox="1"/>
      </xdr:nvSpPr>
      <xdr:spPr>
        <a:xfrm>
          <a:off x="9391727" y="1438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161777</xdr:rowOff>
    </xdr:from>
    <xdr:ext cx="469744" cy="259045"/>
    <xdr:sp macro="" textlink="">
      <xdr:nvSpPr>
        <xdr:cNvPr id="377" name="n_2mainValue【公営住宅】&#10;一人当たり面積">
          <a:extLst>
            <a:ext uri="{FF2B5EF4-FFF2-40B4-BE49-F238E27FC236}">
              <a16:creationId xmlns:a16="http://schemas.microsoft.com/office/drawing/2014/main" xmlns="" id="{2E6D0890-56D4-404E-9E39-466A9181926B}"/>
            </a:ext>
          </a:extLst>
        </xdr:cNvPr>
        <xdr:cNvSpPr txBox="1"/>
      </xdr:nvSpPr>
      <xdr:spPr>
        <a:xfrm>
          <a:off x="8515427" y="1439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165777</xdr:rowOff>
    </xdr:from>
    <xdr:ext cx="469744" cy="259045"/>
    <xdr:sp macro="" textlink="">
      <xdr:nvSpPr>
        <xdr:cNvPr id="378" name="n_3mainValue【公営住宅】&#10;一人当たり面積">
          <a:extLst>
            <a:ext uri="{FF2B5EF4-FFF2-40B4-BE49-F238E27FC236}">
              <a16:creationId xmlns:a16="http://schemas.microsoft.com/office/drawing/2014/main" xmlns="" id="{D37B4A93-D4E2-4CF8-86FE-A7A6F2CB5808}"/>
            </a:ext>
          </a:extLst>
        </xdr:cNvPr>
        <xdr:cNvSpPr txBox="1"/>
      </xdr:nvSpPr>
      <xdr:spPr>
        <a:xfrm>
          <a:off x="7626427" y="143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3472</xdr:rowOff>
    </xdr:from>
    <xdr:ext cx="469744" cy="259045"/>
    <xdr:sp macro="" textlink="">
      <xdr:nvSpPr>
        <xdr:cNvPr id="379" name="n_4mainValue【公営住宅】&#10;一人当たり面積">
          <a:extLst>
            <a:ext uri="{FF2B5EF4-FFF2-40B4-BE49-F238E27FC236}">
              <a16:creationId xmlns:a16="http://schemas.microsoft.com/office/drawing/2014/main" xmlns="" id="{02A0A1CE-F520-48AB-832D-A294A5AFF44A}"/>
            </a:ext>
          </a:extLst>
        </xdr:cNvPr>
        <xdr:cNvSpPr txBox="1"/>
      </xdr:nvSpPr>
      <xdr:spPr>
        <a:xfrm>
          <a:off x="6737427" y="1440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xmlns="" id="{F4CA1D23-8E53-4E36-AE3D-72B9D052347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xmlns="" id="{CAEC5748-CCD4-445F-B045-E947F93481C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xmlns="" id="{69EA21EA-0173-4363-A24E-4F489D7A0BE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xmlns="" id="{B6BD182A-C4F0-438D-854E-5006EDDB73F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xmlns="" id="{A9040E29-AC24-4176-8AA9-9DDD5BA0391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xmlns="" id="{E6813D2E-4880-44D7-ABD7-6D2B7AAFE8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xmlns="" id="{75E47D1E-5D7E-4FB3-99F0-B0EC122A3D6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xmlns="" id="{07A54032-8323-4243-845E-00004AECA8C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xmlns="" id="{8D91A42E-AA91-40BC-8BBF-4B83342437C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xmlns="" id="{CB623FCB-9538-457A-9489-D53F8DBB80A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xmlns="" id="{932FD16E-E7E1-41A6-85D0-75F451AFABD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xmlns="" id="{140495D1-2705-47DA-A98B-B0C5AE3BBE4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xmlns="" id="{114456AA-3ED3-4BAB-8E40-C5F3A880DBE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xmlns="" id="{86351A7C-4BDE-4EEE-B392-E323D17A83C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xmlns="" id="{1374CF1D-4852-43A5-88B0-39F61CFE09F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xmlns="" id="{A32756D5-99E4-42E5-80AD-920E0C7C2C4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xmlns="" id="{9BFF4F3A-25FF-44AC-AB40-C785EA7726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xmlns="" id="{7720EEC6-49A9-45B4-8C32-92E9996B2FF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xmlns="" id="{9F4E006E-1748-490A-AA03-456663DF9B3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xmlns="" id="{01D3D352-C2C2-4EEB-AA8C-5339ABA98A1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xmlns="" id="{4ACA3B3E-A600-4A77-AC10-448667D7E73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xmlns="" id="{B7104282-A1D6-4BA2-8564-37936378894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xmlns="" id="{6F0E4E0C-9B95-4FCC-AC3B-C13B57C4C3C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xmlns="" id="{E63D5611-49FA-43C8-AA56-09B0A6BFAB7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xmlns="" id="{C03B5F78-9968-4070-BA0C-57CC0C4BFA3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xmlns="" id="{54AC95FF-5DD2-469F-85C2-3A8A3EBE53D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xmlns="" id="{DFFF5DD0-8EF4-4F20-8267-21C8E6F3BC8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xmlns="" id="{801AA2D1-4FF9-49CB-B04F-FD4AD14AB12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xmlns="" id="{F739E422-5CD9-4776-8D3C-490AAABF3D1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xmlns="" id="{88BFF2E7-2C4F-486B-96AA-1C449A27304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xmlns="" id="{6C5AB3BB-C706-48EF-9927-031E773B20A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xmlns="" id="{27421EAB-D3DA-41F3-ABC7-BD01C5A91F9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xmlns="" id="{3B349D54-DE06-4A15-9635-C6E5F3BEEF4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xmlns="" id="{5923E891-0C6A-4B47-A430-4B3F0E12658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xmlns="" id="{3F20777F-3CFD-4522-93EF-5938A415452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xmlns="" id="{20520F6D-C2EE-461A-821E-E9343AD1A21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xmlns="" id="{46D87EA4-F0D9-4381-AB1B-12DD6E2EBE5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xmlns="" id="{03B5E31D-C53F-4CEF-B049-2FC4510297D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xmlns="" id="{E89BA2D9-9BD0-43F4-B01A-DBF51143704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xmlns="" id="{F93EB7A5-3152-46C0-98FD-BDE0951DD05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xmlns="" id="{5E2D6297-D9E8-4DCF-9D91-831B566762E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xmlns="" id="{F4D9D7AD-BBC4-4EAF-AEC2-05C0D0FC8147}"/>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xmlns="" id="{C77A2515-4BA6-4E71-BFEE-E9617413701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xmlns="" id="{2F4E5435-113A-4C93-BE25-C6CDFBAA9D6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xmlns="" id="{25550986-051A-4915-9732-E0B3EE789886}"/>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xmlns="" id="{85DDB9EC-0EC8-49E8-8DDE-684BE0CC2731}"/>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xmlns="" id="{D7637EB4-D261-4E90-AD1B-4E34BDA595C3}"/>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xmlns="" id="{ABBA34A2-9213-43EF-B32D-43F5AB7A3748}"/>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xmlns="" id="{544E4BAF-ED84-4F68-9203-2DB1F337BE3B}"/>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xmlns="" id="{188A5062-C26B-4044-BEFC-885FA30F65A3}"/>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xmlns="" id="{AF4C1B60-B757-446A-BFA8-0B3D5B37BF00}"/>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xmlns="" id="{FFDAF4B8-D36F-4C6C-B016-75C8CA95A5E8}"/>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451EE02B-B847-4B32-BC34-918C00854F9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00D00F34-31B9-45C6-A0B7-6B3F48BA767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7CD66087-0856-4BEC-8CE8-CC60E6ADF30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D872E2EC-B409-417A-8A6A-A62CAD1F5B7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xmlns="" id="{7B42A229-19F8-411B-8013-B3713E12CB4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157662</xdr:rowOff>
    </xdr:from>
    <xdr:to>
      <xdr:col>85</xdr:col>
      <xdr:colOff>177800</xdr:colOff>
      <xdr:row>42</xdr:row>
      <xdr:rowOff>87812</xdr:rowOff>
    </xdr:to>
    <xdr:sp macro="" textlink="">
      <xdr:nvSpPr>
        <xdr:cNvPr id="437" name="楕円 436">
          <a:extLst>
            <a:ext uri="{FF2B5EF4-FFF2-40B4-BE49-F238E27FC236}">
              <a16:creationId xmlns:a16="http://schemas.microsoft.com/office/drawing/2014/main" xmlns="" id="{8AC99F7A-E4DE-43EB-9215-86D4DAA3042F}"/>
            </a:ext>
          </a:extLst>
        </xdr:cNvPr>
        <xdr:cNvSpPr/>
      </xdr:nvSpPr>
      <xdr:spPr>
        <a:xfrm>
          <a:off x="162687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72589</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xmlns="" id="{26F222C0-F628-4D48-AA2C-943141FAF1D3}"/>
            </a:ext>
          </a:extLst>
        </xdr:cNvPr>
        <xdr:cNvSpPr txBox="1"/>
      </xdr:nvSpPr>
      <xdr:spPr>
        <a:xfrm>
          <a:off x="16357600" y="710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82550</xdr:rowOff>
    </xdr:from>
    <xdr:to>
      <xdr:col>81</xdr:col>
      <xdr:colOff>101600</xdr:colOff>
      <xdr:row>42</xdr:row>
      <xdr:rowOff>12700</xdr:rowOff>
    </xdr:to>
    <xdr:sp macro="" textlink="">
      <xdr:nvSpPr>
        <xdr:cNvPr id="439" name="楕円 438">
          <a:extLst>
            <a:ext uri="{FF2B5EF4-FFF2-40B4-BE49-F238E27FC236}">
              <a16:creationId xmlns:a16="http://schemas.microsoft.com/office/drawing/2014/main" xmlns="" id="{8353CC28-8308-49EF-9458-E4DC919BCDE7}"/>
            </a:ext>
          </a:extLst>
        </xdr:cNvPr>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133350</xdr:rowOff>
    </xdr:from>
    <xdr:to>
      <xdr:col>85</xdr:col>
      <xdr:colOff>127000</xdr:colOff>
      <xdr:row>42</xdr:row>
      <xdr:rowOff>37012</xdr:rowOff>
    </xdr:to>
    <xdr:cxnSp macro="">
      <xdr:nvCxnSpPr>
        <xdr:cNvPr id="440" name="直線コネクタ 439">
          <a:extLst>
            <a:ext uri="{FF2B5EF4-FFF2-40B4-BE49-F238E27FC236}">
              <a16:creationId xmlns:a16="http://schemas.microsoft.com/office/drawing/2014/main" xmlns="" id="{475D15CA-EBA2-4DFD-8B7E-3241E12601C8}"/>
            </a:ext>
          </a:extLst>
        </xdr:cNvPr>
        <xdr:cNvCxnSpPr/>
      </xdr:nvCxnSpPr>
      <xdr:spPr>
        <a:xfrm>
          <a:off x="15481300" y="7162800"/>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7438</xdr:rowOff>
    </xdr:from>
    <xdr:to>
      <xdr:col>76</xdr:col>
      <xdr:colOff>165100</xdr:colOff>
      <xdr:row>41</xdr:row>
      <xdr:rowOff>109038</xdr:rowOff>
    </xdr:to>
    <xdr:sp macro="" textlink="">
      <xdr:nvSpPr>
        <xdr:cNvPr id="441" name="楕円 440">
          <a:extLst>
            <a:ext uri="{FF2B5EF4-FFF2-40B4-BE49-F238E27FC236}">
              <a16:creationId xmlns:a16="http://schemas.microsoft.com/office/drawing/2014/main" xmlns="" id="{48E35DC4-4510-474B-AF2B-236202F117E6}"/>
            </a:ext>
          </a:extLst>
        </xdr:cNvPr>
        <xdr:cNvSpPr/>
      </xdr:nvSpPr>
      <xdr:spPr>
        <a:xfrm>
          <a:off x="14541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58238</xdr:rowOff>
    </xdr:from>
    <xdr:to>
      <xdr:col>81</xdr:col>
      <xdr:colOff>50800</xdr:colOff>
      <xdr:row>41</xdr:row>
      <xdr:rowOff>133350</xdr:rowOff>
    </xdr:to>
    <xdr:cxnSp macro="">
      <xdr:nvCxnSpPr>
        <xdr:cNvPr id="442" name="直線コネクタ 441">
          <a:extLst>
            <a:ext uri="{FF2B5EF4-FFF2-40B4-BE49-F238E27FC236}">
              <a16:creationId xmlns:a16="http://schemas.microsoft.com/office/drawing/2014/main" xmlns="" id="{CB9717FA-D695-4D32-B4CD-D034B1407FEE}"/>
            </a:ext>
          </a:extLst>
        </xdr:cNvPr>
        <xdr:cNvCxnSpPr/>
      </xdr:nvCxnSpPr>
      <xdr:spPr>
        <a:xfrm>
          <a:off x="14592300" y="708768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103777</xdr:rowOff>
    </xdr:from>
    <xdr:to>
      <xdr:col>72</xdr:col>
      <xdr:colOff>38100</xdr:colOff>
      <xdr:row>41</xdr:row>
      <xdr:rowOff>33927</xdr:rowOff>
    </xdr:to>
    <xdr:sp macro="" textlink="">
      <xdr:nvSpPr>
        <xdr:cNvPr id="443" name="楕円 442">
          <a:extLst>
            <a:ext uri="{FF2B5EF4-FFF2-40B4-BE49-F238E27FC236}">
              <a16:creationId xmlns:a16="http://schemas.microsoft.com/office/drawing/2014/main" xmlns="" id="{4DC44D32-D511-4C21-8426-9D3D5037E1D2}"/>
            </a:ext>
          </a:extLst>
        </xdr:cNvPr>
        <xdr:cNvSpPr/>
      </xdr:nvSpPr>
      <xdr:spPr>
        <a:xfrm>
          <a:off x="13652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154577</xdr:rowOff>
    </xdr:from>
    <xdr:to>
      <xdr:col>76</xdr:col>
      <xdr:colOff>114300</xdr:colOff>
      <xdr:row>41</xdr:row>
      <xdr:rowOff>58238</xdr:rowOff>
    </xdr:to>
    <xdr:cxnSp macro="">
      <xdr:nvCxnSpPr>
        <xdr:cNvPr id="444" name="直線コネクタ 443">
          <a:extLst>
            <a:ext uri="{FF2B5EF4-FFF2-40B4-BE49-F238E27FC236}">
              <a16:creationId xmlns:a16="http://schemas.microsoft.com/office/drawing/2014/main" xmlns="" id="{936EB749-4E16-49E2-B8A4-C7554EAFAD57}"/>
            </a:ext>
          </a:extLst>
        </xdr:cNvPr>
        <xdr:cNvCxnSpPr/>
      </xdr:nvCxnSpPr>
      <xdr:spPr>
        <a:xfrm>
          <a:off x="13703300" y="701257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28666</xdr:rowOff>
    </xdr:from>
    <xdr:to>
      <xdr:col>67</xdr:col>
      <xdr:colOff>101600</xdr:colOff>
      <xdr:row>40</xdr:row>
      <xdr:rowOff>130266</xdr:rowOff>
    </xdr:to>
    <xdr:sp macro="" textlink="">
      <xdr:nvSpPr>
        <xdr:cNvPr id="445" name="楕円 444">
          <a:extLst>
            <a:ext uri="{FF2B5EF4-FFF2-40B4-BE49-F238E27FC236}">
              <a16:creationId xmlns:a16="http://schemas.microsoft.com/office/drawing/2014/main" xmlns="" id="{46F2B2B8-370E-484C-94E6-2362110DE482}"/>
            </a:ext>
          </a:extLst>
        </xdr:cNvPr>
        <xdr:cNvSpPr/>
      </xdr:nvSpPr>
      <xdr:spPr>
        <a:xfrm>
          <a:off x="12763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79466</xdr:rowOff>
    </xdr:from>
    <xdr:to>
      <xdr:col>71</xdr:col>
      <xdr:colOff>177800</xdr:colOff>
      <xdr:row>40</xdr:row>
      <xdr:rowOff>154577</xdr:rowOff>
    </xdr:to>
    <xdr:cxnSp macro="">
      <xdr:nvCxnSpPr>
        <xdr:cNvPr id="446" name="直線コネクタ 445">
          <a:extLst>
            <a:ext uri="{FF2B5EF4-FFF2-40B4-BE49-F238E27FC236}">
              <a16:creationId xmlns:a16="http://schemas.microsoft.com/office/drawing/2014/main" xmlns="" id="{9E0D0AD9-45AF-4ADB-BBC2-16E4F03EE801}"/>
            </a:ext>
          </a:extLst>
        </xdr:cNvPr>
        <xdr:cNvCxnSpPr/>
      </xdr:nvCxnSpPr>
      <xdr:spPr>
        <a:xfrm>
          <a:off x="12814300" y="693746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xmlns="" id="{989EFD42-EEE6-4CE2-ABA2-6A5766A48CA6}"/>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xmlns="" id="{6982E837-EDFB-40CF-9F4B-A6365C257075}"/>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xmlns="" id="{901BD22A-4237-47FE-BFF5-7565C57F9657}"/>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xmlns="" id="{0E496BF0-DE20-4DE7-8EE9-80A9D5A01B9E}"/>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3827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xmlns="" id="{B7E8B9E4-0BE2-4133-9F14-32D73CDB90FA}"/>
            </a:ext>
          </a:extLst>
        </xdr:cNvPr>
        <xdr:cNvSpPr txBox="1"/>
      </xdr:nvSpPr>
      <xdr:spPr>
        <a:xfrm>
          <a:off x="152660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100165</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xmlns="" id="{0DF1B88D-7565-435A-B777-64C2811D21A9}"/>
            </a:ext>
          </a:extLst>
        </xdr:cNvPr>
        <xdr:cNvSpPr txBox="1"/>
      </xdr:nvSpPr>
      <xdr:spPr>
        <a:xfrm>
          <a:off x="14389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25054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xmlns="" id="{FD8054E3-CA1F-441F-86A7-DDC2C4607FA0}"/>
            </a:ext>
          </a:extLst>
        </xdr:cNvPr>
        <xdr:cNvSpPr txBox="1"/>
      </xdr:nvSpPr>
      <xdr:spPr>
        <a:xfrm>
          <a:off x="135007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121393</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xmlns="" id="{F634D00A-0969-4E49-9868-C309D23A1808}"/>
            </a:ext>
          </a:extLst>
        </xdr:cNvPr>
        <xdr:cNvSpPr txBox="1"/>
      </xdr:nvSpPr>
      <xdr:spPr>
        <a:xfrm>
          <a:off x="12611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xmlns="" id="{BF28578C-B1A6-414D-969E-298A9C8989B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xmlns="" id="{D38059D1-E7B4-4350-AE04-78DD564724F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xmlns="" id="{1DC43A86-87DD-46EF-B18B-C72C32CCBA5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xmlns="" id="{FE88481C-2AAD-4835-B452-442036CFE81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xmlns="" id="{EBE2DA36-C970-4AA0-8B89-16A161EB07E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xmlns="" id="{52FA882F-2E9F-4AC1-AB31-254762EFD3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xmlns="" id="{C9C95F8C-3DB4-48DD-AE4E-71DBFEC4ADF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xmlns="" id="{D8F01D17-4FDA-4247-83B3-922E964914F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xmlns="" id="{7C65047B-C2BB-4D2D-9A5D-94D3B161576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xmlns="" id="{445CC4A7-B12B-4EDD-B5DA-B15D5CC5EB3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xmlns="" id="{8C0A5D3C-FF2F-48EB-A5B0-14148AE7EA6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xmlns="" id="{D6C6C2F5-589A-43E9-9C7E-5C9DC4738EB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xmlns="" id="{B571A344-0BF3-4693-8824-7353200CDE0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xmlns="" id="{C6A61833-0982-4122-9948-D8282C9C87B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xmlns="" id="{1380DBD4-2562-494E-923B-6B6C2292608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xmlns="" id="{01EC04D9-5EFD-4458-AFF5-B87719E3FDB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xmlns="" id="{6084517D-1177-4BD0-B39F-341EF6B9C5E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xmlns="" id="{9EC0AA46-0447-40B4-A979-A119115F0FF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xmlns="" id="{928D6A2D-71D2-49B3-BEC1-F9B3943C4B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xmlns="" id="{1ABBFF38-1236-422E-9362-988EEA057B4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xmlns="" id="{7E28E1D1-A0EA-41FE-990E-3DE08DAADD8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xmlns="" id="{A73C8238-6DF9-4682-8DBD-D9C95B4122D2}"/>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xmlns="" id="{1BCC0CE3-53AD-4919-9F09-E9F2FD8ABD02}"/>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xmlns="" id="{62B00A79-1A17-441B-8905-3E0AF72B892B}"/>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xmlns="" id="{6937329B-71ED-4C44-9714-A04CFC092C87}"/>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xmlns="" id="{CEBBA79B-6736-4393-A4E5-8F92481FFBAF}"/>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xmlns="" id="{9F5FE731-638D-4F2C-AA32-250C209DF2A5}"/>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xmlns="" id="{2C9A29E4-DA02-4D66-9884-72E3FC0FD2E8}"/>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xmlns="" id="{F4BE8143-26C1-4A5D-A026-05DF3CBE647E}"/>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xmlns="" id="{CF05DB2F-5F9F-447B-AEA3-A78E663C2E36}"/>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xmlns="" id="{4C3B2EB5-9BC1-406F-9AA5-8EA823738F40}"/>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a16="http://schemas.microsoft.com/office/drawing/2014/main" xmlns="" id="{025A17D1-566F-4465-950B-922F66D83D30}"/>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55C5578F-E751-4F4D-A78D-9145C618F4F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2C89A97A-C7F0-49B4-90C6-5318EF1081B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0DD336A4-5046-446C-983C-E7C98FFE4E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119FB16B-369C-4448-A355-B0F3FE5D1B6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37E946DC-DD35-4362-A73D-82F0E665810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92" name="楕円 491">
          <a:extLst>
            <a:ext uri="{FF2B5EF4-FFF2-40B4-BE49-F238E27FC236}">
              <a16:creationId xmlns:a16="http://schemas.microsoft.com/office/drawing/2014/main" xmlns="" id="{091BE212-6D82-4804-B767-73E0F460A6F1}"/>
            </a:ext>
          </a:extLst>
        </xdr:cNvPr>
        <xdr:cNvSpPr/>
      </xdr:nvSpPr>
      <xdr:spPr>
        <a:xfrm>
          <a:off x="22110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102125</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xmlns="" id="{F55C1985-7018-40FE-94C6-108EB43E1DE5}"/>
            </a:ext>
          </a:extLst>
        </xdr:cNvPr>
        <xdr:cNvSpPr txBox="1"/>
      </xdr:nvSpPr>
      <xdr:spPr>
        <a:xfrm>
          <a:off x="22199600"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131013</xdr:rowOff>
    </xdr:from>
    <xdr:to>
      <xdr:col>112</xdr:col>
      <xdr:colOff>38100</xdr:colOff>
      <xdr:row>40</xdr:row>
      <xdr:rowOff>61163</xdr:rowOff>
    </xdr:to>
    <xdr:sp macro="" textlink="">
      <xdr:nvSpPr>
        <xdr:cNvPr id="494" name="楕円 493">
          <a:extLst>
            <a:ext uri="{FF2B5EF4-FFF2-40B4-BE49-F238E27FC236}">
              <a16:creationId xmlns:a16="http://schemas.microsoft.com/office/drawing/2014/main" xmlns="" id="{B54929B5-14CE-4351-AEED-D2448DB11151}"/>
            </a:ext>
          </a:extLst>
        </xdr:cNvPr>
        <xdr:cNvSpPr/>
      </xdr:nvSpPr>
      <xdr:spPr>
        <a:xfrm>
          <a:off x="21272500" y="68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xdr:rowOff>
    </xdr:from>
    <xdr:to>
      <xdr:col>116</xdr:col>
      <xdr:colOff>63500</xdr:colOff>
      <xdr:row>40</xdr:row>
      <xdr:rowOff>10363</xdr:rowOff>
    </xdr:to>
    <xdr:cxnSp macro="">
      <xdr:nvCxnSpPr>
        <xdr:cNvPr id="495" name="直線コネクタ 494">
          <a:extLst>
            <a:ext uri="{FF2B5EF4-FFF2-40B4-BE49-F238E27FC236}">
              <a16:creationId xmlns:a16="http://schemas.microsoft.com/office/drawing/2014/main" xmlns="" id="{9274F496-27AE-48BB-B203-81DC079FDF43}"/>
            </a:ext>
          </a:extLst>
        </xdr:cNvPr>
        <xdr:cNvCxnSpPr/>
      </xdr:nvCxnSpPr>
      <xdr:spPr>
        <a:xfrm flipV="1">
          <a:off x="21323300" y="6861048"/>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137414</xdr:rowOff>
    </xdr:from>
    <xdr:to>
      <xdr:col>107</xdr:col>
      <xdr:colOff>101600</xdr:colOff>
      <xdr:row>40</xdr:row>
      <xdr:rowOff>67564</xdr:rowOff>
    </xdr:to>
    <xdr:sp macro="" textlink="">
      <xdr:nvSpPr>
        <xdr:cNvPr id="496" name="楕円 495">
          <a:extLst>
            <a:ext uri="{FF2B5EF4-FFF2-40B4-BE49-F238E27FC236}">
              <a16:creationId xmlns:a16="http://schemas.microsoft.com/office/drawing/2014/main" xmlns="" id="{4BDE7330-958B-4115-BAC2-A154427A9BA6}"/>
            </a:ext>
          </a:extLst>
        </xdr:cNvPr>
        <xdr:cNvSpPr/>
      </xdr:nvSpPr>
      <xdr:spPr>
        <a:xfrm>
          <a:off x="20383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10363</xdr:rowOff>
    </xdr:from>
    <xdr:to>
      <xdr:col>111</xdr:col>
      <xdr:colOff>177800</xdr:colOff>
      <xdr:row>40</xdr:row>
      <xdr:rowOff>16764</xdr:rowOff>
    </xdr:to>
    <xdr:cxnSp macro="">
      <xdr:nvCxnSpPr>
        <xdr:cNvPr id="497" name="直線コネクタ 496">
          <a:extLst>
            <a:ext uri="{FF2B5EF4-FFF2-40B4-BE49-F238E27FC236}">
              <a16:creationId xmlns:a16="http://schemas.microsoft.com/office/drawing/2014/main" xmlns="" id="{EEB2FE24-2B23-463A-92D7-B791DD672DB1}"/>
            </a:ext>
          </a:extLst>
        </xdr:cNvPr>
        <xdr:cNvCxnSpPr/>
      </xdr:nvCxnSpPr>
      <xdr:spPr>
        <a:xfrm flipV="1">
          <a:off x="20434300" y="686836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143814</xdr:rowOff>
    </xdr:from>
    <xdr:to>
      <xdr:col>102</xdr:col>
      <xdr:colOff>165100</xdr:colOff>
      <xdr:row>40</xdr:row>
      <xdr:rowOff>73964</xdr:rowOff>
    </xdr:to>
    <xdr:sp macro="" textlink="">
      <xdr:nvSpPr>
        <xdr:cNvPr id="498" name="楕円 497">
          <a:extLst>
            <a:ext uri="{FF2B5EF4-FFF2-40B4-BE49-F238E27FC236}">
              <a16:creationId xmlns:a16="http://schemas.microsoft.com/office/drawing/2014/main" xmlns="" id="{144E7142-4AA9-4D1B-A9A2-53314617B93B}"/>
            </a:ext>
          </a:extLst>
        </xdr:cNvPr>
        <xdr:cNvSpPr/>
      </xdr:nvSpPr>
      <xdr:spPr>
        <a:xfrm>
          <a:off x="19494500" y="68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xdr:rowOff>
    </xdr:from>
    <xdr:to>
      <xdr:col>107</xdr:col>
      <xdr:colOff>50800</xdr:colOff>
      <xdr:row>40</xdr:row>
      <xdr:rowOff>23164</xdr:rowOff>
    </xdr:to>
    <xdr:cxnSp macro="">
      <xdr:nvCxnSpPr>
        <xdr:cNvPr id="499" name="直線コネクタ 498">
          <a:extLst>
            <a:ext uri="{FF2B5EF4-FFF2-40B4-BE49-F238E27FC236}">
              <a16:creationId xmlns:a16="http://schemas.microsoft.com/office/drawing/2014/main" xmlns="" id="{0EF4E188-D373-4314-AED6-D367D4655D13}"/>
            </a:ext>
          </a:extLst>
        </xdr:cNvPr>
        <xdr:cNvCxnSpPr/>
      </xdr:nvCxnSpPr>
      <xdr:spPr>
        <a:xfrm flipV="1">
          <a:off x="19545300" y="687476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157531</xdr:rowOff>
    </xdr:from>
    <xdr:to>
      <xdr:col>98</xdr:col>
      <xdr:colOff>38100</xdr:colOff>
      <xdr:row>40</xdr:row>
      <xdr:rowOff>87681</xdr:rowOff>
    </xdr:to>
    <xdr:sp macro="" textlink="">
      <xdr:nvSpPr>
        <xdr:cNvPr id="500" name="楕円 499">
          <a:extLst>
            <a:ext uri="{FF2B5EF4-FFF2-40B4-BE49-F238E27FC236}">
              <a16:creationId xmlns:a16="http://schemas.microsoft.com/office/drawing/2014/main" xmlns="" id="{63C58C53-392F-48C6-B928-76FC7804D49A}"/>
            </a:ext>
          </a:extLst>
        </xdr:cNvPr>
        <xdr:cNvSpPr/>
      </xdr:nvSpPr>
      <xdr:spPr>
        <a:xfrm>
          <a:off x="18605500" y="68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23164</xdr:rowOff>
    </xdr:from>
    <xdr:to>
      <xdr:col>102</xdr:col>
      <xdr:colOff>114300</xdr:colOff>
      <xdr:row>40</xdr:row>
      <xdr:rowOff>36881</xdr:rowOff>
    </xdr:to>
    <xdr:cxnSp macro="">
      <xdr:nvCxnSpPr>
        <xdr:cNvPr id="501" name="直線コネクタ 500">
          <a:extLst>
            <a:ext uri="{FF2B5EF4-FFF2-40B4-BE49-F238E27FC236}">
              <a16:creationId xmlns:a16="http://schemas.microsoft.com/office/drawing/2014/main" xmlns="" id="{C737AA36-649E-4190-A0DD-59794D5E153B}"/>
            </a:ext>
          </a:extLst>
        </xdr:cNvPr>
        <xdr:cNvCxnSpPr/>
      </xdr:nvCxnSpPr>
      <xdr:spPr>
        <a:xfrm flipV="1">
          <a:off x="18656300" y="688116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xmlns="" id="{475CB291-E510-429F-9D35-63FF106E94DD}"/>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xmlns="" id="{11759905-C290-43F3-B06B-8FF3FA7ACDBF}"/>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xmlns="" id="{0D0E610E-9BC4-4278-B654-5EE1B9F1264B}"/>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xmlns="" id="{74AE601E-399F-489E-BCC8-A4FBF8B8421B}"/>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52290</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xmlns="" id="{E7A49174-9204-4310-AFE4-E25F29406BB5}"/>
            </a:ext>
          </a:extLst>
        </xdr:cNvPr>
        <xdr:cNvSpPr txBox="1"/>
      </xdr:nvSpPr>
      <xdr:spPr>
        <a:xfrm>
          <a:off x="21075727" y="691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58691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xmlns="" id="{6EB0DE11-AD60-4A81-89CB-7B2EB5D0335C}"/>
            </a:ext>
          </a:extLst>
        </xdr:cNvPr>
        <xdr:cNvSpPr txBox="1"/>
      </xdr:nvSpPr>
      <xdr:spPr>
        <a:xfrm>
          <a:off x="20199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65091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xmlns="" id="{D56E7875-2BED-4B97-B880-47E51A67EFF2}"/>
            </a:ext>
          </a:extLst>
        </xdr:cNvPr>
        <xdr:cNvSpPr txBox="1"/>
      </xdr:nvSpPr>
      <xdr:spPr>
        <a:xfrm>
          <a:off x="19310427" y="692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78808</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xmlns="" id="{CF36AADC-F78C-4808-9E6C-7DB5159CF58B}"/>
            </a:ext>
          </a:extLst>
        </xdr:cNvPr>
        <xdr:cNvSpPr txBox="1"/>
      </xdr:nvSpPr>
      <xdr:spPr>
        <a:xfrm>
          <a:off x="18421427" y="693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xmlns="" id="{7441C533-4FCE-4C97-BB2A-36D12530081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xmlns="" id="{16275F20-F039-4F7B-84AE-DEDEB9D1AB9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xmlns="" id="{5F5DD0ED-AF2F-4536-B165-9966B8420C3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xmlns="" id="{968DB8DA-44A6-47D3-8BF2-1C03359C133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xmlns="" id="{E62626D9-F1C2-4106-82F8-5F9F40BFB9E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xmlns="" id="{49860D53-A1C4-4055-B0A6-CF6EACAE64B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xmlns="" id="{9E833D52-C145-4263-AD38-E1F75B3DC2E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xmlns="" id="{71923DE0-CBED-4284-B6FB-0E2D31C750C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xmlns="" id="{A80E7669-2B84-4E96-B0D3-6709EE61CFB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xmlns="" id="{D4A4FEA1-18B9-4E98-ADD2-94A65AE1D1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xmlns="" id="{D9608FFB-24A1-47DF-A7ED-D13C9AA2E10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xmlns="" id="{63C1DCBA-90E1-4B5F-9B0B-804531CCCA2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xmlns="" id="{06702CD8-F960-479B-89F8-62DF37A0E05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xmlns="" id="{023899DD-6ACF-4F0F-BBAE-26D326ACB79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xmlns="" id="{279B5F29-A4C8-4CDD-B9C2-F94F928B4DF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xmlns="" id="{C3ACE1B1-D9D4-4BE6-B110-D29B1616735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xmlns="" id="{7C4E1B87-11DC-422F-8091-204B06A2C09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xmlns="" id="{8DD5F4BC-3543-4698-AE5B-208221FC5A6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xmlns="" id="{A890A614-3ECB-4969-B8D7-5CE9F3D499A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xmlns="" id="{DA06BDC3-496B-4F6C-BAC6-3078D8A3905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xmlns="" id="{E9B214E1-84B5-43A3-9316-014A7FF71C3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xmlns="" id="{BBBFDA89-D254-4BE8-A06B-C27AE98442B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xmlns="" id="{BA209E07-580F-4EE7-8C20-9024D4294D5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xmlns="" id="{4CA15850-E33B-4A23-A947-3987ABBA8C5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xmlns="" id="{E0C6608B-C7F3-49D6-9B2F-7EA7D836A87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xmlns="" id="{4FDC96B2-8303-49C6-B92A-C23E09C33CAA}"/>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xmlns="" id="{43813813-A1DA-4790-9F79-BA5B18E9295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xmlns="" id="{B97B2D2A-A791-4F03-A1FD-AAE27D4048A5}"/>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xmlns="" id="{32F16190-FBCC-46F5-B614-6A2108BFE008}"/>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xmlns="" id="{C42B6652-8DC5-4AD6-AD59-BFBC11C44BEB}"/>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40" name="【学校施設】&#10;有形固定資産減価償却率平均値テキスト">
          <a:extLst>
            <a:ext uri="{FF2B5EF4-FFF2-40B4-BE49-F238E27FC236}">
              <a16:creationId xmlns:a16="http://schemas.microsoft.com/office/drawing/2014/main" xmlns="" id="{083CDA5A-A3E3-4D3B-B9D6-1C161408797E}"/>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xmlns="" id="{33D2D115-AA33-48EB-8F0C-15ACD1F3F729}"/>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xmlns="" id="{A3C398F1-976E-4CFA-B5AF-AA1169D993CD}"/>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xmlns="" id="{65205269-1EB6-4777-8958-A494F690BE4C}"/>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xmlns="" id="{AE55822E-5952-4F0F-BD09-F95BA1E9E32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xmlns="" id="{95492086-F77C-4279-B452-A032A97339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7EB15C75-E087-4F59-96D2-10EAA03FC8F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2004DFEA-DE4F-4E9F-96FC-87642FC7BA3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CE73C88B-9F83-4D41-A35A-0C206A0B32E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245C9C5B-A3E5-4477-8076-3184353FD58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xmlns="" id="{D021D71D-25F8-4719-8955-D3E82C8242A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51" name="楕円 550">
          <a:extLst>
            <a:ext uri="{FF2B5EF4-FFF2-40B4-BE49-F238E27FC236}">
              <a16:creationId xmlns:a16="http://schemas.microsoft.com/office/drawing/2014/main" xmlns="" id="{D7B1E97F-F319-4FE9-A9BD-CD1E5C3FB35B}"/>
            </a:ext>
          </a:extLst>
        </xdr:cNvPr>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552" name="【学校施設】&#10;有形固定資産減価償却率該当値テキスト">
          <a:extLst>
            <a:ext uri="{FF2B5EF4-FFF2-40B4-BE49-F238E27FC236}">
              <a16:creationId xmlns:a16="http://schemas.microsoft.com/office/drawing/2014/main" xmlns="" id="{A2C03B27-BDE4-49A8-A7DA-D21EA5245A01}"/>
            </a:ext>
          </a:extLst>
        </xdr:cNvPr>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140244</xdr:rowOff>
    </xdr:from>
    <xdr:to>
      <xdr:col>81</xdr:col>
      <xdr:colOff>101600</xdr:colOff>
      <xdr:row>62</xdr:row>
      <xdr:rowOff>70394</xdr:rowOff>
    </xdr:to>
    <xdr:sp macro="" textlink="">
      <xdr:nvSpPr>
        <xdr:cNvPr id="553" name="楕円 552">
          <a:extLst>
            <a:ext uri="{FF2B5EF4-FFF2-40B4-BE49-F238E27FC236}">
              <a16:creationId xmlns:a16="http://schemas.microsoft.com/office/drawing/2014/main" xmlns="" id="{36CFBA2F-1DD2-451E-81D0-5EF16CEAA5C9}"/>
            </a:ext>
          </a:extLst>
        </xdr:cNvPr>
        <xdr:cNvSpPr/>
      </xdr:nvSpPr>
      <xdr:spPr>
        <a:xfrm>
          <a:off x="15430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19594</xdr:rowOff>
    </xdr:from>
    <xdr:to>
      <xdr:col>85</xdr:col>
      <xdr:colOff>127000</xdr:colOff>
      <xdr:row>62</xdr:row>
      <xdr:rowOff>68580</xdr:rowOff>
    </xdr:to>
    <xdr:cxnSp macro="">
      <xdr:nvCxnSpPr>
        <xdr:cNvPr id="554" name="直線コネクタ 553">
          <a:extLst>
            <a:ext uri="{FF2B5EF4-FFF2-40B4-BE49-F238E27FC236}">
              <a16:creationId xmlns:a16="http://schemas.microsoft.com/office/drawing/2014/main" xmlns="" id="{AD2BB1E5-D2A0-4DD6-95D9-FC859FDA48BE}"/>
            </a:ext>
          </a:extLst>
        </xdr:cNvPr>
        <xdr:cNvCxnSpPr/>
      </xdr:nvCxnSpPr>
      <xdr:spPr>
        <a:xfrm>
          <a:off x="15481300" y="1064949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16147</xdr:rowOff>
    </xdr:from>
    <xdr:to>
      <xdr:col>76</xdr:col>
      <xdr:colOff>165100</xdr:colOff>
      <xdr:row>62</xdr:row>
      <xdr:rowOff>117747</xdr:rowOff>
    </xdr:to>
    <xdr:sp macro="" textlink="">
      <xdr:nvSpPr>
        <xdr:cNvPr id="555" name="楕円 554">
          <a:extLst>
            <a:ext uri="{FF2B5EF4-FFF2-40B4-BE49-F238E27FC236}">
              <a16:creationId xmlns:a16="http://schemas.microsoft.com/office/drawing/2014/main" xmlns="" id="{1272E331-2537-40A4-B295-FBD2FE627380}"/>
            </a:ext>
          </a:extLst>
        </xdr:cNvPr>
        <xdr:cNvSpPr/>
      </xdr:nvSpPr>
      <xdr:spPr>
        <a:xfrm>
          <a:off x="14541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19594</xdr:rowOff>
    </xdr:from>
    <xdr:to>
      <xdr:col>81</xdr:col>
      <xdr:colOff>50800</xdr:colOff>
      <xdr:row>62</xdr:row>
      <xdr:rowOff>66947</xdr:rowOff>
    </xdr:to>
    <xdr:cxnSp macro="">
      <xdr:nvCxnSpPr>
        <xdr:cNvPr id="556" name="直線コネクタ 555">
          <a:extLst>
            <a:ext uri="{FF2B5EF4-FFF2-40B4-BE49-F238E27FC236}">
              <a16:creationId xmlns:a16="http://schemas.microsoft.com/office/drawing/2014/main" xmlns="" id="{C16BA9E4-ACF0-4D24-BBBC-E62921FA6717}"/>
            </a:ext>
          </a:extLst>
        </xdr:cNvPr>
        <xdr:cNvCxnSpPr/>
      </xdr:nvCxnSpPr>
      <xdr:spPr>
        <a:xfrm flipV="1">
          <a:off x="14592300" y="1064949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148409</xdr:rowOff>
    </xdr:from>
    <xdr:to>
      <xdr:col>72</xdr:col>
      <xdr:colOff>38100</xdr:colOff>
      <xdr:row>62</xdr:row>
      <xdr:rowOff>78559</xdr:rowOff>
    </xdr:to>
    <xdr:sp macro="" textlink="">
      <xdr:nvSpPr>
        <xdr:cNvPr id="557" name="楕円 556">
          <a:extLst>
            <a:ext uri="{FF2B5EF4-FFF2-40B4-BE49-F238E27FC236}">
              <a16:creationId xmlns:a16="http://schemas.microsoft.com/office/drawing/2014/main" xmlns="" id="{1965D2ED-F0B8-4A82-AD6A-D1B9A5A69C09}"/>
            </a:ext>
          </a:extLst>
        </xdr:cNvPr>
        <xdr:cNvSpPr/>
      </xdr:nvSpPr>
      <xdr:spPr>
        <a:xfrm>
          <a:off x="13652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27759</xdr:rowOff>
    </xdr:from>
    <xdr:to>
      <xdr:col>76</xdr:col>
      <xdr:colOff>114300</xdr:colOff>
      <xdr:row>62</xdr:row>
      <xdr:rowOff>66947</xdr:rowOff>
    </xdr:to>
    <xdr:cxnSp macro="">
      <xdr:nvCxnSpPr>
        <xdr:cNvPr id="558" name="直線コネクタ 557">
          <a:extLst>
            <a:ext uri="{FF2B5EF4-FFF2-40B4-BE49-F238E27FC236}">
              <a16:creationId xmlns:a16="http://schemas.microsoft.com/office/drawing/2014/main" xmlns="" id="{C3AE0B30-180E-4A13-BB22-7AC0322BD206}"/>
            </a:ext>
          </a:extLst>
        </xdr:cNvPr>
        <xdr:cNvCxnSpPr/>
      </xdr:nvCxnSpPr>
      <xdr:spPr>
        <a:xfrm>
          <a:off x="13703300" y="1065765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109220</xdr:rowOff>
    </xdr:from>
    <xdr:to>
      <xdr:col>67</xdr:col>
      <xdr:colOff>101600</xdr:colOff>
      <xdr:row>62</xdr:row>
      <xdr:rowOff>39370</xdr:rowOff>
    </xdr:to>
    <xdr:sp macro="" textlink="">
      <xdr:nvSpPr>
        <xdr:cNvPr id="559" name="楕円 558">
          <a:extLst>
            <a:ext uri="{FF2B5EF4-FFF2-40B4-BE49-F238E27FC236}">
              <a16:creationId xmlns:a16="http://schemas.microsoft.com/office/drawing/2014/main" xmlns="" id="{B6650129-605E-45D6-B073-7434DF93D1B3}"/>
            </a:ext>
          </a:extLst>
        </xdr:cNvPr>
        <xdr:cNvSpPr/>
      </xdr:nvSpPr>
      <xdr:spPr>
        <a:xfrm>
          <a:off x="12763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160020</xdr:rowOff>
    </xdr:from>
    <xdr:to>
      <xdr:col>71</xdr:col>
      <xdr:colOff>177800</xdr:colOff>
      <xdr:row>62</xdr:row>
      <xdr:rowOff>27759</xdr:rowOff>
    </xdr:to>
    <xdr:cxnSp macro="">
      <xdr:nvCxnSpPr>
        <xdr:cNvPr id="560" name="直線コネクタ 559">
          <a:extLst>
            <a:ext uri="{FF2B5EF4-FFF2-40B4-BE49-F238E27FC236}">
              <a16:creationId xmlns:a16="http://schemas.microsoft.com/office/drawing/2014/main" xmlns="" id="{37E42FCC-D1B9-4259-8A11-9358C1C14C67}"/>
            </a:ext>
          </a:extLst>
        </xdr:cNvPr>
        <xdr:cNvCxnSpPr/>
      </xdr:nvCxnSpPr>
      <xdr:spPr>
        <a:xfrm>
          <a:off x="12814300" y="1061847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61" name="n_1aveValue【学校施設】&#10;有形固定資産減価償却率">
          <a:extLst>
            <a:ext uri="{FF2B5EF4-FFF2-40B4-BE49-F238E27FC236}">
              <a16:creationId xmlns:a16="http://schemas.microsoft.com/office/drawing/2014/main" xmlns="" id="{6047688D-5D60-430D-8CCF-FAD0BB2E4BDF}"/>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62" name="n_2aveValue【学校施設】&#10;有形固定資産減価償却率">
          <a:extLst>
            <a:ext uri="{FF2B5EF4-FFF2-40B4-BE49-F238E27FC236}">
              <a16:creationId xmlns:a16="http://schemas.microsoft.com/office/drawing/2014/main" xmlns="" id="{3194202B-E079-470C-8769-21139D34F667}"/>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xmlns="" id="{D810C3DD-44AC-49B9-8B2C-F38D0B98BF3A}"/>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xmlns="" id="{E21E92FC-41AD-4EBD-A562-FE8A481BE50B}"/>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61521</xdr:rowOff>
    </xdr:from>
    <xdr:ext cx="405111" cy="259045"/>
    <xdr:sp macro="" textlink="">
      <xdr:nvSpPr>
        <xdr:cNvPr id="565" name="n_1mainValue【学校施設】&#10;有形固定資産減価償却率">
          <a:extLst>
            <a:ext uri="{FF2B5EF4-FFF2-40B4-BE49-F238E27FC236}">
              <a16:creationId xmlns:a16="http://schemas.microsoft.com/office/drawing/2014/main" xmlns="" id="{B71A9A7A-8852-4B6D-81B9-9B1719B255CA}"/>
            </a:ext>
          </a:extLst>
        </xdr:cNvPr>
        <xdr:cNvSpPr txBox="1"/>
      </xdr:nvSpPr>
      <xdr:spPr>
        <a:xfrm>
          <a:off x="152660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108874</xdr:rowOff>
    </xdr:from>
    <xdr:ext cx="405111" cy="259045"/>
    <xdr:sp macro="" textlink="">
      <xdr:nvSpPr>
        <xdr:cNvPr id="566" name="n_2mainValue【学校施設】&#10;有形固定資産減価償却率">
          <a:extLst>
            <a:ext uri="{FF2B5EF4-FFF2-40B4-BE49-F238E27FC236}">
              <a16:creationId xmlns:a16="http://schemas.microsoft.com/office/drawing/2014/main" xmlns="" id="{57F2C594-EB72-4CEA-B797-579958E0064B}"/>
            </a:ext>
          </a:extLst>
        </xdr:cNvPr>
        <xdr:cNvSpPr txBox="1"/>
      </xdr:nvSpPr>
      <xdr:spPr>
        <a:xfrm>
          <a:off x="143897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69686</xdr:rowOff>
    </xdr:from>
    <xdr:ext cx="405111" cy="259045"/>
    <xdr:sp macro="" textlink="">
      <xdr:nvSpPr>
        <xdr:cNvPr id="567" name="n_3mainValue【学校施設】&#10;有形固定資産減価償却率">
          <a:extLst>
            <a:ext uri="{FF2B5EF4-FFF2-40B4-BE49-F238E27FC236}">
              <a16:creationId xmlns:a16="http://schemas.microsoft.com/office/drawing/2014/main" xmlns="" id="{42769651-0566-499D-A382-9C74237A833F}"/>
            </a:ext>
          </a:extLst>
        </xdr:cNvPr>
        <xdr:cNvSpPr txBox="1"/>
      </xdr:nvSpPr>
      <xdr:spPr>
        <a:xfrm>
          <a:off x="13500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30497</xdr:rowOff>
    </xdr:from>
    <xdr:ext cx="405111" cy="259045"/>
    <xdr:sp macro="" textlink="">
      <xdr:nvSpPr>
        <xdr:cNvPr id="568" name="n_4mainValue【学校施設】&#10;有形固定資産減価償却率">
          <a:extLst>
            <a:ext uri="{FF2B5EF4-FFF2-40B4-BE49-F238E27FC236}">
              <a16:creationId xmlns:a16="http://schemas.microsoft.com/office/drawing/2014/main" xmlns="" id="{4179F6F6-3E37-4F38-AFB2-7D266C3DD292}"/>
            </a:ext>
          </a:extLst>
        </xdr:cNvPr>
        <xdr:cNvSpPr txBox="1"/>
      </xdr:nvSpPr>
      <xdr:spPr>
        <a:xfrm>
          <a:off x="12611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xmlns="" id="{ADD18436-ECC1-42B4-AF77-2EA1B2E3267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xmlns="" id="{D0AD337D-B3A3-44D4-B30C-6B833F674E4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xmlns="" id="{72502D08-5836-45EB-9CAA-9F5E7F2277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xmlns="" id="{5F21EF3E-CF99-4BE7-A17A-6742B6C0A6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xmlns="" id="{FF51DDB0-E096-4562-B0C7-14ECF2A1790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xmlns="" id="{EEDD2B5C-4F5D-42F7-874D-36A4384C04D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xmlns="" id="{A562863A-DA96-4D1D-9854-CF0B9C0206D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xmlns="" id="{172157B4-7DC9-4D34-A3AB-1434B552723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xmlns="" id="{95B3880F-BF62-4DE2-8D91-2EBF2AF6150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xmlns="" id="{D304652E-1167-4DC8-92E3-21B7E701F97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xmlns="" id="{2A0E74B0-FE6F-4B55-A660-82ED9E51B93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xmlns="" id="{CD765ADE-7E9D-4F67-A2F8-FB04FF73678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xmlns="" id="{95E047A7-8BF3-4EF1-9B75-CC1F4435ACA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xmlns="" id="{ECFAF0DE-34BD-44C3-A9FF-91C93EF701DF}"/>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xmlns="" id="{CA587B11-7E7D-44CC-9F06-49A7561287C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xmlns="" id="{12C4C38E-E751-459C-931A-4D2513937D55}"/>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xmlns="" id="{3084EF39-AE86-45E8-B0B9-CBB0000377C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xmlns="" id="{220CA504-D2DD-4C37-91D0-66B22A9FD468}"/>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xmlns="" id="{159D8272-E90A-41E0-9843-EE814D7F0F0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xmlns="" id="{00486496-7BA7-4B6A-B506-52DFB6250A91}"/>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xmlns="" id="{F7AFC3AD-5A39-4978-81B9-D424B530051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xmlns="" id="{1FCB7DDA-FCB2-49CE-AA97-99559713E40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xmlns="" id="{2D0FBF0C-C1E5-4DF6-850E-7BF7263D8F4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xmlns="" id="{E4FADB81-1785-4077-B28A-BB2BDDA26AF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xmlns="" id="{AB149E0F-FEBC-4C29-8B45-C5336AA7089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xmlns="" id="{1D47219D-E9EE-48F4-89D7-8DE4CDB4A1F7}"/>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xmlns="" id="{A8283C4A-5271-4FD7-B597-890BF06C814A}"/>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xmlns="" id="{410F06B4-C23A-4A4B-9786-94E6334057A7}"/>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xmlns="" id="{6B3F9BFF-3293-4232-8B29-63DF71533679}"/>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xmlns="" id="{0E6BDE10-E58A-4F55-9175-F67EED82AE7F}"/>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99" name="【学校施設】&#10;一人当たり面積平均値テキスト">
          <a:extLst>
            <a:ext uri="{FF2B5EF4-FFF2-40B4-BE49-F238E27FC236}">
              <a16:creationId xmlns:a16="http://schemas.microsoft.com/office/drawing/2014/main" xmlns="" id="{CC2301E6-0B1E-4E92-A8F3-3CA9DD097D98}"/>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xmlns="" id="{B8CAB213-E41E-485D-9151-F5DFA37DDFEB}"/>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xmlns="" id="{9EBFB444-ABC7-46D3-8C44-1AEBAAD4D217}"/>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xmlns="" id="{8D813F64-D606-4843-9290-020A5240C836}"/>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xmlns="" id="{57FCD708-8D2C-46E7-8F4F-27F3BAD13DA9}"/>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a16="http://schemas.microsoft.com/office/drawing/2014/main" xmlns="" id="{811A24D5-E257-448F-9ABF-87EBA939E9BA}"/>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6D27BA3C-232D-4573-812D-A1E06563117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xmlns="" id="{8E74F352-C83B-4FF1-8C03-C7AA1791BAF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xmlns="" id="{F96914C7-B804-4330-8235-F688AB1750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xmlns="" id="{F7262924-AF89-4DC7-9785-F53E79E3B84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xmlns="" id="{763F43B6-6C01-4F78-B74D-A7DC3B33127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125353</xdr:rowOff>
    </xdr:from>
    <xdr:to>
      <xdr:col>116</xdr:col>
      <xdr:colOff>114300</xdr:colOff>
      <xdr:row>64</xdr:row>
      <xdr:rowOff>55503</xdr:rowOff>
    </xdr:to>
    <xdr:sp macro="" textlink="">
      <xdr:nvSpPr>
        <xdr:cNvPr id="610" name="楕円 609">
          <a:extLst>
            <a:ext uri="{FF2B5EF4-FFF2-40B4-BE49-F238E27FC236}">
              <a16:creationId xmlns:a16="http://schemas.microsoft.com/office/drawing/2014/main" xmlns="" id="{A761F513-19AC-4705-8794-F39E045419A2}"/>
            </a:ext>
          </a:extLst>
        </xdr:cNvPr>
        <xdr:cNvSpPr/>
      </xdr:nvSpPr>
      <xdr:spPr>
        <a:xfrm>
          <a:off x="22110700" y="109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611" name="【学校施設】&#10;一人当たり面積該当値テキスト">
          <a:extLst>
            <a:ext uri="{FF2B5EF4-FFF2-40B4-BE49-F238E27FC236}">
              <a16:creationId xmlns:a16="http://schemas.microsoft.com/office/drawing/2014/main" xmlns="" id="{05CD8624-DD95-4F2A-AD8B-2838ADDCC7F0}"/>
            </a:ext>
          </a:extLst>
        </xdr:cNvPr>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128390</xdr:rowOff>
    </xdr:from>
    <xdr:to>
      <xdr:col>112</xdr:col>
      <xdr:colOff>38100</xdr:colOff>
      <xdr:row>64</xdr:row>
      <xdr:rowOff>58540</xdr:rowOff>
    </xdr:to>
    <xdr:sp macro="" textlink="">
      <xdr:nvSpPr>
        <xdr:cNvPr id="612" name="楕円 611">
          <a:extLst>
            <a:ext uri="{FF2B5EF4-FFF2-40B4-BE49-F238E27FC236}">
              <a16:creationId xmlns:a16="http://schemas.microsoft.com/office/drawing/2014/main" xmlns="" id="{DCEDB7A6-D46B-482E-A694-777D759D0534}"/>
            </a:ext>
          </a:extLst>
        </xdr:cNvPr>
        <xdr:cNvSpPr/>
      </xdr:nvSpPr>
      <xdr:spPr>
        <a:xfrm>
          <a:off x="21272500" y="1092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4703</xdr:rowOff>
    </xdr:from>
    <xdr:to>
      <xdr:col>116</xdr:col>
      <xdr:colOff>63500</xdr:colOff>
      <xdr:row>64</xdr:row>
      <xdr:rowOff>7740</xdr:rowOff>
    </xdr:to>
    <xdr:cxnSp macro="">
      <xdr:nvCxnSpPr>
        <xdr:cNvPr id="613" name="直線コネクタ 612">
          <a:extLst>
            <a:ext uri="{FF2B5EF4-FFF2-40B4-BE49-F238E27FC236}">
              <a16:creationId xmlns:a16="http://schemas.microsoft.com/office/drawing/2014/main" xmlns="" id="{A7C9696F-CBA0-4F1F-A227-6CEE3E25D962}"/>
            </a:ext>
          </a:extLst>
        </xdr:cNvPr>
        <xdr:cNvCxnSpPr/>
      </xdr:nvCxnSpPr>
      <xdr:spPr>
        <a:xfrm flipV="1">
          <a:off x="21323300" y="10977503"/>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131101</xdr:rowOff>
    </xdr:from>
    <xdr:to>
      <xdr:col>107</xdr:col>
      <xdr:colOff>101600</xdr:colOff>
      <xdr:row>64</xdr:row>
      <xdr:rowOff>61251</xdr:rowOff>
    </xdr:to>
    <xdr:sp macro="" textlink="">
      <xdr:nvSpPr>
        <xdr:cNvPr id="614" name="楕円 613">
          <a:extLst>
            <a:ext uri="{FF2B5EF4-FFF2-40B4-BE49-F238E27FC236}">
              <a16:creationId xmlns:a16="http://schemas.microsoft.com/office/drawing/2014/main" xmlns="" id="{9A2FDFBC-9C9A-4F95-9AA7-519DF901490D}"/>
            </a:ext>
          </a:extLst>
        </xdr:cNvPr>
        <xdr:cNvSpPr/>
      </xdr:nvSpPr>
      <xdr:spPr>
        <a:xfrm>
          <a:off x="20383500" y="109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7740</xdr:rowOff>
    </xdr:from>
    <xdr:to>
      <xdr:col>111</xdr:col>
      <xdr:colOff>177800</xdr:colOff>
      <xdr:row>64</xdr:row>
      <xdr:rowOff>10451</xdr:rowOff>
    </xdr:to>
    <xdr:cxnSp macro="">
      <xdr:nvCxnSpPr>
        <xdr:cNvPr id="615" name="直線コネクタ 614">
          <a:extLst>
            <a:ext uri="{FF2B5EF4-FFF2-40B4-BE49-F238E27FC236}">
              <a16:creationId xmlns:a16="http://schemas.microsoft.com/office/drawing/2014/main" xmlns="" id="{9D07D6CE-E433-4DF9-B883-E4F70A59631A}"/>
            </a:ext>
          </a:extLst>
        </xdr:cNvPr>
        <xdr:cNvCxnSpPr/>
      </xdr:nvCxnSpPr>
      <xdr:spPr>
        <a:xfrm flipV="1">
          <a:off x="20434300" y="10980540"/>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133615</xdr:rowOff>
    </xdr:from>
    <xdr:to>
      <xdr:col>102</xdr:col>
      <xdr:colOff>165100</xdr:colOff>
      <xdr:row>64</xdr:row>
      <xdr:rowOff>63765</xdr:rowOff>
    </xdr:to>
    <xdr:sp macro="" textlink="">
      <xdr:nvSpPr>
        <xdr:cNvPr id="616" name="楕円 615">
          <a:extLst>
            <a:ext uri="{FF2B5EF4-FFF2-40B4-BE49-F238E27FC236}">
              <a16:creationId xmlns:a16="http://schemas.microsoft.com/office/drawing/2014/main" xmlns="" id="{F066FD37-B51B-4D98-8D17-855B534E9217}"/>
            </a:ext>
          </a:extLst>
        </xdr:cNvPr>
        <xdr:cNvSpPr/>
      </xdr:nvSpPr>
      <xdr:spPr>
        <a:xfrm>
          <a:off x="19494500" y="1093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10451</xdr:rowOff>
    </xdr:from>
    <xdr:to>
      <xdr:col>107</xdr:col>
      <xdr:colOff>50800</xdr:colOff>
      <xdr:row>64</xdr:row>
      <xdr:rowOff>12965</xdr:rowOff>
    </xdr:to>
    <xdr:cxnSp macro="">
      <xdr:nvCxnSpPr>
        <xdr:cNvPr id="617" name="直線コネクタ 616">
          <a:extLst>
            <a:ext uri="{FF2B5EF4-FFF2-40B4-BE49-F238E27FC236}">
              <a16:creationId xmlns:a16="http://schemas.microsoft.com/office/drawing/2014/main" xmlns="" id="{EE0BABC3-764D-4134-BF4A-F806A94666F3}"/>
            </a:ext>
          </a:extLst>
        </xdr:cNvPr>
        <xdr:cNvCxnSpPr/>
      </xdr:nvCxnSpPr>
      <xdr:spPr>
        <a:xfrm flipV="1">
          <a:off x="19545300" y="10983251"/>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139363</xdr:rowOff>
    </xdr:from>
    <xdr:to>
      <xdr:col>98</xdr:col>
      <xdr:colOff>38100</xdr:colOff>
      <xdr:row>64</xdr:row>
      <xdr:rowOff>69513</xdr:rowOff>
    </xdr:to>
    <xdr:sp macro="" textlink="">
      <xdr:nvSpPr>
        <xdr:cNvPr id="618" name="楕円 617">
          <a:extLst>
            <a:ext uri="{FF2B5EF4-FFF2-40B4-BE49-F238E27FC236}">
              <a16:creationId xmlns:a16="http://schemas.microsoft.com/office/drawing/2014/main" xmlns="" id="{10D87357-AB47-48B8-B0ED-6F5AAE4CF286}"/>
            </a:ext>
          </a:extLst>
        </xdr:cNvPr>
        <xdr:cNvSpPr/>
      </xdr:nvSpPr>
      <xdr:spPr>
        <a:xfrm>
          <a:off x="18605500" y="109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12965</xdr:rowOff>
    </xdr:from>
    <xdr:to>
      <xdr:col>102</xdr:col>
      <xdr:colOff>114300</xdr:colOff>
      <xdr:row>64</xdr:row>
      <xdr:rowOff>18713</xdr:rowOff>
    </xdr:to>
    <xdr:cxnSp macro="">
      <xdr:nvCxnSpPr>
        <xdr:cNvPr id="619" name="直線コネクタ 618">
          <a:extLst>
            <a:ext uri="{FF2B5EF4-FFF2-40B4-BE49-F238E27FC236}">
              <a16:creationId xmlns:a16="http://schemas.microsoft.com/office/drawing/2014/main" xmlns="" id="{6269066C-24F4-4A1A-B597-2DC59BCDE6AB}"/>
            </a:ext>
          </a:extLst>
        </xdr:cNvPr>
        <xdr:cNvCxnSpPr/>
      </xdr:nvCxnSpPr>
      <xdr:spPr>
        <a:xfrm flipV="1">
          <a:off x="18656300" y="10985765"/>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20" name="n_1aveValue【学校施設】&#10;一人当たり面積">
          <a:extLst>
            <a:ext uri="{FF2B5EF4-FFF2-40B4-BE49-F238E27FC236}">
              <a16:creationId xmlns:a16="http://schemas.microsoft.com/office/drawing/2014/main" xmlns="" id="{D9385B81-99AD-46A1-A939-B4DAFC47774B}"/>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a:extLst>
            <a:ext uri="{FF2B5EF4-FFF2-40B4-BE49-F238E27FC236}">
              <a16:creationId xmlns:a16="http://schemas.microsoft.com/office/drawing/2014/main" xmlns="" id="{173FAFF1-7F84-4896-8048-1104151466F7}"/>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a:extLst>
            <a:ext uri="{FF2B5EF4-FFF2-40B4-BE49-F238E27FC236}">
              <a16:creationId xmlns:a16="http://schemas.microsoft.com/office/drawing/2014/main" xmlns="" id="{07ABE388-3DE0-4292-867C-AB6CEDACE894}"/>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23" name="n_4aveValue【学校施設】&#10;一人当たり面積">
          <a:extLst>
            <a:ext uri="{FF2B5EF4-FFF2-40B4-BE49-F238E27FC236}">
              <a16:creationId xmlns:a16="http://schemas.microsoft.com/office/drawing/2014/main" xmlns="" id="{81320956-FC52-4191-A83B-4DCB4088BC67}"/>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49667</xdr:rowOff>
    </xdr:from>
    <xdr:ext cx="469744" cy="259045"/>
    <xdr:sp macro="" textlink="">
      <xdr:nvSpPr>
        <xdr:cNvPr id="624" name="n_1mainValue【学校施設】&#10;一人当たり面積">
          <a:extLst>
            <a:ext uri="{FF2B5EF4-FFF2-40B4-BE49-F238E27FC236}">
              <a16:creationId xmlns:a16="http://schemas.microsoft.com/office/drawing/2014/main" xmlns="" id="{642B8F5A-ADB5-4B0D-99F8-ED22E98B15EA}"/>
            </a:ext>
          </a:extLst>
        </xdr:cNvPr>
        <xdr:cNvSpPr txBox="1"/>
      </xdr:nvSpPr>
      <xdr:spPr>
        <a:xfrm>
          <a:off x="21075727" y="110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52378</xdr:rowOff>
    </xdr:from>
    <xdr:ext cx="469744" cy="259045"/>
    <xdr:sp macro="" textlink="">
      <xdr:nvSpPr>
        <xdr:cNvPr id="625" name="n_2mainValue【学校施設】&#10;一人当たり面積">
          <a:extLst>
            <a:ext uri="{FF2B5EF4-FFF2-40B4-BE49-F238E27FC236}">
              <a16:creationId xmlns:a16="http://schemas.microsoft.com/office/drawing/2014/main" xmlns="" id="{790CB52A-8FE3-40BE-873F-AD9292325FBC}"/>
            </a:ext>
          </a:extLst>
        </xdr:cNvPr>
        <xdr:cNvSpPr txBox="1"/>
      </xdr:nvSpPr>
      <xdr:spPr>
        <a:xfrm>
          <a:off x="20199427" y="110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54892</xdr:rowOff>
    </xdr:from>
    <xdr:ext cx="469744" cy="259045"/>
    <xdr:sp macro="" textlink="">
      <xdr:nvSpPr>
        <xdr:cNvPr id="626" name="n_3mainValue【学校施設】&#10;一人当たり面積">
          <a:extLst>
            <a:ext uri="{FF2B5EF4-FFF2-40B4-BE49-F238E27FC236}">
              <a16:creationId xmlns:a16="http://schemas.microsoft.com/office/drawing/2014/main" xmlns="" id="{FA8515C1-7FC2-4DE4-937D-6868D7734113}"/>
            </a:ext>
          </a:extLst>
        </xdr:cNvPr>
        <xdr:cNvSpPr txBox="1"/>
      </xdr:nvSpPr>
      <xdr:spPr>
        <a:xfrm>
          <a:off x="19310427" y="1102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60640</xdr:rowOff>
    </xdr:from>
    <xdr:ext cx="469744" cy="259045"/>
    <xdr:sp macro="" textlink="">
      <xdr:nvSpPr>
        <xdr:cNvPr id="627" name="n_4mainValue【学校施設】&#10;一人当たり面積">
          <a:extLst>
            <a:ext uri="{FF2B5EF4-FFF2-40B4-BE49-F238E27FC236}">
              <a16:creationId xmlns:a16="http://schemas.microsoft.com/office/drawing/2014/main" xmlns="" id="{096B0887-FF9F-4DED-B7E2-1135EA8DD45F}"/>
            </a:ext>
          </a:extLst>
        </xdr:cNvPr>
        <xdr:cNvSpPr txBox="1"/>
      </xdr:nvSpPr>
      <xdr:spPr>
        <a:xfrm>
          <a:off x="18421427" y="1103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xmlns="" id="{692075FF-9149-448C-8B69-1E1023226BE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xmlns="" id="{7CF8FA24-1388-4CCA-94E8-584D4AABC1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xmlns="" id="{C4B97A17-5121-407D-BA19-40753CC4D36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xmlns="" id="{D4707AB8-6789-474D-9178-79E6AA42C06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xmlns="" id="{AF3C57B0-B8EF-4BF7-941F-D9E6AE33FF9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xmlns="" id="{1308BD40-69A7-4BFD-BD37-B19239BE75D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xmlns="" id="{BBA54940-59DC-4EB5-9389-0B0AE8C5B6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xmlns="" id="{E75D94DF-8234-4E12-89CF-07A34EDC265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xmlns="" id="{9CFD3F6F-29B3-468D-9A7B-B92C1C52F8B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xmlns="" id="{42CE4CFA-1AD5-48B1-BD67-91E8C6C86E9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xmlns="" id="{C053FD48-F279-48C1-A9F3-EFA91B3290D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xmlns="" id="{C808A76B-3790-48EB-A326-548996CDFB0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xmlns="" id="{9CA9313D-F538-4894-A368-9102937F4F6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xmlns="" id="{6B108B1A-87FD-4D99-B31E-7412FDEC982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xmlns="" id="{93117203-4231-4EF8-9DDF-6A626A8B757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xmlns="" id="{0E57F2DB-AB0E-4BDE-A3D4-E761E837117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xmlns="" id="{D48B9366-568F-4B1C-B17B-2826B1338E0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xmlns="" id="{C1B5A42C-F6A1-448E-B8A7-B2A571C19B8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xmlns="" id="{0AB36CF3-75FB-424F-BF33-A5DFD71A4B5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xmlns="" id="{8EB8BE59-81F5-4518-B416-7B085F78453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xmlns="" id="{56770897-93DE-4962-8F52-52B7AF30B44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xmlns="" id="{303B4EAF-668D-4740-AF5E-EAEC88C57E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xmlns="" id="{28C4030C-A9BA-4455-86D6-EC0732F213A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xmlns="" id="{9CC7DCE5-3111-4CDC-9B81-4506CEB2D29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xmlns="" id="{35752A17-860B-4BB1-99BA-1F55E3BF9C5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xmlns="" id="{6524F218-67ED-4E52-AD38-48F3B6E9210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xmlns="" id="{530FF936-30AE-4E49-ABF1-C9116D899E8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xmlns="" id="{73EB19A4-8013-47D2-8CF5-9B8E8658D81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xmlns="" id="{B9AA6EE7-20ED-4491-AFD2-9C1B5A4D5A2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xmlns="" id="{651F3CDC-D4CC-4C51-85B3-32C9677C921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xmlns="" id="{DC6BC045-1F55-49C3-A07D-3EC2F7077EE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xmlns="" id="{22B07F6B-5923-461C-ABB8-70639928853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xmlns="" id="{BCE4FC01-9001-4A2B-B9EE-85BED09E32F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xmlns="" id="{87F05A7D-9220-4CAB-88B5-E465B6A82B9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xmlns="" id="{CD749959-6F50-43B7-A268-CA9C194C4AE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xmlns="" id="{30830DBE-E401-4E90-ACFF-0439C338751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xmlns="" id="{7872CAAB-35AE-4858-A7AE-F49EC4B4C61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xmlns="" id="{A07BB9E0-83D4-4378-8403-4A7D4EDED5E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xmlns="" id="{7FFE98BC-7B6B-42AD-A104-01A087113CE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xmlns="" id="{CCB7AA50-D712-446B-AAEE-A6D2B778AF9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xmlns="" id="{4980CB34-7008-463C-B027-6903E4964C2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xmlns="" id="{7D3C2219-F39B-4558-81D0-844EB3FA5EE6}"/>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xmlns="" id="{F9C8D506-BB79-4318-BAF7-0F61AE092CB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xmlns="" id="{9EF85DE9-BC82-4AD5-9457-17F92D5DE1F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a:extLst>
            <a:ext uri="{FF2B5EF4-FFF2-40B4-BE49-F238E27FC236}">
              <a16:creationId xmlns:a16="http://schemas.microsoft.com/office/drawing/2014/main" xmlns="" id="{6A633CDA-3AD4-48A1-86C2-CD703F697202}"/>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a:extLst>
            <a:ext uri="{FF2B5EF4-FFF2-40B4-BE49-F238E27FC236}">
              <a16:creationId xmlns:a16="http://schemas.microsoft.com/office/drawing/2014/main" xmlns="" id="{16868DDA-1B2C-4805-B3D2-EB67449F0020}"/>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74" name="【公民館】&#10;有形固定資産減価償却率平均値テキスト">
          <a:extLst>
            <a:ext uri="{FF2B5EF4-FFF2-40B4-BE49-F238E27FC236}">
              <a16:creationId xmlns:a16="http://schemas.microsoft.com/office/drawing/2014/main" xmlns="" id="{7659F617-FF53-497E-9ABF-EA34831E647A}"/>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a:extLst>
            <a:ext uri="{FF2B5EF4-FFF2-40B4-BE49-F238E27FC236}">
              <a16:creationId xmlns:a16="http://schemas.microsoft.com/office/drawing/2014/main" xmlns="" id="{10AF1C7D-D3B7-4E42-AE29-CA05CC851155}"/>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a:extLst>
            <a:ext uri="{FF2B5EF4-FFF2-40B4-BE49-F238E27FC236}">
              <a16:creationId xmlns:a16="http://schemas.microsoft.com/office/drawing/2014/main" xmlns="" id="{227C0D8D-F20A-4910-8F25-03F93E742BC7}"/>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a:extLst>
            <a:ext uri="{FF2B5EF4-FFF2-40B4-BE49-F238E27FC236}">
              <a16:creationId xmlns:a16="http://schemas.microsoft.com/office/drawing/2014/main" xmlns="" id="{97ED676A-9DD0-414C-8806-EE5C72C5BA21}"/>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a:extLst>
            <a:ext uri="{FF2B5EF4-FFF2-40B4-BE49-F238E27FC236}">
              <a16:creationId xmlns:a16="http://schemas.microsoft.com/office/drawing/2014/main" xmlns="" id="{491AE624-CAE5-41A3-BE18-AB7E39C621F3}"/>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a:extLst>
            <a:ext uri="{FF2B5EF4-FFF2-40B4-BE49-F238E27FC236}">
              <a16:creationId xmlns:a16="http://schemas.microsoft.com/office/drawing/2014/main" xmlns="" id="{F2EC628F-C16B-49A7-823A-5F6C3DD711FD}"/>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5006910E-D266-4820-81B0-4586C6860C2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6FD5B09A-6594-4748-A9C7-50AD2567265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A7989931-C997-4755-A0C0-941C850727F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xmlns="" id="{973DA0ED-B166-4FF0-949E-562C8B3443E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xmlns="" id="{ED736A54-03C5-4F23-BD06-0BA17DB803C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115207</xdr:rowOff>
    </xdr:from>
    <xdr:to>
      <xdr:col>85</xdr:col>
      <xdr:colOff>177800</xdr:colOff>
      <xdr:row>106</xdr:row>
      <xdr:rowOff>45357</xdr:rowOff>
    </xdr:to>
    <xdr:sp macro="" textlink="">
      <xdr:nvSpPr>
        <xdr:cNvPr id="685" name="楕円 684">
          <a:extLst>
            <a:ext uri="{FF2B5EF4-FFF2-40B4-BE49-F238E27FC236}">
              <a16:creationId xmlns:a16="http://schemas.microsoft.com/office/drawing/2014/main" xmlns="" id="{C2711D73-4334-42D4-9BCE-D3BB0AD99F2E}"/>
            </a:ext>
          </a:extLst>
        </xdr:cNvPr>
        <xdr:cNvSpPr/>
      </xdr:nvSpPr>
      <xdr:spPr>
        <a:xfrm>
          <a:off x="16268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138084</xdr:rowOff>
    </xdr:from>
    <xdr:ext cx="405111" cy="259045"/>
    <xdr:sp macro="" textlink="">
      <xdr:nvSpPr>
        <xdr:cNvPr id="686" name="【公民館】&#10;有形固定資産減価償却率該当値テキスト">
          <a:extLst>
            <a:ext uri="{FF2B5EF4-FFF2-40B4-BE49-F238E27FC236}">
              <a16:creationId xmlns:a16="http://schemas.microsoft.com/office/drawing/2014/main" xmlns="" id="{2BEC0CB0-D64C-4512-A687-EE84665ED183}"/>
            </a:ext>
          </a:extLst>
        </xdr:cNvPr>
        <xdr:cNvSpPr txBox="1"/>
      </xdr:nvSpPr>
      <xdr:spPr>
        <a:xfrm>
          <a:off x="16357600" y="1796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79284</xdr:rowOff>
    </xdr:from>
    <xdr:to>
      <xdr:col>81</xdr:col>
      <xdr:colOff>101600</xdr:colOff>
      <xdr:row>106</xdr:row>
      <xdr:rowOff>9434</xdr:rowOff>
    </xdr:to>
    <xdr:sp macro="" textlink="">
      <xdr:nvSpPr>
        <xdr:cNvPr id="687" name="楕円 686">
          <a:extLst>
            <a:ext uri="{FF2B5EF4-FFF2-40B4-BE49-F238E27FC236}">
              <a16:creationId xmlns:a16="http://schemas.microsoft.com/office/drawing/2014/main" xmlns="" id="{7B0626ED-56A9-43A7-8A18-9DFE769CF997}"/>
            </a:ext>
          </a:extLst>
        </xdr:cNvPr>
        <xdr:cNvSpPr/>
      </xdr:nvSpPr>
      <xdr:spPr>
        <a:xfrm>
          <a:off x="15430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130084</xdr:rowOff>
    </xdr:from>
    <xdr:to>
      <xdr:col>85</xdr:col>
      <xdr:colOff>127000</xdr:colOff>
      <xdr:row>105</xdr:row>
      <xdr:rowOff>166007</xdr:rowOff>
    </xdr:to>
    <xdr:cxnSp macro="">
      <xdr:nvCxnSpPr>
        <xdr:cNvPr id="688" name="直線コネクタ 687">
          <a:extLst>
            <a:ext uri="{FF2B5EF4-FFF2-40B4-BE49-F238E27FC236}">
              <a16:creationId xmlns:a16="http://schemas.microsoft.com/office/drawing/2014/main" xmlns="" id="{428BA11C-E399-4671-B67E-595788F8D67A}"/>
            </a:ext>
          </a:extLst>
        </xdr:cNvPr>
        <xdr:cNvCxnSpPr/>
      </xdr:nvCxnSpPr>
      <xdr:spPr>
        <a:xfrm>
          <a:off x="15481300" y="181323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689" name="楕円 688">
          <a:extLst>
            <a:ext uri="{FF2B5EF4-FFF2-40B4-BE49-F238E27FC236}">
              <a16:creationId xmlns:a16="http://schemas.microsoft.com/office/drawing/2014/main" xmlns="" id="{90416845-5F25-4A67-AAE2-634AFA07EA6C}"/>
            </a:ext>
          </a:extLst>
        </xdr:cNvPr>
        <xdr:cNvSpPr/>
      </xdr:nvSpPr>
      <xdr:spPr>
        <a:xfrm>
          <a:off x="14541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130084</xdr:rowOff>
    </xdr:from>
    <xdr:to>
      <xdr:col>81</xdr:col>
      <xdr:colOff>50800</xdr:colOff>
      <xdr:row>105</xdr:row>
      <xdr:rowOff>169273</xdr:rowOff>
    </xdr:to>
    <xdr:cxnSp macro="">
      <xdr:nvCxnSpPr>
        <xdr:cNvPr id="690" name="直線コネクタ 689">
          <a:extLst>
            <a:ext uri="{FF2B5EF4-FFF2-40B4-BE49-F238E27FC236}">
              <a16:creationId xmlns:a16="http://schemas.microsoft.com/office/drawing/2014/main" xmlns="" id="{98B08486-2E57-4EC6-BA05-5F56D8E1DC61}"/>
            </a:ext>
          </a:extLst>
        </xdr:cNvPr>
        <xdr:cNvCxnSpPr/>
      </xdr:nvCxnSpPr>
      <xdr:spPr>
        <a:xfrm flipV="1">
          <a:off x="14592300" y="181323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691" name="楕円 690">
          <a:extLst>
            <a:ext uri="{FF2B5EF4-FFF2-40B4-BE49-F238E27FC236}">
              <a16:creationId xmlns:a16="http://schemas.microsoft.com/office/drawing/2014/main" xmlns="" id="{D644F2A1-B858-4834-BD4C-4FF4B2896322}"/>
            </a:ext>
          </a:extLst>
        </xdr:cNvPr>
        <xdr:cNvSpPr/>
      </xdr:nvSpPr>
      <xdr:spPr>
        <a:xfrm>
          <a:off x="13652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169273</xdr:rowOff>
    </xdr:from>
    <xdr:to>
      <xdr:col>76</xdr:col>
      <xdr:colOff>114300</xdr:colOff>
      <xdr:row>106</xdr:row>
      <xdr:rowOff>54973</xdr:rowOff>
    </xdr:to>
    <xdr:cxnSp macro="">
      <xdr:nvCxnSpPr>
        <xdr:cNvPr id="692" name="直線コネクタ 691">
          <a:extLst>
            <a:ext uri="{FF2B5EF4-FFF2-40B4-BE49-F238E27FC236}">
              <a16:creationId xmlns:a16="http://schemas.microsoft.com/office/drawing/2014/main" xmlns="" id="{F78C4DCC-F4C8-4BAC-B1B1-CE51C7C1100E}"/>
            </a:ext>
          </a:extLst>
        </xdr:cNvPr>
        <xdr:cNvCxnSpPr/>
      </xdr:nvCxnSpPr>
      <xdr:spPr>
        <a:xfrm flipV="1">
          <a:off x="13703300" y="1817152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41729</xdr:rowOff>
    </xdr:from>
    <xdr:to>
      <xdr:col>67</xdr:col>
      <xdr:colOff>101600</xdr:colOff>
      <xdr:row>106</xdr:row>
      <xdr:rowOff>143329</xdr:rowOff>
    </xdr:to>
    <xdr:sp macro="" textlink="">
      <xdr:nvSpPr>
        <xdr:cNvPr id="693" name="楕円 692">
          <a:extLst>
            <a:ext uri="{FF2B5EF4-FFF2-40B4-BE49-F238E27FC236}">
              <a16:creationId xmlns:a16="http://schemas.microsoft.com/office/drawing/2014/main" xmlns="" id="{DE75694D-50CF-4495-AB16-8B55FBBAD328}"/>
            </a:ext>
          </a:extLst>
        </xdr:cNvPr>
        <xdr:cNvSpPr/>
      </xdr:nvSpPr>
      <xdr:spPr>
        <a:xfrm>
          <a:off x="1276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54973</xdr:rowOff>
    </xdr:from>
    <xdr:to>
      <xdr:col>71</xdr:col>
      <xdr:colOff>177800</xdr:colOff>
      <xdr:row>106</xdr:row>
      <xdr:rowOff>92529</xdr:rowOff>
    </xdr:to>
    <xdr:cxnSp macro="">
      <xdr:nvCxnSpPr>
        <xdr:cNvPr id="694" name="直線コネクタ 693">
          <a:extLst>
            <a:ext uri="{FF2B5EF4-FFF2-40B4-BE49-F238E27FC236}">
              <a16:creationId xmlns:a16="http://schemas.microsoft.com/office/drawing/2014/main" xmlns="" id="{C00A8ABF-8DC3-4962-A436-90953553C298}"/>
            </a:ext>
          </a:extLst>
        </xdr:cNvPr>
        <xdr:cNvCxnSpPr/>
      </xdr:nvCxnSpPr>
      <xdr:spPr>
        <a:xfrm flipV="1">
          <a:off x="12814300" y="1822867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95" name="n_1aveValue【公民館】&#10;有形固定資産減価償却率">
          <a:extLst>
            <a:ext uri="{FF2B5EF4-FFF2-40B4-BE49-F238E27FC236}">
              <a16:creationId xmlns:a16="http://schemas.microsoft.com/office/drawing/2014/main" xmlns="" id="{327BDBE4-EAE5-4767-B794-08BEB5A31B5A}"/>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96" name="n_2aveValue【公民館】&#10;有形固定資産減価償却率">
          <a:extLst>
            <a:ext uri="{FF2B5EF4-FFF2-40B4-BE49-F238E27FC236}">
              <a16:creationId xmlns:a16="http://schemas.microsoft.com/office/drawing/2014/main" xmlns="" id="{47AC8D88-8223-4842-8D72-18C2695D06AC}"/>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7" name="n_3aveValue【公民館】&#10;有形固定資産減価償却率">
          <a:extLst>
            <a:ext uri="{FF2B5EF4-FFF2-40B4-BE49-F238E27FC236}">
              <a16:creationId xmlns:a16="http://schemas.microsoft.com/office/drawing/2014/main" xmlns="" id="{93AF8DBC-7AB4-465C-8397-E3F78560DB2A}"/>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98" name="n_4aveValue【公民館】&#10;有形固定資産減価償却率">
          <a:extLst>
            <a:ext uri="{FF2B5EF4-FFF2-40B4-BE49-F238E27FC236}">
              <a16:creationId xmlns:a16="http://schemas.microsoft.com/office/drawing/2014/main" xmlns="" id="{8E293186-B480-4416-AF17-B2758913B5EA}"/>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561</xdr:rowOff>
    </xdr:from>
    <xdr:ext cx="405111" cy="259045"/>
    <xdr:sp macro="" textlink="">
      <xdr:nvSpPr>
        <xdr:cNvPr id="699" name="n_1mainValue【公民館】&#10;有形固定資産減価償却率">
          <a:extLst>
            <a:ext uri="{FF2B5EF4-FFF2-40B4-BE49-F238E27FC236}">
              <a16:creationId xmlns:a16="http://schemas.microsoft.com/office/drawing/2014/main" xmlns="" id="{A4D09F9F-911D-4C76-94EB-604B8BE8FD08}"/>
            </a:ext>
          </a:extLst>
        </xdr:cNvPr>
        <xdr:cNvSpPr txBox="1"/>
      </xdr:nvSpPr>
      <xdr:spPr>
        <a:xfrm>
          <a:off x="152660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700" name="n_2mainValue【公民館】&#10;有形固定資産減価償却率">
          <a:extLst>
            <a:ext uri="{FF2B5EF4-FFF2-40B4-BE49-F238E27FC236}">
              <a16:creationId xmlns:a16="http://schemas.microsoft.com/office/drawing/2014/main" xmlns="" id="{1D54F80F-3D88-4834-A6BC-AEE57E1A384D}"/>
            </a:ext>
          </a:extLst>
        </xdr:cNvPr>
        <xdr:cNvSpPr txBox="1"/>
      </xdr:nvSpPr>
      <xdr:spPr>
        <a:xfrm>
          <a:off x="14389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701" name="n_3mainValue【公民館】&#10;有形固定資産減価償却率">
          <a:extLst>
            <a:ext uri="{FF2B5EF4-FFF2-40B4-BE49-F238E27FC236}">
              <a16:creationId xmlns:a16="http://schemas.microsoft.com/office/drawing/2014/main" xmlns="" id="{59067049-41B1-4AD8-A766-81ADD6E66183}"/>
            </a:ext>
          </a:extLst>
        </xdr:cNvPr>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134456</xdr:rowOff>
    </xdr:from>
    <xdr:ext cx="405111" cy="259045"/>
    <xdr:sp macro="" textlink="">
      <xdr:nvSpPr>
        <xdr:cNvPr id="702" name="n_4mainValue【公民館】&#10;有形固定資産減価償却率">
          <a:extLst>
            <a:ext uri="{FF2B5EF4-FFF2-40B4-BE49-F238E27FC236}">
              <a16:creationId xmlns:a16="http://schemas.microsoft.com/office/drawing/2014/main" xmlns="" id="{9D35D5C1-549C-44B3-A01F-53582224059E}"/>
            </a:ext>
          </a:extLst>
        </xdr:cNvPr>
        <xdr:cNvSpPr txBox="1"/>
      </xdr:nvSpPr>
      <xdr:spPr>
        <a:xfrm>
          <a:off x="12611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xmlns="" id="{D12BFD5E-676F-4315-8B95-6C01B846E9D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xmlns="" id="{945E5078-5441-4A42-A51B-F53E2607F72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xmlns="" id="{43ED7907-8E76-41EE-AB69-A9B739B1595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xmlns="" id="{CDCBEC89-9465-490C-9F57-ECF593B947B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xmlns="" id="{EA89F131-4706-420E-8D32-B3C7C54A7D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xmlns="" id="{BE4482B7-8667-4775-809C-167ED799A94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xmlns="" id="{0C2D94DF-A9C4-4CF8-8825-123702523B1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xmlns="" id="{4B51F082-5384-497F-8A1D-3182E76E037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xmlns="" id="{8855F29E-3C74-48BB-84F7-0B193C32222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xmlns="" id="{6962FB04-BFEA-4EA8-BEFC-85E6E7BECC5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xmlns="" id="{F997BA4D-7E2E-48B2-8F5F-C07199BF3EE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xmlns="" id="{9BB38FF0-6FD5-48C3-998B-93D3A03EC86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xmlns="" id="{983C56D8-19BA-4C3B-A2DF-EEEFDD675E9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xmlns="" id="{1FAD0AC4-4B1C-4573-8C35-7ECD157B080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xmlns="" id="{F9077D25-456A-4EE0-98A5-E70F50570CE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a:extLst>
            <a:ext uri="{FF2B5EF4-FFF2-40B4-BE49-F238E27FC236}">
              <a16:creationId xmlns:a16="http://schemas.microsoft.com/office/drawing/2014/main" xmlns="" id="{2BB98F5C-4002-4BE5-83E5-62211F7B1DC1}"/>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xmlns="" id="{86282151-FE39-439A-AB5D-2C57834A72D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a:extLst>
            <a:ext uri="{FF2B5EF4-FFF2-40B4-BE49-F238E27FC236}">
              <a16:creationId xmlns:a16="http://schemas.microsoft.com/office/drawing/2014/main" xmlns="" id="{D98D53EB-B36D-4839-B807-4112C01BD465}"/>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xmlns="" id="{5DE5A0FE-08AB-462E-83B9-CC1C9CC2936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a:extLst>
            <a:ext uri="{FF2B5EF4-FFF2-40B4-BE49-F238E27FC236}">
              <a16:creationId xmlns:a16="http://schemas.microsoft.com/office/drawing/2014/main" xmlns="" id="{82E0B892-9B93-493B-A3B9-B518558FD7A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xmlns="" id="{02DA7FFE-66A4-4863-A6F1-7CA54FC9AB3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a:extLst>
            <a:ext uri="{FF2B5EF4-FFF2-40B4-BE49-F238E27FC236}">
              <a16:creationId xmlns:a16="http://schemas.microsoft.com/office/drawing/2014/main" xmlns="" id="{483B24E1-96A6-4354-BB65-73805874046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xmlns="" id="{0A041257-881C-4CBF-82BC-A137C4299D7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a:extLst>
            <a:ext uri="{FF2B5EF4-FFF2-40B4-BE49-F238E27FC236}">
              <a16:creationId xmlns:a16="http://schemas.microsoft.com/office/drawing/2014/main" xmlns="" id="{F59C4A3D-6CC5-4C4E-B313-2833AFDD2641}"/>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a:extLst>
            <a:ext uri="{FF2B5EF4-FFF2-40B4-BE49-F238E27FC236}">
              <a16:creationId xmlns:a16="http://schemas.microsoft.com/office/drawing/2014/main" xmlns="" id="{E1A78970-ED55-4858-AE9F-C3FB3EC21CF1}"/>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a:extLst>
            <a:ext uri="{FF2B5EF4-FFF2-40B4-BE49-F238E27FC236}">
              <a16:creationId xmlns:a16="http://schemas.microsoft.com/office/drawing/2014/main" xmlns="" id="{BCD6802D-A7EB-4C4F-990B-7EBC073CBEF1}"/>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a:extLst>
            <a:ext uri="{FF2B5EF4-FFF2-40B4-BE49-F238E27FC236}">
              <a16:creationId xmlns:a16="http://schemas.microsoft.com/office/drawing/2014/main" xmlns="" id="{C452C1A1-DEDD-4446-83A6-575A3F374BC5}"/>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a:extLst>
            <a:ext uri="{FF2B5EF4-FFF2-40B4-BE49-F238E27FC236}">
              <a16:creationId xmlns:a16="http://schemas.microsoft.com/office/drawing/2014/main" xmlns="" id="{FDC0FADB-9B14-4499-A02A-1BC562C401D1}"/>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731" name="【公民館】&#10;一人当たり面積平均値テキスト">
          <a:extLst>
            <a:ext uri="{FF2B5EF4-FFF2-40B4-BE49-F238E27FC236}">
              <a16:creationId xmlns:a16="http://schemas.microsoft.com/office/drawing/2014/main" xmlns="" id="{461A988C-F568-4B45-A561-E4995EA0882B}"/>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a:extLst>
            <a:ext uri="{FF2B5EF4-FFF2-40B4-BE49-F238E27FC236}">
              <a16:creationId xmlns:a16="http://schemas.microsoft.com/office/drawing/2014/main" xmlns="" id="{8D521DEF-B30B-466D-B30B-04A9D4AE7B26}"/>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a:extLst>
            <a:ext uri="{FF2B5EF4-FFF2-40B4-BE49-F238E27FC236}">
              <a16:creationId xmlns:a16="http://schemas.microsoft.com/office/drawing/2014/main" xmlns="" id="{E24669D2-B169-444C-91FC-9D522C5B1FF1}"/>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a:extLst>
            <a:ext uri="{FF2B5EF4-FFF2-40B4-BE49-F238E27FC236}">
              <a16:creationId xmlns:a16="http://schemas.microsoft.com/office/drawing/2014/main" xmlns="" id="{FB3D3CFA-D921-4AF0-A101-735F91DAFF4F}"/>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a:extLst>
            <a:ext uri="{FF2B5EF4-FFF2-40B4-BE49-F238E27FC236}">
              <a16:creationId xmlns:a16="http://schemas.microsoft.com/office/drawing/2014/main" xmlns="" id="{A6664BA1-6196-4182-B29D-50B2AC297161}"/>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6" name="フローチャート: 判断 735">
          <a:extLst>
            <a:ext uri="{FF2B5EF4-FFF2-40B4-BE49-F238E27FC236}">
              <a16:creationId xmlns:a16="http://schemas.microsoft.com/office/drawing/2014/main" xmlns="" id="{DBA31564-F7A0-4C0E-A836-9DE68BFB4F7E}"/>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2BDCBCAA-1789-4EDD-8BFB-EFB784A20AC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281651BA-AE91-4E23-AF26-7189636FBD7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F913183D-3498-483F-AD08-D2F44E5D8B7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A18FAB20-395F-427F-A534-8D54BE87809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xmlns="" id="{E197CD7D-C3B7-4A96-A328-B03625037EA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59995</xdr:rowOff>
    </xdr:from>
    <xdr:to>
      <xdr:col>116</xdr:col>
      <xdr:colOff>114300</xdr:colOff>
      <xdr:row>108</xdr:row>
      <xdr:rowOff>161595</xdr:rowOff>
    </xdr:to>
    <xdr:sp macro="" textlink="">
      <xdr:nvSpPr>
        <xdr:cNvPr id="742" name="楕円 741">
          <a:extLst>
            <a:ext uri="{FF2B5EF4-FFF2-40B4-BE49-F238E27FC236}">
              <a16:creationId xmlns:a16="http://schemas.microsoft.com/office/drawing/2014/main" xmlns="" id="{B829047D-884B-4557-8485-5FF7E117D090}"/>
            </a:ext>
          </a:extLst>
        </xdr:cNvPr>
        <xdr:cNvSpPr/>
      </xdr:nvSpPr>
      <xdr:spPr>
        <a:xfrm>
          <a:off x="22110700" y="185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5427</xdr:rowOff>
    </xdr:from>
    <xdr:ext cx="469744" cy="259045"/>
    <xdr:sp macro="" textlink="">
      <xdr:nvSpPr>
        <xdr:cNvPr id="743" name="【公民館】&#10;一人当たり面積該当値テキスト">
          <a:extLst>
            <a:ext uri="{FF2B5EF4-FFF2-40B4-BE49-F238E27FC236}">
              <a16:creationId xmlns:a16="http://schemas.microsoft.com/office/drawing/2014/main" xmlns="" id="{A47CF5B0-930A-4AA1-A9E9-C8D5A9335364}"/>
            </a:ext>
          </a:extLst>
        </xdr:cNvPr>
        <xdr:cNvSpPr txBox="1"/>
      </xdr:nvSpPr>
      <xdr:spPr>
        <a:xfrm>
          <a:off x="22199600" y="185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60985</xdr:rowOff>
    </xdr:from>
    <xdr:to>
      <xdr:col>112</xdr:col>
      <xdr:colOff>38100</xdr:colOff>
      <xdr:row>108</xdr:row>
      <xdr:rowOff>162585</xdr:rowOff>
    </xdr:to>
    <xdr:sp macro="" textlink="">
      <xdr:nvSpPr>
        <xdr:cNvPr id="744" name="楕円 743">
          <a:extLst>
            <a:ext uri="{FF2B5EF4-FFF2-40B4-BE49-F238E27FC236}">
              <a16:creationId xmlns:a16="http://schemas.microsoft.com/office/drawing/2014/main" xmlns="" id="{66534075-1F6A-42D8-90FD-AF92E45D9395}"/>
            </a:ext>
          </a:extLst>
        </xdr:cNvPr>
        <xdr:cNvSpPr/>
      </xdr:nvSpPr>
      <xdr:spPr>
        <a:xfrm>
          <a:off x="21272500" y="185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110795</xdr:rowOff>
    </xdr:from>
    <xdr:to>
      <xdr:col>116</xdr:col>
      <xdr:colOff>63500</xdr:colOff>
      <xdr:row>108</xdr:row>
      <xdr:rowOff>111785</xdr:rowOff>
    </xdr:to>
    <xdr:cxnSp macro="">
      <xdr:nvCxnSpPr>
        <xdr:cNvPr id="745" name="直線コネクタ 744">
          <a:extLst>
            <a:ext uri="{FF2B5EF4-FFF2-40B4-BE49-F238E27FC236}">
              <a16:creationId xmlns:a16="http://schemas.microsoft.com/office/drawing/2014/main" xmlns="" id="{196D95C4-AC70-4C3D-A7D2-DAB2D876A4B0}"/>
            </a:ext>
          </a:extLst>
        </xdr:cNvPr>
        <xdr:cNvCxnSpPr/>
      </xdr:nvCxnSpPr>
      <xdr:spPr>
        <a:xfrm flipV="1">
          <a:off x="21323300" y="18627395"/>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61900</xdr:rowOff>
    </xdr:from>
    <xdr:to>
      <xdr:col>107</xdr:col>
      <xdr:colOff>101600</xdr:colOff>
      <xdr:row>108</xdr:row>
      <xdr:rowOff>163500</xdr:rowOff>
    </xdr:to>
    <xdr:sp macro="" textlink="">
      <xdr:nvSpPr>
        <xdr:cNvPr id="746" name="楕円 745">
          <a:extLst>
            <a:ext uri="{FF2B5EF4-FFF2-40B4-BE49-F238E27FC236}">
              <a16:creationId xmlns:a16="http://schemas.microsoft.com/office/drawing/2014/main" xmlns="" id="{8153B74B-B0D8-4035-BCD5-90A10B9727EB}"/>
            </a:ext>
          </a:extLst>
        </xdr:cNvPr>
        <xdr:cNvSpPr/>
      </xdr:nvSpPr>
      <xdr:spPr>
        <a:xfrm>
          <a:off x="20383500" y="185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111785</xdr:rowOff>
    </xdr:from>
    <xdr:to>
      <xdr:col>111</xdr:col>
      <xdr:colOff>177800</xdr:colOff>
      <xdr:row>108</xdr:row>
      <xdr:rowOff>112700</xdr:rowOff>
    </xdr:to>
    <xdr:cxnSp macro="">
      <xdr:nvCxnSpPr>
        <xdr:cNvPr id="747" name="直線コネクタ 746">
          <a:extLst>
            <a:ext uri="{FF2B5EF4-FFF2-40B4-BE49-F238E27FC236}">
              <a16:creationId xmlns:a16="http://schemas.microsoft.com/office/drawing/2014/main" xmlns="" id="{DFACECDD-4716-4873-8E9F-8CA027583558}"/>
            </a:ext>
          </a:extLst>
        </xdr:cNvPr>
        <xdr:cNvCxnSpPr/>
      </xdr:nvCxnSpPr>
      <xdr:spPr>
        <a:xfrm flipV="1">
          <a:off x="20434300" y="186283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62737</xdr:rowOff>
    </xdr:from>
    <xdr:to>
      <xdr:col>102</xdr:col>
      <xdr:colOff>165100</xdr:colOff>
      <xdr:row>108</xdr:row>
      <xdr:rowOff>164337</xdr:rowOff>
    </xdr:to>
    <xdr:sp macro="" textlink="">
      <xdr:nvSpPr>
        <xdr:cNvPr id="748" name="楕円 747">
          <a:extLst>
            <a:ext uri="{FF2B5EF4-FFF2-40B4-BE49-F238E27FC236}">
              <a16:creationId xmlns:a16="http://schemas.microsoft.com/office/drawing/2014/main" xmlns="" id="{6C4A83E2-705E-4164-B995-22752E7FF307}"/>
            </a:ext>
          </a:extLst>
        </xdr:cNvPr>
        <xdr:cNvSpPr/>
      </xdr:nvSpPr>
      <xdr:spPr>
        <a:xfrm>
          <a:off x="19494500" y="185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112700</xdr:rowOff>
    </xdr:from>
    <xdr:to>
      <xdr:col>107</xdr:col>
      <xdr:colOff>50800</xdr:colOff>
      <xdr:row>108</xdr:row>
      <xdr:rowOff>113537</xdr:rowOff>
    </xdr:to>
    <xdr:cxnSp macro="">
      <xdr:nvCxnSpPr>
        <xdr:cNvPr id="749" name="直線コネクタ 748">
          <a:extLst>
            <a:ext uri="{FF2B5EF4-FFF2-40B4-BE49-F238E27FC236}">
              <a16:creationId xmlns:a16="http://schemas.microsoft.com/office/drawing/2014/main" xmlns="" id="{7884343B-E2EF-4607-B81D-670600E39349}"/>
            </a:ext>
          </a:extLst>
        </xdr:cNvPr>
        <xdr:cNvCxnSpPr/>
      </xdr:nvCxnSpPr>
      <xdr:spPr>
        <a:xfrm flipV="1">
          <a:off x="19545300" y="18629300"/>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64643</xdr:rowOff>
    </xdr:from>
    <xdr:to>
      <xdr:col>98</xdr:col>
      <xdr:colOff>38100</xdr:colOff>
      <xdr:row>108</xdr:row>
      <xdr:rowOff>166243</xdr:rowOff>
    </xdr:to>
    <xdr:sp macro="" textlink="">
      <xdr:nvSpPr>
        <xdr:cNvPr id="750" name="楕円 749">
          <a:extLst>
            <a:ext uri="{FF2B5EF4-FFF2-40B4-BE49-F238E27FC236}">
              <a16:creationId xmlns:a16="http://schemas.microsoft.com/office/drawing/2014/main" xmlns="" id="{50C2DD83-2B71-453F-982D-3FA7FAE77E53}"/>
            </a:ext>
          </a:extLst>
        </xdr:cNvPr>
        <xdr:cNvSpPr/>
      </xdr:nvSpPr>
      <xdr:spPr>
        <a:xfrm>
          <a:off x="18605500" y="185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113537</xdr:rowOff>
    </xdr:from>
    <xdr:to>
      <xdr:col>102</xdr:col>
      <xdr:colOff>114300</xdr:colOff>
      <xdr:row>108</xdr:row>
      <xdr:rowOff>115443</xdr:rowOff>
    </xdr:to>
    <xdr:cxnSp macro="">
      <xdr:nvCxnSpPr>
        <xdr:cNvPr id="751" name="直線コネクタ 750">
          <a:extLst>
            <a:ext uri="{FF2B5EF4-FFF2-40B4-BE49-F238E27FC236}">
              <a16:creationId xmlns:a16="http://schemas.microsoft.com/office/drawing/2014/main" xmlns="" id="{228ECC2B-9B5E-40ED-9CDA-5145788B4931}"/>
            </a:ext>
          </a:extLst>
        </xdr:cNvPr>
        <xdr:cNvCxnSpPr/>
      </xdr:nvCxnSpPr>
      <xdr:spPr>
        <a:xfrm flipV="1">
          <a:off x="18656300" y="18630137"/>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52" name="n_1aveValue【公民館】&#10;一人当たり面積">
          <a:extLst>
            <a:ext uri="{FF2B5EF4-FFF2-40B4-BE49-F238E27FC236}">
              <a16:creationId xmlns:a16="http://schemas.microsoft.com/office/drawing/2014/main" xmlns="" id="{08B0F85D-8909-45B5-875D-3106D81BDCD1}"/>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53" name="n_2aveValue【公民館】&#10;一人当たり面積">
          <a:extLst>
            <a:ext uri="{FF2B5EF4-FFF2-40B4-BE49-F238E27FC236}">
              <a16:creationId xmlns:a16="http://schemas.microsoft.com/office/drawing/2014/main" xmlns="" id="{25DE756F-40D2-4835-B2DE-9D7FF5B6BB58}"/>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54" name="n_3aveValue【公民館】&#10;一人当たり面積">
          <a:extLst>
            <a:ext uri="{FF2B5EF4-FFF2-40B4-BE49-F238E27FC236}">
              <a16:creationId xmlns:a16="http://schemas.microsoft.com/office/drawing/2014/main" xmlns="" id="{C3F211BE-877D-4D66-B1FE-815B14C55E83}"/>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55" name="n_4aveValue【公民館】&#10;一人当たり面積">
          <a:extLst>
            <a:ext uri="{FF2B5EF4-FFF2-40B4-BE49-F238E27FC236}">
              <a16:creationId xmlns:a16="http://schemas.microsoft.com/office/drawing/2014/main" xmlns="" id="{E61E359E-42F8-463D-A028-4AB872A445EA}"/>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153712</xdr:rowOff>
    </xdr:from>
    <xdr:ext cx="469744" cy="259045"/>
    <xdr:sp macro="" textlink="">
      <xdr:nvSpPr>
        <xdr:cNvPr id="756" name="n_1mainValue【公民館】&#10;一人当たり面積">
          <a:extLst>
            <a:ext uri="{FF2B5EF4-FFF2-40B4-BE49-F238E27FC236}">
              <a16:creationId xmlns:a16="http://schemas.microsoft.com/office/drawing/2014/main" xmlns="" id="{B755F8B9-3416-4617-AA7C-6A6EBA92265D}"/>
            </a:ext>
          </a:extLst>
        </xdr:cNvPr>
        <xdr:cNvSpPr txBox="1"/>
      </xdr:nvSpPr>
      <xdr:spPr>
        <a:xfrm>
          <a:off x="21075727" y="1867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154627</xdr:rowOff>
    </xdr:from>
    <xdr:ext cx="469744" cy="259045"/>
    <xdr:sp macro="" textlink="">
      <xdr:nvSpPr>
        <xdr:cNvPr id="757" name="n_2mainValue【公民館】&#10;一人当たり面積">
          <a:extLst>
            <a:ext uri="{FF2B5EF4-FFF2-40B4-BE49-F238E27FC236}">
              <a16:creationId xmlns:a16="http://schemas.microsoft.com/office/drawing/2014/main" xmlns="" id="{BEFC8244-88DF-4B3E-9077-66DF3675FE32}"/>
            </a:ext>
          </a:extLst>
        </xdr:cNvPr>
        <xdr:cNvSpPr txBox="1"/>
      </xdr:nvSpPr>
      <xdr:spPr>
        <a:xfrm>
          <a:off x="20199427" y="186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155464</xdr:rowOff>
    </xdr:from>
    <xdr:ext cx="469744" cy="259045"/>
    <xdr:sp macro="" textlink="">
      <xdr:nvSpPr>
        <xdr:cNvPr id="758" name="n_3mainValue【公民館】&#10;一人当たり面積">
          <a:extLst>
            <a:ext uri="{FF2B5EF4-FFF2-40B4-BE49-F238E27FC236}">
              <a16:creationId xmlns:a16="http://schemas.microsoft.com/office/drawing/2014/main" xmlns="" id="{6A20C8A5-D994-4273-9B91-7ECB1ECEA8FA}"/>
            </a:ext>
          </a:extLst>
        </xdr:cNvPr>
        <xdr:cNvSpPr txBox="1"/>
      </xdr:nvSpPr>
      <xdr:spPr>
        <a:xfrm>
          <a:off x="19310427" y="186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157370</xdr:rowOff>
    </xdr:from>
    <xdr:ext cx="469744" cy="259045"/>
    <xdr:sp macro="" textlink="">
      <xdr:nvSpPr>
        <xdr:cNvPr id="759" name="n_4mainValue【公民館】&#10;一人当たり面積">
          <a:extLst>
            <a:ext uri="{FF2B5EF4-FFF2-40B4-BE49-F238E27FC236}">
              <a16:creationId xmlns:a16="http://schemas.microsoft.com/office/drawing/2014/main" xmlns="" id="{F7B839B8-859D-428F-946C-327CCF4B6519}"/>
            </a:ext>
          </a:extLst>
        </xdr:cNvPr>
        <xdr:cNvSpPr txBox="1"/>
      </xdr:nvSpPr>
      <xdr:spPr>
        <a:xfrm>
          <a:off x="18421427" y="1867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xmlns="" id="{0104B0FA-0290-4AE5-B846-9CB525D503E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xmlns="" id="{71CA18FE-BA5C-4087-9845-19A8A1C280B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xmlns="" id="{C9000107-971C-49FA-BFB5-FA1ED7DECC8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が保有する公共施設量の延床面積を住民一人あたりに換算すると、県下で比較すると大きくなっている。地域差（町面積、産業構造、人口、地理的要因）等により、必ずしも県内市町村や類似団体と比較し、それらに合わせることが望ましいとは限らないが、今後の人口形態や産業構造を考慮した、適正な公共施設量の維持に努めていく必要がある。今後は平成２８年度策定の公共施設等総合管理計画等に基づき、施設の建て替えや統合等も含め適切に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21C4A75-2C02-4A46-8861-A76964F798B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7907215-432E-437E-B895-6471B334A4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6FA957B-D3F2-4F3C-9BA7-9C5F2E4DE2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75BD15BE-EBD2-4EA9-9DE2-228390130F5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4EAE793F-777C-4DF5-A686-0FAFDC0625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3E9CE861-9705-4491-B3DF-BA9F7D28BCF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B25F8B2-7E29-48C4-8F98-766C75A848A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FD37AD2F-5A0C-46EB-A07C-AB5D997C8CA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C4DD833-18E5-44A5-BA57-1436FD2FD83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AB7DA27B-21D9-4383-8BC2-867117FCDF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
1,503
109.63
3,387,011
3,206,666
108,541
1,504,650
3,429,275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CC9581A9-1DCA-4A36-85DC-A8A8B2FD1F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F387EE4-5172-4710-A806-B834F87C5C5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CDA852C-ECE8-4874-99BF-52CDEE21854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58BC8DC-A734-4245-A7F4-F5C2E8FBF9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005EFD3-A03A-4191-A919-756CB96F06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BD0DB6C-C8DF-4DC5-B1FE-9BB0F35BA91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D43CF3B9-A131-4CAB-BC70-04642FA19A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B74A3817-A4A6-4BEE-8DC7-54472014486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CF70B55-B586-4781-B368-3A66F714640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D63369BD-98D8-4131-AD6E-F7C476EE128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C8F21AD-8575-4C20-A8F3-AC9E231CA9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1C5E0C72-679F-4962-8FF1-88341C87715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263BC0F0-D60F-4AC9-BF89-0E9B1D9F92D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BC534F69-1EB8-45EB-833D-45C5BF79F3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41B4CAFD-4A80-43F2-8BC1-5ADB2F0019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9D710149-EC59-46BA-BB69-712DBAF989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24C80DC3-0F10-4D3E-817A-8B6666B71B5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4A9A3D8A-F31C-4033-83D6-636C0CA37EB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100C45EC-0D08-4AAB-8EEA-8BE5EC65EE8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4756F664-F562-4DCD-852B-F49BEA663BB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9843B047-FDBF-47E4-8923-B1BE60CBD50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4F95971F-E2E3-4AB8-B1D6-7EC04BC497F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F6C577AF-DC42-4B99-8C55-4DC6D3EAF27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4422890-6625-4666-97F4-B809B792426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96614429-E932-48B8-81E1-51234FC76BC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8142EB24-37F0-43A9-9EF1-D72D25EE475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B2E9AE85-CC83-40CB-87D1-B11467B08AA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6F5DC17B-3565-447B-9B3F-89EF6CF5227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C92D90EF-DE25-44FF-836B-17C207D6DA1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239C4F04-E3CA-4450-A0D6-5EA9230BB3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5FB5F07E-0080-427A-B188-27DEC02DF57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ED884A6D-B678-4D26-90A2-E1B6A205CE7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5E4028B7-8DCC-457E-A65B-7C0F439D32A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A7C711FD-909D-4EB8-8B07-532B92CFDFB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AB63808A-5F79-4263-8535-E039B908358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01FA67B3-02EF-416C-9085-14ACF6B138D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EC570921-AC6D-4A95-98C6-80DA3438C77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91C36052-AC30-4D73-822E-FCF50666EE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C6AE8EA5-F687-4448-8915-DBB3D8DD8BA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13BAF536-9087-437C-91D2-ED6F8301B2B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57CC6BB4-CA63-4C0D-87E2-A8DF1869FA6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C03E9809-780B-41D1-88F4-7C48E5877C6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6EDB16CC-EE17-4D06-A3A9-5EFB9530CF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93F73E4F-11F4-4CF0-A8F9-2ED68AB5CAE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80ED48C3-863B-42E5-880B-E32DEEB3A1F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1C349C6F-03F3-41AD-87D4-AA7E26CD7F7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E022B2EC-7EE2-4D87-9E6A-01A2B220976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50573886-966F-47CA-B65E-20823BCBA9C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xmlns="" id="{C648D3D8-47E1-42E2-8B63-0944E12BF81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xmlns="" id="{56669142-CE5E-4E55-B62F-67795F785E7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xmlns="" id="{3C360EE9-CFBA-41DD-AFFB-F545DC77036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xmlns="" id="{6169F8CC-9DCB-46DA-87B3-DC868A81C75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xmlns="" id="{8D6B4037-9C39-4511-B17F-541D247D3AC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xmlns="" id="{F052C6CE-98EF-42C9-BF4E-F87AB6CC094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xmlns="" id="{CDC6B2FA-31E2-4240-81B2-B59A8EB4958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xmlns="" id="{22D16785-87DB-42B1-BCE3-12C4DEAAC50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xmlns="" id="{3A5B675F-C9E3-44D7-9C90-0444AA0793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xmlns="" id="{2A254F9F-5912-41FA-AED3-E4E55FB46EE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xmlns="" id="{ADF52CD6-CE02-42D2-BE01-47475F73824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xmlns="" id="{514E40B5-EE37-4A22-AAB0-524E9F95FFE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xmlns="" id="{2C15958A-04F8-44DC-AB86-C78317DC44D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xmlns="" id="{9485DAEF-8FDA-49C6-A633-6FB51F26FC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xmlns="" id="{A234C6AF-B7F3-4BBC-B4D9-2DD9784CAFB8}"/>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xmlns="" id="{DE3022DB-DC65-4A8B-9B9D-033CEFD6C1D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xmlns="" id="{96FCDBEC-165B-41CC-9516-3F71321A41F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xmlns="" id="{08BCF46B-57A1-4A78-8FA5-D3551D545DBD}"/>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xmlns="" id="{342A2F30-7E1A-413E-AE2D-1B8857AAE621}"/>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xmlns="" id="{E7B37721-243F-43A0-8C16-CC7D54DA07E4}"/>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xmlns="" id="{4A7A0CDE-DC7E-4CD8-8238-7F43B239137D}"/>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xmlns="" id="{93AF41E9-3B5F-4D67-B0D9-9201CFAB7864}"/>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xmlns="" id="{8242A1C2-3A01-48D7-B81F-B9683FA5DAFE}"/>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xmlns="" id="{D8BFA113-F49B-42F0-B905-6D47B45597DA}"/>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xmlns="" id="{3D70341B-BA0B-4652-B947-C7A13D862780}"/>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F1291C66-97C0-4C6A-8B25-0C0AD64268E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3C8AAD26-A67C-4673-B65F-BB5460C6D96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041153FB-0295-4199-8CF4-240CA309D00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835C5392-508B-4A1D-AE66-E0C4BFBEC82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506ED7F4-BF35-463E-8B19-49E664BBBA6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63500</xdr:rowOff>
    </xdr:from>
    <xdr:to>
      <xdr:col>24</xdr:col>
      <xdr:colOff>114300</xdr:colOff>
      <xdr:row>64</xdr:row>
      <xdr:rowOff>165100</xdr:rowOff>
    </xdr:to>
    <xdr:sp macro="" textlink="">
      <xdr:nvSpPr>
        <xdr:cNvPr id="90" name="楕円 89">
          <a:extLst>
            <a:ext uri="{FF2B5EF4-FFF2-40B4-BE49-F238E27FC236}">
              <a16:creationId xmlns:a16="http://schemas.microsoft.com/office/drawing/2014/main" xmlns="" id="{F824C398-A574-47FD-A088-07BED17AD802}"/>
            </a:ext>
          </a:extLst>
        </xdr:cNvPr>
        <xdr:cNvSpPr/>
      </xdr:nvSpPr>
      <xdr:spPr>
        <a:xfrm>
          <a:off x="45847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149877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xmlns="" id="{FF488BD7-93CB-4B5C-9C02-30B70F818AF5}"/>
            </a:ext>
          </a:extLst>
        </xdr:cNvPr>
        <xdr:cNvSpPr txBox="1"/>
      </xdr:nvSpPr>
      <xdr:spPr>
        <a:xfrm>
          <a:off x="4673600" y="1095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14515</xdr:rowOff>
    </xdr:from>
    <xdr:to>
      <xdr:col>20</xdr:col>
      <xdr:colOff>38100</xdr:colOff>
      <xdr:row>64</xdr:row>
      <xdr:rowOff>116115</xdr:rowOff>
    </xdr:to>
    <xdr:sp macro="" textlink="">
      <xdr:nvSpPr>
        <xdr:cNvPr id="92" name="楕円 91">
          <a:extLst>
            <a:ext uri="{FF2B5EF4-FFF2-40B4-BE49-F238E27FC236}">
              <a16:creationId xmlns:a16="http://schemas.microsoft.com/office/drawing/2014/main" xmlns="" id="{52DAFA0C-2906-41E5-B1D6-A60CEF1AA2AB}"/>
            </a:ext>
          </a:extLst>
        </xdr:cNvPr>
        <xdr:cNvSpPr/>
      </xdr:nvSpPr>
      <xdr:spPr>
        <a:xfrm>
          <a:off x="3746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65315</xdr:rowOff>
    </xdr:from>
    <xdr:to>
      <xdr:col>24</xdr:col>
      <xdr:colOff>63500</xdr:colOff>
      <xdr:row>64</xdr:row>
      <xdr:rowOff>114300</xdr:rowOff>
    </xdr:to>
    <xdr:cxnSp macro="">
      <xdr:nvCxnSpPr>
        <xdr:cNvPr id="93" name="直線コネクタ 92">
          <a:extLst>
            <a:ext uri="{FF2B5EF4-FFF2-40B4-BE49-F238E27FC236}">
              <a16:creationId xmlns:a16="http://schemas.microsoft.com/office/drawing/2014/main" xmlns="" id="{E3FA9178-D272-4FB5-A024-DDB047F91358}"/>
            </a:ext>
          </a:extLst>
        </xdr:cNvPr>
        <xdr:cNvCxnSpPr/>
      </xdr:nvCxnSpPr>
      <xdr:spPr>
        <a:xfrm>
          <a:off x="3797300" y="110381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136978</xdr:rowOff>
    </xdr:from>
    <xdr:to>
      <xdr:col>15</xdr:col>
      <xdr:colOff>101600</xdr:colOff>
      <xdr:row>64</xdr:row>
      <xdr:rowOff>67128</xdr:rowOff>
    </xdr:to>
    <xdr:sp macro="" textlink="">
      <xdr:nvSpPr>
        <xdr:cNvPr id="94" name="楕円 93">
          <a:extLst>
            <a:ext uri="{FF2B5EF4-FFF2-40B4-BE49-F238E27FC236}">
              <a16:creationId xmlns:a16="http://schemas.microsoft.com/office/drawing/2014/main" xmlns="" id="{293606DA-CA15-415A-AB7D-B41CA7B58C94}"/>
            </a:ext>
          </a:extLst>
        </xdr:cNvPr>
        <xdr:cNvSpPr/>
      </xdr:nvSpPr>
      <xdr:spPr>
        <a:xfrm>
          <a:off x="2857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16328</xdr:rowOff>
    </xdr:from>
    <xdr:to>
      <xdr:col>19</xdr:col>
      <xdr:colOff>177800</xdr:colOff>
      <xdr:row>64</xdr:row>
      <xdr:rowOff>65315</xdr:rowOff>
    </xdr:to>
    <xdr:cxnSp macro="">
      <xdr:nvCxnSpPr>
        <xdr:cNvPr id="95" name="直線コネクタ 94">
          <a:extLst>
            <a:ext uri="{FF2B5EF4-FFF2-40B4-BE49-F238E27FC236}">
              <a16:creationId xmlns:a16="http://schemas.microsoft.com/office/drawing/2014/main" xmlns="" id="{FD436452-7422-460E-A95D-3D099D2D8F7F}"/>
            </a:ext>
          </a:extLst>
        </xdr:cNvPr>
        <xdr:cNvCxnSpPr/>
      </xdr:nvCxnSpPr>
      <xdr:spPr>
        <a:xfrm>
          <a:off x="2908300" y="109891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87993</xdr:rowOff>
    </xdr:from>
    <xdr:to>
      <xdr:col>10</xdr:col>
      <xdr:colOff>165100</xdr:colOff>
      <xdr:row>64</xdr:row>
      <xdr:rowOff>18143</xdr:rowOff>
    </xdr:to>
    <xdr:sp macro="" textlink="">
      <xdr:nvSpPr>
        <xdr:cNvPr id="96" name="楕円 95">
          <a:extLst>
            <a:ext uri="{FF2B5EF4-FFF2-40B4-BE49-F238E27FC236}">
              <a16:creationId xmlns:a16="http://schemas.microsoft.com/office/drawing/2014/main" xmlns="" id="{59336726-3AF1-4183-B0E1-DD700368A270}"/>
            </a:ext>
          </a:extLst>
        </xdr:cNvPr>
        <xdr:cNvSpPr/>
      </xdr:nvSpPr>
      <xdr:spPr>
        <a:xfrm>
          <a:off x="1968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138793</xdr:rowOff>
    </xdr:from>
    <xdr:to>
      <xdr:col>15</xdr:col>
      <xdr:colOff>50800</xdr:colOff>
      <xdr:row>64</xdr:row>
      <xdr:rowOff>16328</xdr:rowOff>
    </xdr:to>
    <xdr:cxnSp macro="">
      <xdr:nvCxnSpPr>
        <xdr:cNvPr id="97" name="直線コネクタ 96">
          <a:extLst>
            <a:ext uri="{FF2B5EF4-FFF2-40B4-BE49-F238E27FC236}">
              <a16:creationId xmlns:a16="http://schemas.microsoft.com/office/drawing/2014/main" xmlns="" id="{90B7E41A-7455-4D70-AB88-598585361D9F}"/>
            </a:ext>
          </a:extLst>
        </xdr:cNvPr>
        <xdr:cNvCxnSpPr/>
      </xdr:nvCxnSpPr>
      <xdr:spPr>
        <a:xfrm>
          <a:off x="2019300" y="10940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39007</xdr:rowOff>
    </xdr:from>
    <xdr:to>
      <xdr:col>6</xdr:col>
      <xdr:colOff>38100</xdr:colOff>
      <xdr:row>63</xdr:row>
      <xdr:rowOff>140607</xdr:rowOff>
    </xdr:to>
    <xdr:sp macro="" textlink="">
      <xdr:nvSpPr>
        <xdr:cNvPr id="98" name="楕円 97">
          <a:extLst>
            <a:ext uri="{FF2B5EF4-FFF2-40B4-BE49-F238E27FC236}">
              <a16:creationId xmlns:a16="http://schemas.microsoft.com/office/drawing/2014/main" xmlns="" id="{6341DE49-321D-4929-8B04-89CFE897CE1E}"/>
            </a:ext>
          </a:extLst>
        </xdr:cNvPr>
        <xdr:cNvSpPr/>
      </xdr:nvSpPr>
      <xdr:spPr>
        <a:xfrm>
          <a:off x="1079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89807</xdr:rowOff>
    </xdr:from>
    <xdr:to>
      <xdr:col>10</xdr:col>
      <xdr:colOff>114300</xdr:colOff>
      <xdr:row>63</xdr:row>
      <xdr:rowOff>138793</xdr:rowOff>
    </xdr:to>
    <xdr:cxnSp macro="">
      <xdr:nvCxnSpPr>
        <xdr:cNvPr id="99" name="直線コネクタ 98">
          <a:extLst>
            <a:ext uri="{FF2B5EF4-FFF2-40B4-BE49-F238E27FC236}">
              <a16:creationId xmlns:a16="http://schemas.microsoft.com/office/drawing/2014/main" xmlns="" id="{FD6CD3BC-ED7D-4B55-B947-00CC46816E0F}"/>
            </a:ext>
          </a:extLst>
        </xdr:cNvPr>
        <xdr:cNvCxnSpPr/>
      </xdr:nvCxnSpPr>
      <xdr:spPr>
        <a:xfrm>
          <a:off x="1130300" y="10891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00" name="n_1aveValue【体育館・プール】&#10;有形固定資産減価償却率">
          <a:extLst>
            <a:ext uri="{FF2B5EF4-FFF2-40B4-BE49-F238E27FC236}">
              <a16:creationId xmlns:a16="http://schemas.microsoft.com/office/drawing/2014/main" xmlns="" id="{C52C1FE9-4553-47A3-A062-25962840AD25}"/>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01" name="n_2aveValue【体育館・プール】&#10;有形固定資産減価償却率">
          <a:extLst>
            <a:ext uri="{FF2B5EF4-FFF2-40B4-BE49-F238E27FC236}">
              <a16:creationId xmlns:a16="http://schemas.microsoft.com/office/drawing/2014/main" xmlns="" id="{FABC1A3D-7AD8-49EF-A39F-F4FF70C62B47}"/>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a:extLst>
            <a:ext uri="{FF2B5EF4-FFF2-40B4-BE49-F238E27FC236}">
              <a16:creationId xmlns:a16="http://schemas.microsoft.com/office/drawing/2014/main" xmlns="" id="{B488FAAA-AD05-43C6-A471-A7FC7B915CBD}"/>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3" name="n_4aveValue【体育館・プール】&#10;有形固定資産減価償却率">
          <a:extLst>
            <a:ext uri="{FF2B5EF4-FFF2-40B4-BE49-F238E27FC236}">
              <a16:creationId xmlns:a16="http://schemas.microsoft.com/office/drawing/2014/main" xmlns="" id="{997F7957-C2AA-4367-A32E-37DD2013138F}"/>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107242</xdr:rowOff>
    </xdr:from>
    <xdr:ext cx="405111" cy="259045"/>
    <xdr:sp macro="" textlink="">
      <xdr:nvSpPr>
        <xdr:cNvPr id="104" name="n_1mainValue【体育館・プール】&#10;有形固定資産減価償却率">
          <a:extLst>
            <a:ext uri="{FF2B5EF4-FFF2-40B4-BE49-F238E27FC236}">
              <a16:creationId xmlns:a16="http://schemas.microsoft.com/office/drawing/2014/main" xmlns="" id="{94F99B20-EB81-4FF7-8A02-5E10C4F71C20}"/>
            </a:ext>
          </a:extLst>
        </xdr:cNvPr>
        <xdr:cNvSpPr txBox="1"/>
      </xdr:nvSpPr>
      <xdr:spPr>
        <a:xfrm>
          <a:off x="3582044"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58255</xdr:rowOff>
    </xdr:from>
    <xdr:ext cx="405111" cy="259045"/>
    <xdr:sp macro="" textlink="">
      <xdr:nvSpPr>
        <xdr:cNvPr id="105" name="n_2mainValue【体育館・プール】&#10;有形固定資産減価償却率">
          <a:extLst>
            <a:ext uri="{FF2B5EF4-FFF2-40B4-BE49-F238E27FC236}">
              <a16:creationId xmlns:a16="http://schemas.microsoft.com/office/drawing/2014/main" xmlns="" id="{9FDDB3B4-976D-4480-8753-63585185A9EE}"/>
            </a:ext>
          </a:extLst>
        </xdr:cNvPr>
        <xdr:cNvSpPr txBox="1"/>
      </xdr:nvSpPr>
      <xdr:spPr>
        <a:xfrm>
          <a:off x="2705744" y="110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9270</xdr:rowOff>
    </xdr:from>
    <xdr:ext cx="405111" cy="259045"/>
    <xdr:sp macro="" textlink="">
      <xdr:nvSpPr>
        <xdr:cNvPr id="106" name="n_3mainValue【体育館・プール】&#10;有形固定資産減価償却率">
          <a:extLst>
            <a:ext uri="{FF2B5EF4-FFF2-40B4-BE49-F238E27FC236}">
              <a16:creationId xmlns:a16="http://schemas.microsoft.com/office/drawing/2014/main" xmlns="" id="{C8B36098-BE0E-41B2-AC9E-A4990FECE710}"/>
            </a:ext>
          </a:extLst>
        </xdr:cNvPr>
        <xdr:cNvSpPr txBox="1"/>
      </xdr:nvSpPr>
      <xdr:spPr>
        <a:xfrm>
          <a:off x="18167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131734</xdr:rowOff>
    </xdr:from>
    <xdr:ext cx="405111" cy="259045"/>
    <xdr:sp macro="" textlink="">
      <xdr:nvSpPr>
        <xdr:cNvPr id="107" name="n_4mainValue【体育館・プール】&#10;有形固定資産減価償却率">
          <a:extLst>
            <a:ext uri="{FF2B5EF4-FFF2-40B4-BE49-F238E27FC236}">
              <a16:creationId xmlns:a16="http://schemas.microsoft.com/office/drawing/2014/main" xmlns="" id="{43943CFF-2605-49EB-952B-CE986D9DF296}"/>
            </a:ext>
          </a:extLst>
        </xdr:cNvPr>
        <xdr:cNvSpPr txBox="1"/>
      </xdr:nvSpPr>
      <xdr:spPr>
        <a:xfrm>
          <a:off x="927744" y="1093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xmlns="" id="{1841C6CC-10C4-4EC8-AE86-81F3BEE8141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xmlns="" id="{0B9005A3-B87A-4285-A159-27150E182B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xmlns="" id="{CA9D38DE-246F-4866-BCF5-9FB2125BBFE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xmlns="" id="{E07ABEBC-C1BB-46BC-AA96-AF3D846D308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xmlns="" id="{ED952E93-6AC2-423D-ADBE-38752EA85D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xmlns="" id="{5A4A1A60-DDBE-463A-9C0A-C55ED6C77D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xmlns="" id="{6E31EC19-F850-4D37-89BE-82B998008C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xmlns="" id="{F1F4BE80-BEC6-4996-9B98-2D254BF437F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xmlns="" id="{D1056E25-CFC7-477F-8A08-7333D2913FD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xmlns="" id="{CC90830C-1245-4197-B78F-3ADCB9BCBE4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xmlns="" id="{E8FD77AF-AD4D-4529-895A-407F00FBA10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xmlns="" id="{EDDD0B52-1DAB-4039-81CF-3F8E6632099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xmlns="" id="{1686BE03-4BA7-47B7-9F6B-9FB5C0B7FC4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xmlns="" id="{08246A7E-22DD-4D9C-BBDF-FCBD752DCCC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xmlns="" id="{871C75A0-F4A1-4323-B10F-2A32AAD94CF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xmlns="" id="{C629848D-FAD6-4A25-954D-F1F2D75EC76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xmlns="" id="{5481321C-77A0-4D12-AC5A-FCA307E6949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xmlns="" id="{707A9602-222A-4F08-B620-6E9DC520E24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xmlns="" id="{67E05A46-39E3-47F7-BCA3-B6318C5E3C9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xmlns="" id="{F11DE74E-4A5B-4486-86AB-7780990A534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xmlns="" id="{ADAB435C-6ADF-443E-B212-D752ADEEF14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xmlns="" id="{2408499E-4D60-4CB7-89A2-83A6A88E1019}"/>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xmlns="" id="{44EE7E0F-CC12-4F77-B720-220C78C28AC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xmlns="" id="{DF672700-14AE-4AC4-BF40-6972C859DED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xmlns="" id="{10E22D44-D4BB-4B00-84A0-B672373E82C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xmlns="" id="{80253061-5053-48C6-9A8D-403B0F562E59}"/>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xmlns="" id="{C82F7B13-7049-44FF-92C3-F20C3C9074BE}"/>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xmlns="" id="{EC86E855-49C8-410F-842F-3D01EF9D9F5A}"/>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xmlns="" id="{F9E453FF-06DB-48D3-BEB1-58FE0863C65E}"/>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xmlns="" id="{48F602BA-AF02-4F64-94F8-96EFFF5D4542}"/>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8" name="【体育館・プール】&#10;一人当たり面積平均値テキスト">
          <a:extLst>
            <a:ext uri="{FF2B5EF4-FFF2-40B4-BE49-F238E27FC236}">
              <a16:creationId xmlns:a16="http://schemas.microsoft.com/office/drawing/2014/main" xmlns="" id="{C0E154D0-F8E7-407E-8CDA-BE208B661813}"/>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xmlns="" id="{DE3AC44A-6099-45A7-AAE2-5551BFA1425F}"/>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xmlns="" id="{7A05664F-4649-440D-9BD6-1AAD2C1093F5}"/>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xmlns="" id="{2C306DA9-71BE-4431-A742-32FE838A54DE}"/>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xmlns="" id="{504E06A6-A7D4-4B4E-BF7F-60D7931C388E}"/>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xmlns="" id="{A9AFD625-CC1F-4F4F-9815-5247FF19FF65}"/>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4A1C76E1-CB5F-4B34-908B-DCC9E3F23C8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9C6D4D37-53D5-4A73-9E82-FE6EEF6BFDE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0E834AFF-6171-4BC8-9A7F-0E59DD15814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E45D7F3F-B0D9-45EE-9F17-43CAD5E5236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190918A9-2486-4D5E-A415-B74ED123CF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12718</xdr:rowOff>
    </xdr:from>
    <xdr:to>
      <xdr:col>55</xdr:col>
      <xdr:colOff>50800</xdr:colOff>
      <xdr:row>64</xdr:row>
      <xdr:rowOff>114318</xdr:rowOff>
    </xdr:to>
    <xdr:sp macro="" textlink="">
      <xdr:nvSpPr>
        <xdr:cNvPr id="149" name="楕円 148">
          <a:extLst>
            <a:ext uri="{FF2B5EF4-FFF2-40B4-BE49-F238E27FC236}">
              <a16:creationId xmlns:a16="http://schemas.microsoft.com/office/drawing/2014/main" xmlns="" id="{CEC4F831-3C1C-47B1-8D98-A1C8994CFC0F}"/>
            </a:ext>
          </a:extLst>
        </xdr:cNvPr>
        <xdr:cNvSpPr/>
      </xdr:nvSpPr>
      <xdr:spPr>
        <a:xfrm>
          <a:off x="10426700" y="109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99095</xdr:rowOff>
    </xdr:from>
    <xdr:ext cx="469744" cy="259045"/>
    <xdr:sp macro="" textlink="">
      <xdr:nvSpPr>
        <xdr:cNvPr id="150" name="【体育館・プール】&#10;一人当たり面積該当値テキスト">
          <a:extLst>
            <a:ext uri="{FF2B5EF4-FFF2-40B4-BE49-F238E27FC236}">
              <a16:creationId xmlns:a16="http://schemas.microsoft.com/office/drawing/2014/main" xmlns="" id="{7B9140ED-1528-42C9-919A-870F7B012185}"/>
            </a:ext>
          </a:extLst>
        </xdr:cNvPr>
        <xdr:cNvSpPr txBox="1"/>
      </xdr:nvSpPr>
      <xdr:spPr>
        <a:xfrm>
          <a:off x="10515600" y="1090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14351</xdr:rowOff>
    </xdr:from>
    <xdr:to>
      <xdr:col>50</xdr:col>
      <xdr:colOff>165100</xdr:colOff>
      <xdr:row>64</xdr:row>
      <xdr:rowOff>115951</xdr:rowOff>
    </xdr:to>
    <xdr:sp macro="" textlink="">
      <xdr:nvSpPr>
        <xdr:cNvPr id="151" name="楕円 150">
          <a:extLst>
            <a:ext uri="{FF2B5EF4-FFF2-40B4-BE49-F238E27FC236}">
              <a16:creationId xmlns:a16="http://schemas.microsoft.com/office/drawing/2014/main" xmlns="" id="{F5A089BD-1CA9-481C-BF9B-C617E7DF04AE}"/>
            </a:ext>
          </a:extLst>
        </xdr:cNvPr>
        <xdr:cNvSpPr/>
      </xdr:nvSpPr>
      <xdr:spPr>
        <a:xfrm>
          <a:off x="9588500" y="1098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63518</xdr:rowOff>
    </xdr:from>
    <xdr:to>
      <xdr:col>55</xdr:col>
      <xdr:colOff>0</xdr:colOff>
      <xdr:row>64</xdr:row>
      <xdr:rowOff>65151</xdr:rowOff>
    </xdr:to>
    <xdr:cxnSp macro="">
      <xdr:nvCxnSpPr>
        <xdr:cNvPr id="152" name="直線コネクタ 151">
          <a:extLst>
            <a:ext uri="{FF2B5EF4-FFF2-40B4-BE49-F238E27FC236}">
              <a16:creationId xmlns:a16="http://schemas.microsoft.com/office/drawing/2014/main" xmlns="" id="{18B67731-6634-4A58-9125-CD6F2CA5B977}"/>
            </a:ext>
          </a:extLst>
        </xdr:cNvPr>
        <xdr:cNvCxnSpPr/>
      </xdr:nvCxnSpPr>
      <xdr:spPr>
        <a:xfrm flipV="1">
          <a:off x="9639300" y="1103631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15657</xdr:rowOff>
    </xdr:from>
    <xdr:to>
      <xdr:col>46</xdr:col>
      <xdr:colOff>38100</xdr:colOff>
      <xdr:row>64</xdr:row>
      <xdr:rowOff>117257</xdr:rowOff>
    </xdr:to>
    <xdr:sp macro="" textlink="">
      <xdr:nvSpPr>
        <xdr:cNvPr id="153" name="楕円 152">
          <a:extLst>
            <a:ext uri="{FF2B5EF4-FFF2-40B4-BE49-F238E27FC236}">
              <a16:creationId xmlns:a16="http://schemas.microsoft.com/office/drawing/2014/main" xmlns="" id="{055B3F4B-A1D5-4427-B3FE-BB15177FC99D}"/>
            </a:ext>
          </a:extLst>
        </xdr:cNvPr>
        <xdr:cNvSpPr/>
      </xdr:nvSpPr>
      <xdr:spPr>
        <a:xfrm>
          <a:off x="8699500" y="109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65151</xdr:rowOff>
    </xdr:from>
    <xdr:to>
      <xdr:col>50</xdr:col>
      <xdr:colOff>114300</xdr:colOff>
      <xdr:row>64</xdr:row>
      <xdr:rowOff>66457</xdr:rowOff>
    </xdr:to>
    <xdr:cxnSp macro="">
      <xdr:nvCxnSpPr>
        <xdr:cNvPr id="154" name="直線コネクタ 153">
          <a:extLst>
            <a:ext uri="{FF2B5EF4-FFF2-40B4-BE49-F238E27FC236}">
              <a16:creationId xmlns:a16="http://schemas.microsoft.com/office/drawing/2014/main" xmlns="" id="{124A3A8B-C731-4BB9-972D-8733D95E5E7D}"/>
            </a:ext>
          </a:extLst>
        </xdr:cNvPr>
        <xdr:cNvCxnSpPr/>
      </xdr:nvCxnSpPr>
      <xdr:spPr>
        <a:xfrm flipV="1">
          <a:off x="8750300" y="1103795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17127</xdr:rowOff>
    </xdr:from>
    <xdr:to>
      <xdr:col>41</xdr:col>
      <xdr:colOff>101600</xdr:colOff>
      <xdr:row>64</xdr:row>
      <xdr:rowOff>118727</xdr:rowOff>
    </xdr:to>
    <xdr:sp macro="" textlink="">
      <xdr:nvSpPr>
        <xdr:cNvPr id="155" name="楕円 154">
          <a:extLst>
            <a:ext uri="{FF2B5EF4-FFF2-40B4-BE49-F238E27FC236}">
              <a16:creationId xmlns:a16="http://schemas.microsoft.com/office/drawing/2014/main" xmlns="" id="{304C3438-281B-4A31-B5DE-59E33389377C}"/>
            </a:ext>
          </a:extLst>
        </xdr:cNvPr>
        <xdr:cNvSpPr/>
      </xdr:nvSpPr>
      <xdr:spPr>
        <a:xfrm>
          <a:off x="7810500" y="109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66457</xdr:rowOff>
    </xdr:from>
    <xdr:to>
      <xdr:col>45</xdr:col>
      <xdr:colOff>177800</xdr:colOff>
      <xdr:row>64</xdr:row>
      <xdr:rowOff>67927</xdr:rowOff>
    </xdr:to>
    <xdr:cxnSp macro="">
      <xdr:nvCxnSpPr>
        <xdr:cNvPr id="156" name="直線コネクタ 155">
          <a:extLst>
            <a:ext uri="{FF2B5EF4-FFF2-40B4-BE49-F238E27FC236}">
              <a16:creationId xmlns:a16="http://schemas.microsoft.com/office/drawing/2014/main" xmlns="" id="{E52577FF-B81E-4E2E-955D-C2AB8E8157C6}"/>
            </a:ext>
          </a:extLst>
        </xdr:cNvPr>
        <xdr:cNvCxnSpPr/>
      </xdr:nvCxnSpPr>
      <xdr:spPr>
        <a:xfrm flipV="1">
          <a:off x="7861300" y="11039257"/>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20066</xdr:rowOff>
    </xdr:from>
    <xdr:to>
      <xdr:col>36</xdr:col>
      <xdr:colOff>165100</xdr:colOff>
      <xdr:row>64</xdr:row>
      <xdr:rowOff>121666</xdr:rowOff>
    </xdr:to>
    <xdr:sp macro="" textlink="">
      <xdr:nvSpPr>
        <xdr:cNvPr id="157" name="楕円 156">
          <a:extLst>
            <a:ext uri="{FF2B5EF4-FFF2-40B4-BE49-F238E27FC236}">
              <a16:creationId xmlns:a16="http://schemas.microsoft.com/office/drawing/2014/main" xmlns="" id="{9BA13ECB-2B7E-49EA-A588-AC337231F93B}"/>
            </a:ext>
          </a:extLst>
        </xdr:cNvPr>
        <xdr:cNvSpPr/>
      </xdr:nvSpPr>
      <xdr:spPr>
        <a:xfrm>
          <a:off x="6921500" y="109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67927</xdr:rowOff>
    </xdr:from>
    <xdr:to>
      <xdr:col>41</xdr:col>
      <xdr:colOff>50800</xdr:colOff>
      <xdr:row>64</xdr:row>
      <xdr:rowOff>70866</xdr:rowOff>
    </xdr:to>
    <xdr:cxnSp macro="">
      <xdr:nvCxnSpPr>
        <xdr:cNvPr id="158" name="直線コネクタ 157">
          <a:extLst>
            <a:ext uri="{FF2B5EF4-FFF2-40B4-BE49-F238E27FC236}">
              <a16:creationId xmlns:a16="http://schemas.microsoft.com/office/drawing/2014/main" xmlns="" id="{7ECC2B7A-CFD1-4674-AB82-27B3623AF333}"/>
            </a:ext>
          </a:extLst>
        </xdr:cNvPr>
        <xdr:cNvCxnSpPr/>
      </xdr:nvCxnSpPr>
      <xdr:spPr>
        <a:xfrm flipV="1">
          <a:off x="6972300" y="1104072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9" name="n_1aveValue【体育館・プール】&#10;一人当たり面積">
          <a:extLst>
            <a:ext uri="{FF2B5EF4-FFF2-40B4-BE49-F238E27FC236}">
              <a16:creationId xmlns:a16="http://schemas.microsoft.com/office/drawing/2014/main" xmlns="" id="{98FFE817-6F6D-496A-8D83-C09BA26A932A}"/>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60" name="n_2aveValue【体育館・プール】&#10;一人当たり面積">
          <a:extLst>
            <a:ext uri="{FF2B5EF4-FFF2-40B4-BE49-F238E27FC236}">
              <a16:creationId xmlns:a16="http://schemas.microsoft.com/office/drawing/2014/main" xmlns="" id="{C8A6CFD9-3084-4ABA-8B24-2E8831E123F4}"/>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61" name="n_3aveValue【体育館・プール】&#10;一人当たり面積">
          <a:extLst>
            <a:ext uri="{FF2B5EF4-FFF2-40B4-BE49-F238E27FC236}">
              <a16:creationId xmlns:a16="http://schemas.microsoft.com/office/drawing/2014/main" xmlns="" id="{80E61E75-708B-4F4D-85FD-223E0C9C2AC6}"/>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62" name="n_4aveValue【体育館・プール】&#10;一人当たり面積">
          <a:extLst>
            <a:ext uri="{FF2B5EF4-FFF2-40B4-BE49-F238E27FC236}">
              <a16:creationId xmlns:a16="http://schemas.microsoft.com/office/drawing/2014/main" xmlns="" id="{BC9D772C-BF9B-4056-BE1A-B75B1E9610D0}"/>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107078</xdr:rowOff>
    </xdr:from>
    <xdr:ext cx="469744" cy="259045"/>
    <xdr:sp macro="" textlink="">
      <xdr:nvSpPr>
        <xdr:cNvPr id="163" name="n_1mainValue【体育館・プール】&#10;一人当たり面積">
          <a:extLst>
            <a:ext uri="{FF2B5EF4-FFF2-40B4-BE49-F238E27FC236}">
              <a16:creationId xmlns:a16="http://schemas.microsoft.com/office/drawing/2014/main" xmlns="" id="{4D7FE8B4-1F3C-4AE2-B7E4-9CD0357D69DE}"/>
            </a:ext>
          </a:extLst>
        </xdr:cNvPr>
        <xdr:cNvSpPr txBox="1"/>
      </xdr:nvSpPr>
      <xdr:spPr>
        <a:xfrm>
          <a:off x="9391727" y="1107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108384</xdr:rowOff>
    </xdr:from>
    <xdr:ext cx="469744" cy="259045"/>
    <xdr:sp macro="" textlink="">
      <xdr:nvSpPr>
        <xdr:cNvPr id="164" name="n_2mainValue【体育館・プール】&#10;一人当たり面積">
          <a:extLst>
            <a:ext uri="{FF2B5EF4-FFF2-40B4-BE49-F238E27FC236}">
              <a16:creationId xmlns:a16="http://schemas.microsoft.com/office/drawing/2014/main" xmlns="" id="{DCE539C9-FF72-4E17-8704-B54091A8051D}"/>
            </a:ext>
          </a:extLst>
        </xdr:cNvPr>
        <xdr:cNvSpPr txBox="1"/>
      </xdr:nvSpPr>
      <xdr:spPr>
        <a:xfrm>
          <a:off x="8515427" y="110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109854</xdr:rowOff>
    </xdr:from>
    <xdr:ext cx="469744" cy="259045"/>
    <xdr:sp macro="" textlink="">
      <xdr:nvSpPr>
        <xdr:cNvPr id="165" name="n_3mainValue【体育館・プール】&#10;一人当たり面積">
          <a:extLst>
            <a:ext uri="{FF2B5EF4-FFF2-40B4-BE49-F238E27FC236}">
              <a16:creationId xmlns:a16="http://schemas.microsoft.com/office/drawing/2014/main" xmlns="" id="{3792C22C-1A60-4AEF-A4D4-A8A53E27C9A3}"/>
            </a:ext>
          </a:extLst>
        </xdr:cNvPr>
        <xdr:cNvSpPr txBox="1"/>
      </xdr:nvSpPr>
      <xdr:spPr>
        <a:xfrm>
          <a:off x="7626427" y="1108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112793</xdr:rowOff>
    </xdr:from>
    <xdr:ext cx="469744" cy="259045"/>
    <xdr:sp macro="" textlink="">
      <xdr:nvSpPr>
        <xdr:cNvPr id="166" name="n_4mainValue【体育館・プール】&#10;一人当たり面積">
          <a:extLst>
            <a:ext uri="{FF2B5EF4-FFF2-40B4-BE49-F238E27FC236}">
              <a16:creationId xmlns:a16="http://schemas.microsoft.com/office/drawing/2014/main" xmlns="" id="{AEED4709-C9D7-4BC3-B4BA-B862F04248FE}"/>
            </a:ext>
          </a:extLst>
        </xdr:cNvPr>
        <xdr:cNvSpPr txBox="1"/>
      </xdr:nvSpPr>
      <xdr:spPr>
        <a:xfrm>
          <a:off x="6737427" y="110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xmlns="" id="{98D65B8F-2897-4705-AE85-9AB705C6EE0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xmlns="" id="{AB1B7366-BFEE-4170-BCF3-BBCF5F19117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xmlns="" id="{369FE5EA-3332-4257-9C4F-05ABB40DC06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xmlns="" id="{997B9D6A-914F-4493-8812-CFB099DFB52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xmlns="" id="{F845D692-4052-4F45-87FE-28295938190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xmlns="" id="{F33273D3-C1DA-4A58-99BD-F9B11456DE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xmlns="" id="{368C5DAE-127A-47F7-A388-F644FB3653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xmlns="" id="{113042A4-BBE2-43B4-BA99-D51A7A5976E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xmlns="" id="{974B25D4-C5E7-4C24-9021-08038C00A86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xmlns="" id="{1EFFBA83-7688-4F57-B391-E7D03D150A2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xmlns="" id="{944E0C24-056C-4FA9-A2B4-D498D6C03AB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xmlns="" id="{BBBF76FA-FF93-44CB-AD79-9237489F960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xmlns="" id="{75E318ED-9A7F-40AA-9E41-0B7D8BF8558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xmlns="" id="{262A6751-0C57-4F3B-A53B-C4E7C7304F6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xmlns="" id="{1126DC19-2D02-417D-A6C8-D8011C58239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xmlns="" id="{E5A8DC7E-7D9B-4B41-9231-41BEEF6A303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xmlns="" id="{4758A4CA-22BF-4361-8F93-AAE228FD80D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xmlns="" id="{01C00DF1-FC57-4A6B-972F-245016E2AB6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xmlns="" id="{BC98E38C-2664-47F5-8B5F-3FEC713C924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xmlns="" id="{D076696E-1827-430A-8937-9E0135D5174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xmlns="" id="{A463055B-4507-4FCB-BB73-0B6E0DFFD36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xmlns="" id="{50B40379-B21D-463E-8375-DFFAC2FE5E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xmlns="" id="{EF73BC18-8E51-4840-9B60-FC230EA663F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xmlns="" id="{23E723BE-EB66-4C10-8711-C6C5048516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xmlns="" id="{D682DCD9-3259-4D7D-A146-EC804AA41EBA}"/>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xmlns="" id="{C55E534E-CA10-4750-95C8-F9F8B0795B8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xmlns="" id="{ADF3A7B7-1F4A-4A50-8D97-E7B7674E251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a:extLst>
            <a:ext uri="{FF2B5EF4-FFF2-40B4-BE49-F238E27FC236}">
              <a16:creationId xmlns:a16="http://schemas.microsoft.com/office/drawing/2014/main" xmlns="" id="{548A0475-0004-4ECA-8E7A-2A650D665F4E}"/>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a:extLst>
            <a:ext uri="{FF2B5EF4-FFF2-40B4-BE49-F238E27FC236}">
              <a16:creationId xmlns:a16="http://schemas.microsoft.com/office/drawing/2014/main" xmlns="" id="{F7B72833-76AC-41CF-B396-8F53FC4FE57F}"/>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6" name="【福祉施設】&#10;有形固定資産減価償却率平均値テキスト">
          <a:extLst>
            <a:ext uri="{FF2B5EF4-FFF2-40B4-BE49-F238E27FC236}">
              <a16:creationId xmlns:a16="http://schemas.microsoft.com/office/drawing/2014/main" xmlns="" id="{14093E97-6C0F-4771-B975-9D42FD949AE5}"/>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a:extLst>
            <a:ext uri="{FF2B5EF4-FFF2-40B4-BE49-F238E27FC236}">
              <a16:creationId xmlns:a16="http://schemas.microsoft.com/office/drawing/2014/main" xmlns="" id="{4CBE935C-BCF0-4FD8-B5AC-1ED74EB18EF2}"/>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a:extLst>
            <a:ext uri="{FF2B5EF4-FFF2-40B4-BE49-F238E27FC236}">
              <a16:creationId xmlns:a16="http://schemas.microsoft.com/office/drawing/2014/main" xmlns="" id="{05C4050C-6AB7-4B68-90AB-14423605CB4C}"/>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a:extLst>
            <a:ext uri="{FF2B5EF4-FFF2-40B4-BE49-F238E27FC236}">
              <a16:creationId xmlns:a16="http://schemas.microsoft.com/office/drawing/2014/main" xmlns="" id="{85F9590B-158B-470F-A484-132E0C5537DB}"/>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a:extLst>
            <a:ext uri="{FF2B5EF4-FFF2-40B4-BE49-F238E27FC236}">
              <a16:creationId xmlns:a16="http://schemas.microsoft.com/office/drawing/2014/main" xmlns="" id="{74B73D21-3890-4D26-8AEF-DEC0F0009FBB}"/>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a:extLst>
            <a:ext uri="{FF2B5EF4-FFF2-40B4-BE49-F238E27FC236}">
              <a16:creationId xmlns:a16="http://schemas.microsoft.com/office/drawing/2014/main" xmlns="" id="{019B0F9E-0904-4F2B-9A91-D1B30E611809}"/>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xmlns="" id="{F820F851-BE3B-46C0-9411-2EEE816510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xmlns="" id="{6E6E8182-7C97-4E8F-A524-99028637499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xmlns="" id="{85DE7B01-32BD-48DE-9244-B0B20BA3083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xmlns="" id="{05071B20-26FE-47CB-9F80-17DD6B29B5B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xmlns="" id="{AEE919BC-3B9C-416F-B475-705FAA66F05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42545</xdr:rowOff>
    </xdr:from>
    <xdr:to>
      <xdr:col>24</xdr:col>
      <xdr:colOff>114300</xdr:colOff>
      <xdr:row>82</xdr:row>
      <xdr:rowOff>144145</xdr:rowOff>
    </xdr:to>
    <xdr:sp macro="" textlink="">
      <xdr:nvSpPr>
        <xdr:cNvPr id="207" name="楕円 206">
          <a:extLst>
            <a:ext uri="{FF2B5EF4-FFF2-40B4-BE49-F238E27FC236}">
              <a16:creationId xmlns:a16="http://schemas.microsoft.com/office/drawing/2014/main" xmlns="" id="{830BC6B3-4252-40C0-BCCC-0CFF442E7F37}"/>
            </a:ext>
          </a:extLst>
        </xdr:cNvPr>
        <xdr:cNvSpPr/>
      </xdr:nvSpPr>
      <xdr:spPr>
        <a:xfrm>
          <a:off x="4584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20972</xdr:rowOff>
    </xdr:from>
    <xdr:ext cx="405111" cy="259045"/>
    <xdr:sp macro="" textlink="">
      <xdr:nvSpPr>
        <xdr:cNvPr id="208" name="【福祉施設】&#10;有形固定資産減価償却率該当値テキスト">
          <a:extLst>
            <a:ext uri="{FF2B5EF4-FFF2-40B4-BE49-F238E27FC236}">
              <a16:creationId xmlns:a16="http://schemas.microsoft.com/office/drawing/2014/main" xmlns="" id="{F0924043-6C50-40E3-A3B0-77DE61B217C4}"/>
            </a:ext>
          </a:extLst>
        </xdr:cNvPr>
        <xdr:cNvSpPr txBox="1"/>
      </xdr:nvSpPr>
      <xdr:spPr>
        <a:xfrm>
          <a:off x="4673600"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209" name="楕円 208">
          <a:extLst>
            <a:ext uri="{FF2B5EF4-FFF2-40B4-BE49-F238E27FC236}">
              <a16:creationId xmlns:a16="http://schemas.microsoft.com/office/drawing/2014/main" xmlns="" id="{4859F325-2572-4FAB-AE04-49F6B7C092DF}"/>
            </a:ext>
          </a:extLst>
        </xdr:cNvPr>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26670</xdr:rowOff>
    </xdr:from>
    <xdr:to>
      <xdr:col>24</xdr:col>
      <xdr:colOff>63500</xdr:colOff>
      <xdr:row>82</xdr:row>
      <xdr:rowOff>93345</xdr:rowOff>
    </xdr:to>
    <xdr:cxnSp macro="">
      <xdr:nvCxnSpPr>
        <xdr:cNvPr id="210" name="直線コネクタ 209">
          <a:extLst>
            <a:ext uri="{FF2B5EF4-FFF2-40B4-BE49-F238E27FC236}">
              <a16:creationId xmlns:a16="http://schemas.microsoft.com/office/drawing/2014/main" xmlns="" id="{25DFF2BB-53C7-4B5B-8B76-9F5CB6C23E42}"/>
            </a:ext>
          </a:extLst>
        </xdr:cNvPr>
        <xdr:cNvCxnSpPr/>
      </xdr:nvCxnSpPr>
      <xdr:spPr>
        <a:xfrm>
          <a:off x="3797300" y="1408557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80645</xdr:rowOff>
    </xdr:from>
    <xdr:to>
      <xdr:col>15</xdr:col>
      <xdr:colOff>101600</xdr:colOff>
      <xdr:row>82</xdr:row>
      <xdr:rowOff>10795</xdr:rowOff>
    </xdr:to>
    <xdr:sp macro="" textlink="">
      <xdr:nvSpPr>
        <xdr:cNvPr id="211" name="楕円 210">
          <a:extLst>
            <a:ext uri="{FF2B5EF4-FFF2-40B4-BE49-F238E27FC236}">
              <a16:creationId xmlns:a16="http://schemas.microsoft.com/office/drawing/2014/main" xmlns="" id="{10DD7CF4-D2D9-48D5-9A45-83C5A4E94116}"/>
            </a:ext>
          </a:extLst>
        </xdr:cNvPr>
        <xdr:cNvSpPr/>
      </xdr:nvSpPr>
      <xdr:spPr>
        <a:xfrm>
          <a:off x="2857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131445</xdr:rowOff>
    </xdr:from>
    <xdr:to>
      <xdr:col>19</xdr:col>
      <xdr:colOff>177800</xdr:colOff>
      <xdr:row>82</xdr:row>
      <xdr:rowOff>26670</xdr:rowOff>
    </xdr:to>
    <xdr:cxnSp macro="">
      <xdr:nvCxnSpPr>
        <xdr:cNvPr id="212" name="直線コネクタ 211">
          <a:extLst>
            <a:ext uri="{FF2B5EF4-FFF2-40B4-BE49-F238E27FC236}">
              <a16:creationId xmlns:a16="http://schemas.microsoft.com/office/drawing/2014/main" xmlns="" id="{AE64E92E-38A4-4117-829B-F2AE95B5B283}"/>
            </a:ext>
          </a:extLst>
        </xdr:cNvPr>
        <xdr:cNvCxnSpPr/>
      </xdr:nvCxnSpPr>
      <xdr:spPr>
        <a:xfrm>
          <a:off x="2908300" y="140188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13" name="楕円 212">
          <a:extLst>
            <a:ext uri="{FF2B5EF4-FFF2-40B4-BE49-F238E27FC236}">
              <a16:creationId xmlns:a16="http://schemas.microsoft.com/office/drawing/2014/main" xmlns="" id="{62A0BDAF-5E28-49F3-9964-C36FC51DE880}"/>
            </a:ext>
          </a:extLst>
        </xdr:cNvPr>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131445</xdr:rowOff>
    </xdr:from>
    <xdr:to>
      <xdr:col>15</xdr:col>
      <xdr:colOff>50800</xdr:colOff>
      <xdr:row>82</xdr:row>
      <xdr:rowOff>60961</xdr:rowOff>
    </xdr:to>
    <xdr:cxnSp macro="">
      <xdr:nvCxnSpPr>
        <xdr:cNvPr id="214" name="直線コネクタ 213">
          <a:extLst>
            <a:ext uri="{FF2B5EF4-FFF2-40B4-BE49-F238E27FC236}">
              <a16:creationId xmlns:a16="http://schemas.microsoft.com/office/drawing/2014/main" xmlns="" id="{7D4F9BF7-F79B-4EEC-9F8A-6AC585E1F9D2}"/>
            </a:ext>
          </a:extLst>
        </xdr:cNvPr>
        <xdr:cNvCxnSpPr/>
      </xdr:nvCxnSpPr>
      <xdr:spPr>
        <a:xfrm flipV="1">
          <a:off x="2019300" y="14018895"/>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133986</xdr:rowOff>
    </xdr:from>
    <xdr:to>
      <xdr:col>6</xdr:col>
      <xdr:colOff>38100</xdr:colOff>
      <xdr:row>82</xdr:row>
      <xdr:rowOff>64136</xdr:rowOff>
    </xdr:to>
    <xdr:sp macro="" textlink="">
      <xdr:nvSpPr>
        <xdr:cNvPr id="215" name="楕円 214">
          <a:extLst>
            <a:ext uri="{FF2B5EF4-FFF2-40B4-BE49-F238E27FC236}">
              <a16:creationId xmlns:a16="http://schemas.microsoft.com/office/drawing/2014/main" xmlns="" id="{43C6DC09-6576-4DC5-8686-B6D6D20A7492}"/>
            </a:ext>
          </a:extLst>
        </xdr:cNvPr>
        <xdr:cNvSpPr/>
      </xdr:nvSpPr>
      <xdr:spPr>
        <a:xfrm>
          <a:off x="1079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13336</xdr:rowOff>
    </xdr:from>
    <xdr:to>
      <xdr:col>10</xdr:col>
      <xdr:colOff>114300</xdr:colOff>
      <xdr:row>82</xdr:row>
      <xdr:rowOff>60961</xdr:rowOff>
    </xdr:to>
    <xdr:cxnSp macro="">
      <xdr:nvCxnSpPr>
        <xdr:cNvPr id="216" name="直線コネクタ 215">
          <a:extLst>
            <a:ext uri="{FF2B5EF4-FFF2-40B4-BE49-F238E27FC236}">
              <a16:creationId xmlns:a16="http://schemas.microsoft.com/office/drawing/2014/main" xmlns="" id="{B7D97D84-8CC2-4E4F-9767-F6E2004E2CF5}"/>
            </a:ext>
          </a:extLst>
        </xdr:cNvPr>
        <xdr:cNvCxnSpPr/>
      </xdr:nvCxnSpPr>
      <xdr:spPr>
        <a:xfrm>
          <a:off x="1130300" y="140722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17" name="n_1aveValue【福祉施設】&#10;有形固定資産減価償却率">
          <a:extLst>
            <a:ext uri="{FF2B5EF4-FFF2-40B4-BE49-F238E27FC236}">
              <a16:creationId xmlns:a16="http://schemas.microsoft.com/office/drawing/2014/main" xmlns="" id="{283B24B7-0094-4BFD-B9DB-F0A2B0C0B127}"/>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8" name="n_2aveValue【福祉施設】&#10;有形固定資産減価償却率">
          <a:extLst>
            <a:ext uri="{FF2B5EF4-FFF2-40B4-BE49-F238E27FC236}">
              <a16:creationId xmlns:a16="http://schemas.microsoft.com/office/drawing/2014/main" xmlns="" id="{AF6DEF1A-2AF5-4E21-AFC5-4CA6B0AA154A}"/>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9" name="n_3aveValue【福祉施設】&#10;有形固定資産減価償却率">
          <a:extLst>
            <a:ext uri="{FF2B5EF4-FFF2-40B4-BE49-F238E27FC236}">
              <a16:creationId xmlns:a16="http://schemas.microsoft.com/office/drawing/2014/main" xmlns="" id="{A2A69DC1-883F-49CE-B4A6-C144AF75E244}"/>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20" name="n_4aveValue【福祉施設】&#10;有形固定資産減価償却率">
          <a:extLst>
            <a:ext uri="{FF2B5EF4-FFF2-40B4-BE49-F238E27FC236}">
              <a16:creationId xmlns:a16="http://schemas.microsoft.com/office/drawing/2014/main" xmlns="" id="{8CD09752-30B1-46C9-B955-A7E6876ACDC1}"/>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68597</xdr:rowOff>
    </xdr:from>
    <xdr:ext cx="405111" cy="259045"/>
    <xdr:sp macro="" textlink="">
      <xdr:nvSpPr>
        <xdr:cNvPr id="221" name="n_1mainValue【福祉施設】&#10;有形固定資産減価償却率">
          <a:extLst>
            <a:ext uri="{FF2B5EF4-FFF2-40B4-BE49-F238E27FC236}">
              <a16:creationId xmlns:a16="http://schemas.microsoft.com/office/drawing/2014/main" xmlns="" id="{A8558948-FAB7-4965-A08B-A1C134FBAED0}"/>
            </a:ext>
          </a:extLst>
        </xdr:cNvPr>
        <xdr:cNvSpPr txBox="1"/>
      </xdr:nvSpPr>
      <xdr:spPr>
        <a:xfrm>
          <a:off x="3582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222" name="n_2mainValue【福祉施設】&#10;有形固定資産減価償却率">
          <a:extLst>
            <a:ext uri="{FF2B5EF4-FFF2-40B4-BE49-F238E27FC236}">
              <a16:creationId xmlns:a16="http://schemas.microsoft.com/office/drawing/2014/main" xmlns="" id="{02E6002F-C417-488F-9B7A-B194F4A4EBA6}"/>
            </a:ext>
          </a:extLst>
        </xdr:cNvPr>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223" name="n_3mainValue【福祉施設】&#10;有形固定資産減価償却率">
          <a:extLst>
            <a:ext uri="{FF2B5EF4-FFF2-40B4-BE49-F238E27FC236}">
              <a16:creationId xmlns:a16="http://schemas.microsoft.com/office/drawing/2014/main" xmlns="" id="{A8686B14-D52E-4175-9ABB-E9F614640743}"/>
            </a:ext>
          </a:extLst>
        </xdr:cNvPr>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55263</xdr:rowOff>
    </xdr:from>
    <xdr:ext cx="405111" cy="259045"/>
    <xdr:sp macro="" textlink="">
      <xdr:nvSpPr>
        <xdr:cNvPr id="224" name="n_4mainValue【福祉施設】&#10;有形固定資産減価償却率">
          <a:extLst>
            <a:ext uri="{FF2B5EF4-FFF2-40B4-BE49-F238E27FC236}">
              <a16:creationId xmlns:a16="http://schemas.microsoft.com/office/drawing/2014/main" xmlns="" id="{020A28CA-4887-4B4C-AFB3-9052B8F1494E}"/>
            </a:ext>
          </a:extLst>
        </xdr:cNvPr>
        <xdr:cNvSpPr txBox="1"/>
      </xdr:nvSpPr>
      <xdr:spPr>
        <a:xfrm>
          <a:off x="927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xmlns="" id="{B6EFE721-A1A7-4DB3-8FBE-3FAB5784719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xmlns="" id="{9B159BD7-1E97-4C6B-8537-EBBECD4E60E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xmlns="" id="{FF513F05-2A67-40E8-AEB2-E1A8A8998FB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xmlns="" id="{BD1C2DEB-E2C1-4DEB-8AFD-D6016B07334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xmlns="" id="{DCCFF3FA-6606-4AF9-93E9-6F6C2C99EBB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xmlns="" id="{660E69A3-D9D1-4ED8-80E2-1D49A3BDBA7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xmlns="" id="{72C64549-3943-4F44-A582-C4742E6E02A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xmlns="" id="{3DCC8A8A-87FA-4459-8062-47544A9B5E1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xmlns="" id="{1F815479-404D-4557-967A-3E6245C917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xmlns="" id="{0D469A97-71F5-435A-97C0-7A917031A43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xmlns="" id="{D6745067-25A1-46C1-9058-9F418ADDBA8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xmlns="" id="{CA86359A-B844-41FE-A2E8-CEC7F91D72E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xmlns="" id="{423D59F1-52D1-46F0-985B-E91D48F4F47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xmlns="" id="{52DE7A42-A4D6-47A9-B40A-27A7194B313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xmlns="" id="{F77A849C-4853-45B3-B949-1A48D0B0E4F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xmlns="" id="{15E6C954-EF74-4310-98D9-BB6E450DC84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xmlns="" id="{5BFBB71B-8F2E-4C9D-AD0B-81B88B5B106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xmlns="" id="{DC0B8E57-16A9-4F7A-BE7B-C36D9802D74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xmlns="" id="{E98D8FCF-633B-4EB4-9967-FF21E17EBC3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xmlns="" id="{7EF8F594-D2D7-4AC9-8CC9-D386DFC63E4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xmlns="" id="{E8F34123-23FE-4F17-8C6F-5A5219D5D39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xmlns="" id="{256C485D-49AC-4253-9260-17E5D60DF96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xmlns="" id="{5515744D-2C8C-431D-A5DE-FA043AB1D35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8" name="直線コネクタ 247">
          <a:extLst>
            <a:ext uri="{FF2B5EF4-FFF2-40B4-BE49-F238E27FC236}">
              <a16:creationId xmlns:a16="http://schemas.microsoft.com/office/drawing/2014/main" xmlns="" id="{5BF871D1-896E-48CF-A5D9-D252C49E8881}"/>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9" name="【福祉施設】&#10;一人当たり面積最小値テキスト">
          <a:extLst>
            <a:ext uri="{FF2B5EF4-FFF2-40B4-BE49-F238E27FC236}">
              <a16:creationId xmlns:a16="http://schemas.microsoft.com/office/drawing/2014/main" xmlns="" id="{A708AB01-1D28-41D5-9F92-C3E0BF028524}"/>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50" name="直線コネクタ 249">
          <a:extLst>
            <a:ext uri="{FF2B5EF4-FFF2-40B4-BE49-F238E27FC236}">
              <a16:creationId xmlns:a16="http://schemas.microsoft.com/office/drawing/2014/main" xmlns="" id="{DC6DCE8B-844C-417A-80FD-C09D26C2AEA8}"/>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51" name="【福祉施設】&#10;一人当たり面積最大値テキスト">
          <a:extLst>
            <a:ext uri="{FF2B5EF4-FFF2-40B4-BE49-F238E27FC236}">
              <a16:creationId xmlns:a16="http://schemas.microsoft.com/office/drawing/2014/main" xmlns="" id="{40425963-467B-46E4-8384-BF058DA8E54A}"/>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52" name="直線コネクタ 251">
          <a:extLst>
            <a:ext uri="{FF2B5EF4-FFF2-40B4-BE49-F238E27FC236}">
              <a16:creationId xmlns:a16="http://schemas.microsoft.com/office/drawing/2014/main" xmlns="" id="{1B5EA922-7657-4287-B628-8971894E775A}"/>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53" name="【福祉施設】&#10;一人当たり面積平均値テキスト">
          <a:extLst>
            <a:ext uri="{FF2B5EF4-FFF2-40B4-BE49-F238E27FC236}">
              <a16:creationId xmlns:a16="http://schemas.microsoft.com/office/drawing/2014/main" xmlns="" id="{E8BC5A70-6D28-41B3-A557-D7CB36EF9E75}"/>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4" name="フローチャート: 判断 253">
          <a:extLst>
            <a:ext uri="{FF2B5EF4-FFF2-40B4-BE49-F238E27FC236}">
              <a16:creationId xmlns:a16="http://schemas.microsoft.com/office/drawing/2014/main" xmlns="" id="{3CFB7B84-DF81-41FA-9E76-E3752D285C2F}"/>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5" name="フローチャート: 判断 254">
          <a:extLst>
            <a:ext uri="{FF2B5EF4-FFF2-40B4-BE49-F238E27FC236}">
              <a16:creationId xmlns:a16="http://schemas.microsoft.com/office/drawing/2014/main" xmlns="" id="{F02586AD-6565-43FD-A05D-5C05D8AEDCD7}"/>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xmlns="" id="{6082EF8E-C308-4AB1-A0B0-4D8201D87387}"/>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7" name="フローチャート: 判断 256">
          <a:extLst>
            <a:ext uri="{FF2B5EF4-FFF2-40B4-BE49-F238E27FC236}">
              <a16:creationId xmlns:a16="http://schemas.microsoft.com/office/drawing/2014/main" xmlns="" id="{0D37E4C2-6062-42C1-8547-F9BC9711D008}"/>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8" name="フローチャート: 判断 257">
          <a:extLst>
            <a:ext uri="{FF2B5EF4-FFF2-40B4-BE49-F238E27FC236}">
              <a16:creationId xmlns:a16="http://schemas.microsoft.com/office/drawing/2014/main" xmlns="" id="{F9D1601C-4786-47EE-8A23-1B59F8D14778}"/>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xmlns="" id="{45E120AB-1D4C-4C46-8959-0D6F09FF80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xmlns="" id="{637FE516-B395-4EA0-8A94-BC58E3BB598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xmlns="" id="{5E680382-024F-47C3-93A9-1DFE8CE5A69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xmlns="" id="{18C9C289-2092-479C-AE00-41403A817ED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84F6D7D3-4321-4660-9E9F-03B7E3CE6F8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88264</xdr:rowOff>
    </xdr:from>
    <xdr:to>
      <xdr:col>55</xdr:col>
      <xdr:colOff>50800</xdr:colOff>
      <xdr:row>85</xdr:row>
      <xdr:rowOff>18414</xdr:rowOff>
    </xdr:to>
    <xdr:sp macro="" textlink="">
      <xdr:nvSpPr>
        <xdr:cNvPr id="264" name="楕円 263">
          <a:extLst>
            <a:ext uri="{FF2B5EF4-FFF2-40B4-BE49-F238E27FC236}">
              <a16:creationId xmlns:a16="http://schemas.microsoft.com/office/drawing/2014/main" xmlns="" id="{FAE564E9-C791-47EC-926F-BBDA8A6BB868}"/>
            </a:ext>
          </a:extLst>
        </xdr:cNvPr>
        <xdr:cNvSpPr/>
      </xdr:nvSpPr>
      <xdr:spPr>
        <a:xfrm>
          <a:off x="104267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66691</xdr:rowOff>
    </xdr:from>
    <xdr:ext cx="469744" cy="259045"/>
    <xdr:sp macro="" textlink="">
      <xdr:nvSpPr>
        <xdr:cNvPr id="265" name="【福祉施設】&#10;一人当たり面積該当値テキスト">
          <a:extLst>
            <a:ext uri="{FF2B5EF4-FFF2-40B4-BE49-F238E27FC236}">
              <a16:creationId xmlns:a16="http://schemas.microsoft.com/office/drawing/2014/main" xmlns="" id="{562C520C-1019-4868-9027-67CBC7F8EF79}"/>
            </a:ext>
          </a:extLst>
        </xdr:cNvPr>
        <xdr:cNvSpPr txBox="1"/>
      </xdr:nvSpPr>
      <xdr:spPr>
        <a:xfrm>
          <a:off x="10515600" y="1446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95886</xdr:rowOff>
    </xdr:from>
    <xdr:to>
      <xdr:col>50</xdr:col>
      <xdr:colOff>165100</xdr:colOff>
      <xdr:row>85</xdr:row>
      <xdr:rowOff>26036</xdr:rowOff>
    </xdr:to>
    <xdr:sp macro="" textlink="">
      <xdr:nvSpPr>
        <xdr:cNvPr id="266" name="楕円 265">
          <a:extLst>
            <a:ext uri="{FF2B5EF4-FFF2-40B4-BE49-F238E27FC236}">
              <a16:creationId xmlns:a16="http://schemas.microsoft.com/office/drawing/2014/main" xmlns="" id="{8881AA96-D248-44E3-A8B7-77B8EF6C81B5}"/>
            </a:ext>
          </a:extLst>
        </xdr:cNvPr>
        <xdr:cNvSpPr/>
      </xdr:nvSpPr>
      <xdr:spPr>
        <a:xfrm>
          <a:off x="9588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139064</xdr:rowOff>
    </xdr:from>
    <xdr:to>
      <xdr:col>55</xdr:col>
      <xdr:colOff>0</xdr:colOff>
      <xdr:row>84</xdr:row>
      <xdr:rowOff>146686</xdr:rowOff>
    </xdr:to>
    <xdr:cxnSp macro="">
      <xdr:nvCxnSpPr>
        <xdr:cNvPr id="267" name="直線コネクタ 266">
          <a:extLst>
            <a:ext uri="{FF2B5EF4-FFF2-40B4-BE49-F238E27FC236}">
              <a16:creationId xmlns:a16="http://schemas.microsoft.com/office/drawing/2014/main" xmlns="" id="{87929CCF-8840-4618-9275-C3365817B970}"/>
            </a:ext>
          </a:extLst>
        </xdr:cNvPr>
        <xdr:cNvCxnSpPr/>
      </xdr:nvCxnSpPr>
      <xdr:spPr>
        <a:xfrm flipV="1">
          <a:off x="9639300" y="1454086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102743</xdr:rowOff>
    </xdr:from>
    <xdr:to>
      <xdr:col>46</xdr:col>
      <xdr:colOff>38100</xdr:colOff>
      <xdr:row>85</xdr:row>
      <xdr:rowOff>32893</xdr:rowOff>
    </xdr:to>
    <xdr:sp macro="" textlink="">
      <xdr:nvSpPr>
        <xdr:cNvPr id="268" name="楕円 267">
          <a:extLst>
            <a:ext uri="{FF2B5EF4-FFF2-40B4-BE49-F238E27FC236}">
              <a16:creationId xmlns:a16="http://schemas.microsoft.com/office/drawing/2014/main" xmlns="" id="{3A19B83E-2BC8-4478-AB21-60C7FDA3404F}"/>
            </a:ext>
          </a:extLst>
        </xdr:cNvPr>
        <xdr:cNvSpPr/>
      </xdr:nvSpPr>
      <xdr:spPr>
        <a:xfrm>
          <a:off x="8699500" y="14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146686</xdr:rowOff>
    </xdr:from>
    <xdr:to>
      <xdr:col>50</xdr:col>
      <xdr:colOff>114300</xdr:colOff>
      <xdr:row>84</xdr:row>
      <xdr:rowOff>153543</xdr:rowOff>
    </xdr:to>
    <xdr:cxnSp macro="">
      <xdr:nvCxnSpPr>
        <xdr:cNvPr id="269" name="直線コネクタ 268">
          <a:extLst>
            <a:ext uri="{FF2B5EF4-FFF2-40B4-BE49-F238E27FC236}">
              <a16:creationId xmlns:a16="http://schemas.microsoft.com/office/drawing/2014/main" xmlns="" id="{F4FA4AF9-4825-48C0-B68A-80C5322EDCDE}"/>
            </a:ext>
          </a:extLst>
        </xdr:cNvPr>
        <xdr:cNvCxnSpPr/>
      </xdr:nvCxnSpPr>
      <xdr:spPr>
        <a:xfrm flipV="1">
          <a:off x="8750300" y="1454848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109220</xdr:rowOff>
    </xdr:from>
    <xdr:to>
      <xdr:col>41</xdr:col>
      <xdr:colOff>101600</xdr:colOff>
      <xdr:row>85</xdr:row>
      <xdr:rowOff>39370</xdr:rowOff>
    </xdr:to>
    <xdr:sp macro="" textlink="">
      <xdr:nvSpPr>
        <xdr:cNvPr id="270" name="楕円 269">
          <a:extLst>
            <a:ext uri="{FF2B5EF4-FFF2-40B4-BE49-F238E27FC236}">
              <a16:creationId xmlns:a16="http://schemas.microsoft.com/office/drawing/2014/main" xmlns="" id="{2CBA9871-3801-4F66-A2E0-DBAC285F69A2}"/>
            </a:ext>
          </a:extLst>
        </xdr:cNvPr>
        <xdr:cNvSpPr/>
      </xdr:nvSpPr>
      <xdr:spPr>
        <a:xfrm>
          <a:off x="7810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153543</xdr:rowOff>
    </xdr:from>
    <xdr:to>
      <xdr:col>45</xdr:col>
      <xdr:colOff>177800</xdr:colOff>
      <xdr:row>84</xdr:row>
      <xdr:rowOff>160020</xdr:rowOff>
    </xdr:to>
    <xdr:cxnSp macro="">
      <xdr:nvCxnSpPr>
        <xdr:cNvPr id="271" name="直線コネクタ 270">
          <a:extLst>
            <a:ext uri="{FF2B5EF4-FFF2-40B4-BE49-F238E27FC236}">
              <a16:creationId xmlns:a16="http://schemas.microsoft.com/office/drawing/2014/main" xmlns="" id="{F9E35C62-DE07-4A94-A078-EC8BDFF4FC4F}"/>
            </a:ext>
          </a:extLst>
        </xdr:cNvPr>
        <xdr:cNvCxnSpPr/>
      </xdr:nvCxnSpPr>
      <xdr:spPr>
        <a:xfrm flipV="1">
          <a:off x="7861300" y="1455534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123698</xdr:rowOff>
    </xdr:from>
    <xdr:to>
      <xdr:col>36</xdr:col>
      <xdr:colOff>165100</xdr:colOff>
      <xdr:row>85</xdr:row>
      <xdr:rowOff>53848</xdr:rowOff>
    </xdr:to>
    <xdr:sp macro="" textlink="">
      <xdr:nvSpPr>
        <xdr:cNvPr id="272" name="楕円 271">
          <a:extLst>
            <a:ext uri="{FF2B5EF4-FFF2-40B4-BE49-F238E27FC236}">
              <a16:creationId xmlns:a16="http://schemas.microsoft.com/office/drawing/2014/main" xmlns="" id="{A59919CB-F740-4068-BC13-4EB63B6FC57A}"/>
            </a:ext>
          </a:extLst>
        </xdr:cNvPr>
        <xdr:cNvSpPr/>
      </xdr:nvSpPr>
      <xdr:spPr>
        <a:xfrm>
          <a:off x="69215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160020</xdr:rowOff>
    </xdr:from>
    <xdr:to>
      <xdr:col>41</xdr:col>
      <xdr:colOff>50800</xdr:colOff>
      <xdr:row>85</xdr:row>
      <xdr:rowOff>3048</xdr:rowOff>
    </xdr:to>
    <xdr:cxnSp macro="">
      <xdr:nvCxnSpPr>
        <xdr:cNvPr id="273" name="直線コネクタ 272">
          <a:extLst>
            <a:ext uri="{FF2B5EF4-FFF2-40B4-BE49-F238E27FC236}">
              <a16:creationId xmlns:a16="http://schemas.microsoft.com/office/drawing/2014/main" xmlns="" id="{0E3978D4-A65D-45AF-8368-CEEDE26E383D}"/>
            </a:ext>
          </a:extLst>
        </xdr:cNvPr>
        <xdr:cNvCxnSpPr/>
      </xdr:nvCxnSpPr>
      <xdr:spPr>
        <a:xfrm flipV="1">
          <a:off x="6972300" y="145618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74" name="n_1aveValue【福祉施設】&#10;一人当たり面積">
          <a:extLst>
            <a:ext uri="{FF2B5EF4-FFF2-40B4-BE49-F238E27FC236}">
              <a16:creationId xmlns:a16="http://schemas.microsoft.com/office/drawing/2014/main" xmlns="" id="{DC03B11B-020F-41C4-9462-89D042829044}"/>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a:extLst>
            <a:ext uri="{FF2B5EF4-FFF2-40B4-BE49-F238E27FC236}">
              <a16:creationId xmlns:a16="http://schemas.microsoft.com/office/drawing/2014/main" xmlns="" id="{BDB71692-4504-47A6-A20F-BEEC51882C56}"/>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76" name="n_3aveValue【福祉施設】&#10;一人当たり面積">
          <a:extLst>
            <a:ext uri="{FF2B5EF4-FFF2-40B4-BE49-F238E27FC236}">
              <a16:creationId xmlns:a16="http://schemas.microsoft.com/office/drawing/2014/main" xmlns="" id="{BCCD554B-753D-44B3-A7FE-C72A03CC12A2}"/>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77" name="n_4aveValue【福祉施設】&#10;一人当たり面積">
          <a:extLst>
            <a:ext uri="{FF2B5EF4-FFF2-40B4-BE49-F238E27FC236}">
              <a16:creationId xmlns:a16="http://schemas.microsoft.com/office/drawing/2014/main" xmlns="" id="{7BC26869-6FC7-499D-A341-6F6403C76C77}"/>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17163</xdr:rowOff>
    </xdr:from>
    <xdr:ext cx="469744" cy="259045"/>
    <xdr:sp macro="" textlink="">
      <xdr:nvSpPr>
        <xdr:cNvPr id="278" name="n_1mainValue【福祉施設】&#10;一人当たり面積">
          <a:extLst>
            <a:ext uri="{FF2B5EF4-FFF2-40B4-BE49-F238E27FC236}">
              <a16:creationId xmlns:a16="http://schemas.microsoft.com/office/drawing/2014/main" xmlns="" id="{AB4C2AEE-B7DE-45CE-9884-326058041861}"/>
            </a:ext>
          </a:extLst>
        </xdr:cNvPr>
        <xdr:cNvSpPr txBox="1"/>
      </xdr:nvSpPr>
      <xdr:spPr>
        <a:xfrm>
          <a:off x="9391727"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24020</xdr:rowOff>
    </xdr:from>
    <xdr:ext cx="469744" cy="259045"/>
    <xdr:sp macro="" textlink="">
      <xdr:nvSpPr>
        <xdr:cNvPr id="279" name="n_2mainValue【福祉施設】&#10;一人当たり面積">
          <a:extLst>
            <a:ext uri="{FF2B5EF4-FFF2-40B4-BE49-F238E27FC236}">
              <a16:creationId xmlns:a16="http://schemas.microsoft.com/office/drawing/2014/main" xmlns="" id="{1947EBBD-3148-4FF3-A61A-32F801A9ACB3}"/>
            </a:ext>
          </a:extLst>
        </xdr:cNvPr>
        <xdr:cNvSpPr txBox="1"/>
      </xdr:nvSpPr>
      <xdr:spPr>
        <a:xfrm>
          <a:off x="8515427" y="145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30497</xdr:rowOff>
    </xdr:from>
    <xdr:ext cx="469744" cy="259045"/>
    <xdr:sp macro="" textlink="">
      <xdr:nvSpPr>
        <xdr:cNvPr id="280" name="n_3mainValue【福祉施設】&#10;一人当たり面積">
          <a:extLst>
            <a:ext uri="{FF2B5EF4-FFF2-40B4-BE49-F238E27FC236}">
              <a16:creationId xmlns:a16="http://schemas.microsoft.com/office/drawing/2014/main" xmlns="" id="{5959A276-6D19-4CA2-AEE1-F231432041D1}"/>
            </a:ext>
          </a:extLst>
        </xdr:cNvPr>
        <xdr:cNvSpPr txBox="1"/>
      </xdr:nvSpPr>
      <xdr:spPr>
        <a:xfrm>
          <a:off x="7626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44975</xdr:rowOff>
    </xdr:from>
    <xdr:ext cx="469744" cy="259045"/>
    <xdr:sp macro="" textlink="">
      <xdr:nvSpPr>
        <xdr:cNvPr id="281" name="n_4mainValue【福祉施設】&#10;一人当たり面積">
          <a:extLst>
            <a:ext uri="{FF2B5EF4-FFF2-40B4-BE49-F238E27FC236}">
              <a16:creationId xmlns:a16="http://schemas.microsoft.com/office/drawing/2014/main" xmlns="" id="{69176109-B3B1-4F52-BB98-BD3A28349B17}"/>
            </a:ext>
          </a:extLst>
        </xdr:cNvPr>
        <xdr:cNvSpPr txBox="1"/>
      </xdr:nvSpPr>
      <xdr:spPr>
        <a:xfrm>
          <a:off x="6737427" y="1461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xmlns="" id="{884E36FF-6B34-4DF4-BBED-A0472CE84BA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xmlns="" id="{2E4D3465-D589-40A5-B479-8BCFC458F66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xmlns="" id="{6C3C35D6-B370-42B5-B749-648B047F823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xmlns="" id="{6B0B8F2B-7441-4922-A5E2-06AFBB8815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xmlns="" id="{E22A5584-91DA-47E4-9ED4-757D29DA2FC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xmlns="" id="{3B9794D6-4F3D-4DA1-AB5B-B37B7A195E6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xmlns="" id="{43F6393F-CC51-431A-8A76-276313C5B67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xmlns="" id="{DE75E576-37A0-477A-924B-2A8DD73A1A8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xmlns="" id="{E8F77E2B-9C28-4F91-BEDD-1C5A7D99E11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xmlns="" id="{1FBC4CFE-D300-422C-A617-E076186A758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xmlns="" id="{9DCC33F8-DCFE-4B9F-9959-3D1F493ADDA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xmlns="" id="{D1B4882C-15F3-4956-9319-E1F21647E3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xmlns="" id="{BAE7D30B-D0F9-436F-B6CD-3D94A64F09B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xmlns="" id="{FB5285C9-56FF-495E-95A7-E7085A202FE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xmlns="" id="{AD584DEF-21B4-44A8-9C08-A4BD3F927BF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xmlns="" id="{3E363090-12AC-4577-B894-8BE854E5AFC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xmlns="" id="{0C9CE436-99AB-425C-BC60-4C284A7590B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xmlns="" id="{0E011BF0-63EA-4562-AF90-DCBF8D123AE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xmlns="" id="{05107836-4E8B-4A8D-914A-499313F8C28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xmlns="" id="{D1A8B305-9A4B-4933-89DE-6F82FCE22BA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xmlns="" id="{7E5A8773-5ADA-4A3E-BD05-207C40632ED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xmlns="" id="{9861313E-6657-43CC-B603-268349B908B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xmlns="" id="{A36FFEEF-8F81-4AE1-935D-BB69EC802B6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xmlns="" id="{831D5F82-0B08-46B8-B624-22DF11DB3C6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xmlns="" id="{AF54117D-0196-4E09-BAE9-ABA397B6127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xmlns="" id="{6EFC8386-0D9C-4C7B-9343-2D2D9350751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xmlns="" id="{30F2EFD9-2E79-4199-B725-55AD5CD7051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xmlns="" id="{D78CF3EA-6155-4F3A-828C-6EB30D4BC5C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xmlns="" id="{17B25E80-74C1-4C65-B51D-584BC06F2C6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xmlns="" id="{974963E5-0E6B-4AA0-8468-8246EFF0F1C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xmlns="" id="{98952283-D19A-4248-B22A-219C4198F4E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xmlns="" id="{C91B81A4-99ED-4A43-ACAE-FF99FF6A388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xmlns="" id="{6DDC6643-A3DB-45C0-8375-E17D4DCBD03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xmlns="" id="{BD65F787-B0C8-4F60-83C3-AA5B9CC19CB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xmlns="" id="{A7E19138-AF1B-489D-A58F-EE2D48FF66F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xmlns="" id="{7C54AD39-2580-4CC1-9C9F-CF2DC9F047B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xmlns="" id="{E9A26B5C-606B-4248-A0AA-C10D6C272F4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xmlns="" id="{56882FE6-6CC5-45FF-AEFF-FC15ADFE575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xmlns="" id="{708332AB-D9ED-4804-B2DB-5F0F9EDB6A3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xmlns="" id="{B16B4D8B-1B88-4CC5-A881-C3E19F3287C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xmlns="" id="{DEF8904A-5194-4EDD-BFCD-9FDC18D4721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xmlns="" id="{71299DFA-0110-45B5-AC4A-F02E254CF9D1}"/>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xmlns="" id="{23AC76AB-7408-4637-B847-6B96A1280F8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xmlns="" id="{99418A57-A83F-43C1-A422-A04FA4FBC16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xmlns="" id="{74FF524C-151D-403E-AF29-5D6905BD19F3}"/>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27" name="直線コネクタ 326">
          <a:extLst>
            <a:ext uri="{FF2B5EF4-FFF2-40B4-BE49-F238E27FC236}">
              <a16:creationId xmlns:a16="http://schemas.microsoft.com/office/drawing/2014/main" xmlns="" id="{9ECA291F-6D7C-4A7D-871D-3F2DD2C6DAB5}"/>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xmlns="" id="{89AD1A7D-5DDC-4112-839E-A2BE6EE6EBA0}"/>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29" name="フローチャート: 判断 328">
          <a:extLst>
            <a:ext uri="{FF2B5EF4-FFF2-40B4-BE49-F238E27FC236}">
              <a16:creationId xmlns:a16="http://schemas.microsoft.com/office/drawing/2014/main" xmlns="" id="{65CBDF4C-88AE-40EE-8EFA-772B34BDA34D}"/>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30" name="フローチャート: 判断 329">
          <a:extLst>
            <a:ext uri="{FF2B5EF4-FFF2-40B4-BE49-F238E27FC236}">
              <a16:creationId xmlns:a16="http://schemas.microsoft.com/office/drawing/2014/main" xmlns="" id="{4B09CFA6-66B0-4D1E-97AB-08342BB12B69}"/>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31" name="フローチャート: 判断 330">
          <a:extLst>
            <a:ext uri="{FF2B5EF4-FFF2-40B4-BE49-F238E27FC236}">
              <a16:creationId xmlns:a16="http://schemas.microsoft.com/office/drawing/2014/main" xmlns="" id="{02249882-9913-4DA1-B007-026E01DCCFD0}"/>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32" name="フローチャート: 判断 331">
          <a:extLst>
            <a:ext uri="{FF2B5EF4-FFF2-40B4-BE49-F238E27FC236}">
              <a16:creationId xmlns:a16="http://schemas.microsoft.com/office/drawing/2014/main" xmlns="" id="{8C71644B-8F0B-4923-B46F-D1D64B54F835}"/>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33" name="フローチャート: 判断 332">
          <a:extLst>
            <a:ext uri="{FF2B5EF4-FFF2-40B4-BE49-F238E27FC236}">
              <a16:creationId xmlns:a16="http://schemas.microsoft.com/office/drawing/2014/main" xmlns="" id="{49C0B05A-5EE5-4E7D-9CDC-62AEE0B474E9}"/>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xmlns="" id="{B34317F7-027B-4F5A-A0F2-14E892E284C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xmlns="" id="{78D69EE6-51AE-45C6-BB28-A85CFDFD8A7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xmlns="" id="{78BD25B9-6874-40A2-83A6-459DDE72989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xmlns="" id="{04D10251-5F2F-4478-ABAE-45E1FF46635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xmlns="" id="{7CCBF782-5E0F-4322-877E-D6674CB834B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154396</xdr:rowOff>
    </xdr:from>
    <xdr:to>
      <xdr:col>85</xdr:col>
      <xdr:colOff>177800</xdr:colOff>
      <xdr:row>33</xdr:row>
      <xdr:rowOff>84546</xdr:rowOff>
    </xdr:to>
    <xdr:sp macro="" textlink="">
      <xdr:nvSpPr>
        <xdr:cNvPr id="339" name="楕円 338">
          <a:extLst>
            <a:ext uri="{FF2B5EF4-FFF2-40B4-BE49-F238E27FC236}">
              <a16:creationId xmlns:a16="http://schemas.microsoft.com/office/drawing/2014/main" xmlns="" id="{C0D70A6D-2ECF-47A8-8DFD-EF4F57B0A537}"/>
            </a:ext>
          </a:extLst>
        </xdr:cNvPr>
        <xdr:cNvSpPr/>
      </xdr:nvSpPr>
      <xdr:spPr>
        <a:xfrm>
          <a:off x="16268700" y="5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107423</xdr:rowOff>
    </xdr:from>
    <xdr:ext cx="340478" cy="259045"/>
    <xdr:sp macro="" textlink="">
      <xdr:nvSpPr>
        <xdr:cNvPr id="340" name="【一般廃棄物処理施設】&#10;有形固定資産減価償却率該当値テキスト">
          <a:extLst>
            <a:ext uri="{FF2B5EF4-FFF2-40B4-BE49-F238E27FC236}">
              <a16:creationId xmlns:a16="http://schemas.microsoft.com/office/drawing/2014/main" xmlns="" id="{E31DA11C-9A5A-4E2E-A54B-F94B259C1494}"/>
            </a:ext>
          </a:extLst>
        </xdr:cNvPr>
        <xdr:cNvSpPr txBox="1"/>
      </xdr:nvSpPr>
      <xdr:spPr>
        <a:xfrm>
          <a:off x="16357600" y="5593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74386</xdr:rowOff>
    </xdr:from>
    <xdr:to>
      <xdr:col>81</xdr:col>
      <xdr:colOff>101600</xdr:colOff>
      <xdr:row>38</xdr:row>
      <xdr:rowOff>4536</xdr:rowOff>
    </xdr:to>
    <xdr:sp macro="" textlink="">
      <xdr:nvSpPr>
        <xdr:cNvPr id="341" name="楕円 340">
          <a:extLst>
            <a:ext uri="{FF2B5EF4-FFF2-40B4-BE49-F238E27FC236}">
              <a16:creationId xmlns:a16="http://schemas.microsoft.com/office/drawing/2014/main" xmlns="" id="{E3DF5EE4-3979-4826-B594-4EE9E5FE21F4}"/>
            </a:ext>
          </a:extLst>
        </xdr:cNvPr>
        <xdr:cNvSpPr/>
      </xdr:nvSpPr>
      <xdr:spPr>
        <a:xfrm>
          <a:off x="15430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33746</xdr:rowOff>
    </xdr:from>
    <xdr:to>
      <xdr:col>85</xdr:col>
      <xdr:colOff>127000</xdr:colOff>
      <xdr:row>37</xdr:row>
      <xdr:rowOff>125186</xdr:rowOff>
    </xdr:to>
    <xdr:cxnSp macro="">
      <xdr:nvCxnSpPr>
        <xdr:cNvPr id="342" name="直線コネクタ 341">
          <a:extLst>
            <a:ext uri="{FF2B5EF4-FFF2-40B4-BE49-F238E27FC236}">
              <a16:creationId xmlns:a16="http://schemas.microsoft.com/office/drawing/2014/main" xmlns="" id="{A8457170-5A21-4D5C-9C63-A5236BFC40E2}"/>
            </a:ext>
          </a:extLst>
        </xdr:cNvPr>
        <xdr:cNvCxnSpPr/>
      </xdr:nvCxnSpPr>
      <xdr:spPr>
        <a:xfrm flipV="1">
          <a:off x="15481300" y="5691596"/>
          <a:ext cx="8382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43" name="楕円 342">
          <a:extLst>
            <a:ext uri="{FF2B5EF4-FFF2-40B4-BE49-F238E27FC236}">
              <a16:creationId xmlns:a16="http://schemas.microsoft.com/office/drawing/2014/main" xmlns="" id="{3123ED1A-5319-44A5-8BF2-40EBEE74C626}"/>
            </a:ext>
          </a:extLst>
        </xdr:cNvPr>
        <xdr:cNvSpPr/>
      </xdr:nvSpPr>
      <xdr:spPr>
        <a:xfrm>
          <a:off x="14541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92528</xdr:rowOff>
    </xdr:from>
    <xdr:to>
      <xdr:col>81</xdr:col>
      <xdr:colOff>50800</xdr:colOff>
      <xdr:row>37</xdr:row>
      <xdr:rowOff>125186</xdr:rowOff>
    </xdr:to>
    <xdr:cxnSp macro="">
      <xdr:nvCxnSpPr>
        <xdr:cNvPr id="344" name="直線コネクタ 343">
          <a:extLst>
            <a:ext uri="{FF2B5EF4-FFF2-40B4-BE49-F238E27FC236}">
              <a16:creationId xmlns:a16="http://schemas.microsoft.com/office/drawing/2014/main" xmlns="" id="{38A973C0-7498-4245-912A-B52B66EA0EDA}"/>
            </a:ext>
          </a:extLst>
        </xdr:cNvPr>
        <xdr:cNvCxnSpPr/>
      </xdr:nvCxnSpPr>
      <xdr:spPr>
        <a:xfrm>
          <a:off x="14592300" y="643617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169092</xdr:rowOff>
    </xdr:from>
    <xdr:to>
      <xdr:col>72</xdr:col>
      <xdr:colOff>38100</xdr:colOff>
      <xdr:row>37</xdr:row>
      <xdr:rowOff>99242</xdr:rowOff>
    </xdr:to>
    <xdr:sp macro="" textlink="">
      <xdr:nvSpPr>
        <xdr:cNvPr id="345" name="楕円 344">
          <a:extLst>
            <a:ext uri="{FF2B5EF4-FFF2-40B4-BE49-F238E27FC236}">
              <a16:creationId xmlns:a16="http://schemas.microsoft.com/office/drawing/2014/main" xmlns="" id="{03CB59A4-875E-4D50-9D0A-0160568ADFE7}"/>
            </a:ext>
          </a:extLst>
        </xdr:cNvPr>
        <xdr:cNvSpPr/>
      </xdr:nvSpPr>
      <xdr:spPr>
        <a:xfrm>
          <a:off x="13652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48442</xdr:rowOff>
    </xdr:from>
    <xdr:to>
      <xdr:col>76</xdr:col>
      <xdr:colOff>114300</xdr:colOff>
      <xdr:row>37</xdr:row>
      <xdr:rowOff>92528</xdr:rowOff>
    </xdr:to>
    <xdr:cxnSp macro="">
      <xdr:nvCxnSpPr>
        <xdr:cNvPr id="346" name="直線コネクタ 345">
          <a:extLst>
            <a:ext uri="{FF2B5EF4-FFF2-40B4-BE49-F238E27FC236}">
              <a16:creationId xmlns:a16="http://schemas.microsoft.com/office/drawing/2014/main" xmlns="" id="{F7A9E3F9-A236-46C8-98EA-4A26512B1BA8}"/>
            </a:ext>
          </a:extLst>
        </xdr:cNvPr>
        <xdr:cNvCxnSpPr/>
      </xdr:nvCxnSpPr>
      <xdr:spPr>
        <a:xfrm>
          <a:off x="13703300" y="63920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125004</xdr:rowOff>
    </xdr:from>
    <xdr:to>
      <xdr:col>67</xdr:col>
      <xdr:colOff>101600</xdr:colOff>
      <xdr:row>37</xdr:row>
      <xdr:rowOff>55154</xdr:rowOff>
    </xdr:to>
    <xdr:sp macro="" textlink="">
      <xdr:nvSpPr>
        <xdr:cNvPr id="347" name="楕円 346">
          <a:extLst>
            <a:ext uri="{FF2B5EF4-FFF2-40B4-BE49-F238E27FC236}">
              <a16:creationId xmlns:a16="http://schemas.microsoft.com/office/drawing/2014/main" xmlns="" id="{F07475FF-5B64-4CEE-AF2C-BDBA4F3926F3}"/>
            </a:ext>
          </a:extLst>
        </xdr:cNvPr>
        <xdr:cNvSpPr/>
      </xdr:nvSpPr>
      <xdr:spPr>
        <a:xfrm>
          <a:off x="12763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4354</xdr:rowOff>
    </xdr:from>
    <xdr:to>
      <xdr:col>71</xdr:col>
      <xdr:colOff>177800</xdr:colOff>
      <xdr:row>37</xdr:row>
      <xdr:rowOff>48442</xdr:rowOff>
    </xdr:to>
    <xdr:cxnSp macro="">
      <xdr:nvCxnSpPr>
        <xdr:cNvPr id="348" name="直線コネクタ 347">
          <a:extLst>
            <a:ext uri="{FF2B5EF4-FFF2-40B4-BE49-F238E27FC236}">
              <a16:creationId xmlns:a16="http://schemas.microsoft.com/office/drawing/2014/main" xmlns="" id="{D20381D7-0C60-4471-ABFA-84672A94BEE4}"/>
            </a:ext>
          </a:extLst>
        </xdr:cNvPr>
        <xdr:cNvCxnSpPr/>
      </xdr:nvCxnSpPr>
      <xdr:spPr>
        <a:xfrm>
          <a:off x="12814300" y="634800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xmlns="" id="{1BB52AC4-4317-4280-989A-523B4C852D9C}"/>
            </a:ext>
          </a:extLst>
        </xdr:cNvPr>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xmlns="" id="{6E1E063B-6E55-4224-9F95-2BCBDCD038DB}"/>
            </a:ext>
          </a:extLst>
        </xdr:cNvPr>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xmlns="" id="{AD568654-AF99-4AB8-8560-0041FF8C7BF8}"/>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xmlns="" id="{6748638D-6686-422C-9C9E-C40087549C05}"/>
            </a:ext>
          </a:extLst>
        </xdr:cNvPr>
        <xdr:cNvSpPr txBox="1"/>
      </xdr:nvSpPr>
      <xdr:spPr>
        <a:xfrm>
          <a:off x="12611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21063</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xmlns="" id="{1AA0BBA4-A879-4363-A78C-0162A0163470}"/>
            </a:ext>
          </a:extLst>
        </xdr:cNvPr>
        <xdr:cNvSpPr txBox="1"/>
      </xdr:nvSpPr>
      <xdr:spPr>
        <a:xfrm>
          <a:off x="152660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xmlns="" id="{76CC2C02-03AE-4788-A222-E8A04FA82003}"/>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115769</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xmlns="" id="{AD71C0EF-2DFF-4DA3-9E19-0F4FA204EF23}"/>
            </a:ext>
          </a:extLst>
        </xdr:cNvPr>
        <xdr:cNvSpPr txBox="1"/>
      </xdr:nvSpPr>
      <xdr:spPr>
        <a:xfrm>
          <a:off x="13500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71681</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xmlns="" id="{2DCCE16F-1F00-4444-963F-8DE413E97F30}"/>
            </a:ext>
          </a:extLst>
        </xdr:cNvPr>
        <xdr:cNvSpPr txBox="1"/>
      </xdr:nvSpPr>
      <xdr:spPr>
        <a:xfrm>
          <a:off x="12611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xmlns="" id="{C3552FF6-28A9-4897-AAFA-197D0BA6B01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xmlns="" id="{94314ED9-DF00-4EE1-B137-15A00E57D1E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xmlns="" id="{98C994DA-9CE2-4DE9-9B97-F58168D421D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xmlns="" id="{37920362-7418-4F1B-9047-48A387B8F4E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xmlns="" id="{0C7222AF-960F-4117-B091-13AEB06D729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xmlns="" id="{BDBF134B-64A6-4F3D-AEAF-2E5AF5FF4A2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xmlns="" id="{7D95ADFE-12DB-4FE5-99CE-56F4500CE6D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xmlns="" id="{9D6025B5-0DA3-4347-A85B-339DBD626F7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xmlns="" id="{EE9DE788-4673-477F-A234-A1C5A774BE9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xmlns="" id="{D75AF76A-2E9A-4A36-BD59-86DB5B04D72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a:extLst>
            <a:ext uri="{FF2B5EF4-FFF2-40B4-BE49-F238E27FC236}">
              <a16:creationId xmlns:a16="http://schemas.microsoft.com/office/drawing/2014/main" xmlns="" id="{3909ED2D-D207-4AE3-9EF1-1B4752F29C8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a:extLst>
            <a:ext uri="{FF2B5EF4-FFF2-40B4-BE49-F238E27FC236}">
              <a16:creationId xmlns:a16="http://schemas.microsoft.com/office/drawing/2014/main" xmlns="" id="{2370B2FA-CF13-46C2-948D-8AAA1F83C208}"/>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a:extLst>
            <a:ext uri="{FF2B5EF4-FFF2-40B4-BE49-F238E27FC236}">
              <a16:creationId xmlns:a16="http://schemas.microsoft.com/office/drawing/2014/main" xmlns="" id="{B9F96189-D847-4C3D-9669-5F0E2D6CAAE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a:extLst>
            <a:ext uri="{FF2B5EF4-FFF2-40B4-BE49-F238E27FC236}">
              <a16:creationId xmlns:a16="http://schemas.microsoft.com/office/drawing/2014/main" xmlns="" id="{B6850AA0-F100-4ED1-ABAD-C93858671845}"/>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a:extLst>
            <a:ext uri="{FF2B5EF4-FFF2-40B4-BE49-F238E27FC236}">
              <a16:creationId xmlns:a16="http://schemas.microsoft.com/office/drawing/2014/main" xmlns="" id="{133FD3C1-85D9-4E88-8CB3-304DC0FBF22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a:extLst>
            <a:ext uri="{FF2B5EF4-FFF2-40B4-BE49-F238E27FC236}">
              <a16:creationId xmlns:a16="http://schemas.microsoft.com/office/drawing/2014/main" xmlns="" id="{FBA5D3AB-5DEF-4CAF-8EB4-1CDA4DB92FF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a:extLst>
            <a:ext uri="{FF2B5EF4-FFF2-40B4-BE49-F238E27FC236}">
              <a16:creationId xmlns:a16="http://schemas.microsoft.com/office/drawing/2014/main" xmlns="" id="{586BF59D-23B7-440B-8310-5199858C34B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a:extLst>
            <a:ext uri="{FF2B5EF4-FFF2-40B4-BE49-F238E27FC236}">
              <a16:creationId xmlns:a16="http://schemas.microsoft.com/office/drawing/2014/main" xmlns="" id="{7267E515-4254-41D8-8032-444586E51E8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a:extLst>
            <a:ext uri="{FF2B5EF4-FFF2-40B4-BE49-F238E27FC236}">
              <a16:creationId xmlns:a16="http://schemas.microsoft.com/office/drawing/2014/main" xmlns="" id="{10896FAD-744B-4384-ADBE-32EFA5CF2CF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a:extLst>
            <a:ext uri="{FF2B5EF4-FFF2-40B4-BE49-F238E27FC236}">
              <a16:creationId xmlns:a16="http://schemas.microsoft.com/office/drawing/2014/main" xmlns="" id="{751B573A-BA3B-4574-AA77-D5A6B3C3215C}"/>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a:extLst>
            <a:ext uri="{FF2B5EF4-FFF2-40B4-BE49-F238E27FC236}">
              <a16:creationId xmlns:a16="http://schemas.microsoft.com/office/drawing/2014/main" xmlns="" id="{05745A83-722F-460E-8489-9C7AF9C9F9E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a:extLst>
            <a:ext uri="{FF2B5EF4-FFF2-40B4-BE49-F238E27FC236}">
              <a16:creationId xmlns:a16="http://schemas.microsoft.com/office/drawing/2014/main" xmlns="" id="{3F7F2814-70C1-49B4-829E-8EEF253AAF52}"/>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xmlns="" id="{88A4B328-0C3D-41DE-8281-815A084DBD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a:extLst>
            <a:ext uri="{FF2B5EF4-FFF2-40B4-BE49-F238E27FC236}">
              <a16:creationId xmlns:a16="http://schemas.microsoft.com/office/drawing/2014/main" xmlns="" id="{D0DD3891-BF53-47E0-8CA5-F250CE4A5E3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a:extLst>
            <a:ext uri="{FF2B5EF4-FFF2-40B4-BE49-F238E27FC236}">
              <a16:creationId xmlns:a16="http://schemas.microsoft.com/office/drawing/2014/main" xmlns="" id="{C219293A-AF29-4A25-9347-C36BFEA6047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82" name="直線コネクタ 381">
          <a:extLst>
            <a:ext uri="{FF2B5EF4-FFF2-40B4-BE49-F238E27FC236}">
              <a16:creationId xmlns:a16="http://schemas.microsoft.com/office/drawing/2014/main" xmlns="" id="{50F58984-DB90-49F4-8D9D-8B9B64777FE3}"/>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83" name="【一般廃棄物処理施設】&#10;一人当たり有形固定資産（償却資産）額最小値テキスト">
          <a:extLst>
            <a:ext uri="{FF2B5EF4-FFF2-40B4-BE49-F238E27FC236}">
              <a16:creationId xmlns:a16="http://schemas.microsoft.com/office/drawing/2014/main" xmlns="" id="{008E56DE-412F-48D2-9030-1440EEB92111}"/>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84" name="直線コネクタ 383">
          <a:extLst>
            <a:ext uri="{FF2B5EF4-FFF2-40B4-BE49-F238E27FC236}">
              <a16:creationId xmlns:a16="http://schemas.microsoft.com/office/drawing/2014/main" xmlns="" id="{80D9C8E6-505A-4368-B186-732BF5D70970}"/>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85" name="【一般廃棄物処理施設】&#10;一人当たり有形固定資産（償却資産）額最大値テキスト">
          <a:extLst>
            <a:ext uri="{FF2B5EF4-FFF2-40B4-BE49-F238E27FC236}">
              <a16:creationId xmlns:a16="http://schemas.microsoft.com/office/drawing/2014/main" xmlns="" id="{8F18081C-05A1-4231-B681-CD5B1C6EC03C}"/>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86" name="直線コネクタ 385">
          <a:extLst>
            <a:ext uri="{FF2B5EF4-FFF2-40B4-BE49-F238E27FC236}">
              <a16:creationId xmlns:a16="http://schemas.microsoft.com/office/drawing/2014/main" xmlns="" id="{1A0ABB98-03F3-4E09-9740-6A8612D681A6}"/>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87" name="【一般廃棄物処理施設】&#10;一人当たり有形固定資産（償却資産）額平均値テキスト">
          <a:extLst>
            <a:ext uri="{FF2B5EF4-FFF2-40B4-BE49-F238E27FC236}">
              <a16:creationId xmlns:a16="http://schemas.microsoft.com/office/drawing/2014/main" xmlns="" id="{F5F8307F-1D93-4268-AC5D-F5B8DFDAE353}"/>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88" name="フローチャート: 判断 387">
          <a:extLst>
            <a:ext uri="{FF2B5EF4-FFF2-40B4-BE49-F238E27FC236}">
              <a16:creationId xmlns:a16="http://schemas.microsoft.com/office/drawing/2014/main" xmlns="" id="{2B88C97E-C512-4941-B14D-153FD5BE124E}"/>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89" name="フローチャート: 判断 388">
          <a:extLst>
            <a:ext uri="{FF2B5EF4-FFF2-40B4-BE49-F238E27FC236}">
              <a16:creationId xmlns:a16="http://schemas.microsoft.com/office/drawing/2014/main" xmlns="" id="{CC3FAF8B-2AED-4CC7-B0BF-5E6374294BD0}"/>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90" name="フローチャート: 判断 389">
          <a:extLst>
            <a:ext uri="{FF2B5EF4-FFF2-40B4-BE49-F238E27FC236}">
              <a16:creationId xmlns:a16="http://schemas.microsoft.com/office/drawing/2014/main" xmlns="" id="{6728E512-8049-434B-B119-9B4D86DCCD0A}"/>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91" name="フローチャート: 判断 390">
          <a:extLst>
            <a:ext uri="{FF2B5EF4-FFF2-40B4-BE49-F238E27FC236}">
              <a16:creationId xmlns:a16="http://schemas.microsoft.com/office/drawing/2014/main" xmlns="" id="{525890B9-207C-42E5-A9F5-380BC9AEC98D}"/>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92" name="フローチャート: 判断 391">
          <a:extLst>
            <a:ext uri="{FF2B5EF4-FFF2-40B4-BE49-F238E27FC236}">
              <a16:creationId xmlns:a16="http://schemas.microsoft.com/office/drawing/2014/main" xmlns="" id="{6B83CEB0-445F-4DD0-B5B7-72658596B166}"/>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DAA993A0-373D-4241-B216-293C773FE66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xmlns="" id="{E3A3DE33-C704-47BA-8545-D09BDCD62CA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B7259A56-D34A-460D-AE23-1F9945A26AC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C37FC5F7-91C0-4484-8E97-09661D5B340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59A4C9CE-E367-49F2-9C93-C0E486CCA33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159410</xdr:rowOff>
    </xdr:from>
    <xdr:to>
      <xdr:col>116</xdr:col>
      <xdr:colOff>114300</xdr:colOff>
      <xdr:row>40</xdr:row>
      <xdr:rowOff>89560</xdr:rowOff>
    </xdr:to>
    <xdr:sp macro="" textlink="">
      <xdr:nvSpPr>
        <xdr:cNvPr id="398" name="楕円 397">
          <a:extLst>
            <a:ext uri="{FF2B5EF4-FFF2-40B4-BE49-F238E27FC236}">
              <a16:creationId xmlns:a16="http://schemas.microsoft.com/office/drawing/2014/main" xmlns="" id="{1D1B726A-4BE2-49F2-AD41-4E349DBDEC44}"/>
            </a:ext>
          </a:extLst>
        </xdr:cNvPr>
        <xdr:cNvSpPr/>
      </xdr:nvSpPr>
      <xdr:spPr>
        <a:xfrm>
          <a:off x="22110700" y="68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10837</xdr:rowOff>
    </xdr:from>
    <xdr:ext cx="599010" cy="259045"/>
    <xdr:sp macro="" textlink="">
      <xdr:nvSpPr>
        <xdr:cNvPr id="399" name="【一般廃棄物処理施設】&#10;一人当たり有形固定資産（償却資産）額該当値テキスト">
          <a:extLst>
            <a:ext uri="{FF2B5EF4-FFF2-40B4-BE49-F238E27FC236}">
              <a16:creationId xmlns:a16="http://schemas.microsoft.com/office/drawing/2014/main" xmlns="" id="{045EF151-EA32-4FA0-AF51-BADE09D61F46}"/>
            </a:ext>
          </a:extLst>
        </xdr:cNvPr>
        <xdr:cNvSpPr txBox="1"/>
      </xdr:nvSpPr>
      <xdr:spPr>
        <a:xfrm>
          <a:off x="22199600" y="669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29395</xdr:rowOff>
    </xdr:from>
    <xdr:to>
      <xdr:col>112</xdr:col>
      <xdr:colOff>38100</xdr:colOff>
      <xdr:row>42</xdr:row>
      <xdr:rowOff>130995</xdr:rowOff>
    </xdr:to>
    <xdr:sp macro="" textlink="">
      <xdr:nvSpPr>
        <xdr:cNvPr id="400" name="楕円 399">
          <a:extLst>
            <a:ext uri="{FF2B5EF4-FFF2-40B4-BE49-F238E27FC236}">
              <a16:creationId xmlns:a16="http://schemas.microsoft.com/office/drawing/2014/main" xmlns="" id="{3323061B-4794-4DF7-A38D-30FA0236DF79}"/>
            </a:ext>
          </a:extLst>
        </xdr:cNvPr>
        <xdr:cNvSpPr/>
      </xdr:nvSpPr>
      <xdr:spPr>
        <a:xfrm>
          <a:off x="21272500" y="72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38760</xdr:rowOff>
    </xdr:from>
    <xdr:to>
      <xdr:col>116</xdr:col>
      <xdr:colOff>63500</xdr:colOff>
      <xdr:row>42</xdr:row>
      <xdr:rowOff>80195</xdr:rowOff>
    </xdr:to>
    <xdr:cxnSp macro="">
      <xdr:nvCxnSpPr>
        <xdr:cNvPr id="401" name="直線コネクタ 400">
          <a:extLst>
            <a:ext uri="{FF2B5EF4-FFF2-40B4-BE49-F238E27FC236}">
              <a16:creationId xmlns:a16="http://schemas.microsoft.com/office/drawing/2014/main" xmlns="" id="{611C6628-A015-41E6-88AB-90F5678E963B}"/>
            </a:ext>
          </a:extLst>
        </xdr:cNvPr>
        <xdr:cNvCxnSpPr/>
      </xdr:nvCxnSpPr>
      <xdr:spPr>
        <a:xfrm flipV="1">
          <a:off x="21323300" y="6896760"/>
          <a:ext cx="838200" cy="38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29576</xdr:rowOff>
    </xdr:from>
    <xdr:to>
      <xdr:col>107</xdr:col>
      <xdr:colOff>101600</xdr:colOff>
      <xdr:row>42</xdr:row>
      <xdr:rowOff>131176</xdr:rowOff>
    </xdr:to>
    <xdr:sp macro="" textlink="">
      <xdr:nvSpPr>
        <xdr:cNvPr id="402" name="楕円 401">
          <a:extLst>
            <a:ext uri="{FF2B5EF4-FFF2-40B4-BE49-F238E27FC236}">
              <a16:creationId xmlns:a16="http://schemas.microsoft.com/office/drawing/2014/main" xmlns="" id="{76B8CA51-D9AB-4971-9CE1-0E3658F9BFEC}"/>
            </a:ext>
          </a:extLst>
        </xdr:cNvPr>
        <xdr:cNvSpPr/>
      </xdr:nvSpPr>
      <xdr:spPr>
        <a:xfrm>
          <a:off x="20383500" y="72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80195</xdr:rowOff>
    </xdr:from>
    <xdr:to>
      <xdr:col>111</xdr:col>
      <xdr:colOff>177800</xdr:colOff>
      <xdr:row>42</xdr:row>
      <xdr:rowOff>80376</xdr:rowOff>
    </xdr:to>
    <xdr:cxnSp macro="">
      <xdr:nvCxnSpPr>
        <xdr:cNvPr id="403" name="直線コネクタ 402">
          <a:extLst>
            <a:ext uri="{FF2B5EF4-FFF2-40B4-BE49-F238E27FC236}">
              <a16:creationId xmlns:a16="http://schemas.microsoft.com/office/drawing/2014/main" xmlns="" id="{BB48D14C-D71C-4F23-9C58-7E7E3A944B6E}"/>
            </a:ext>
          </a:extLst>
        </xdr:cNvPr>
        <xdr:cNvCxnSpPr/>
      </xdr:nvCxnSpPr>
      <xdr:spPr>
        <a:xfrm flipV="1">
          <a:off x="20434300" y="7281095"/>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28495</xdr:rowOff>
    </xdr:from>
    <xdr:to>
      <xdr:col>102</xdr:col>
      <xdr:colOff>165100</xdr:colOff>
      <xdr:row>42</xdr:row>
      <xdr:rowOff>130095</xdr:rowOff>
    </xdr:to>
    <xdr:sp macro="" textlink="">
      <xdr:nvSpPr>
        <xdr:cNvPr id="404" name="楕円 403">
          <a:extLst>
            <a:ext uri="{FF2B5EF4-FFF2-40B4-BE49-F238E27FC236}">
              <a16:creationId xmlns:a16="http://schemas.microsoft.com/office/drawing/2014/main" xmlns="" id="{7D7CEAB1-E0EB-45D5-AF54-E908F572A9BD}"/>
            </a:ext>
          </a:extLst>
        </xdr:cNvPr>
        <xdr:cNvSpPr/>
      </xdr:nvSpPr>
      <xdr:spPr>
        <a:xfrm>
          <a:off x="19494500" y="722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79295</xdr:rowOff>
    </xdr:from>
    <xdr:to>
      <xdr:col>107</xdr:col>
      <xdr:colOff>50800</xdr:colOff>
      <xdr:row>42</xdr:row>
      <xdr:rowOff>80376</xdr:rowOff>
    </xdr:to>
    <xdr:cxnSp macro="">
      <xdr:nvCxnSpPr>
        <xdr:cNvPr id="405" name="直線コネクタ 404">
          <a:extLst>
            <a:ext uri="{FF2B5EF4-FFF2-40B4-BE49-F238E27FC236}">
              <a16:creationId xmlns:a16="http://schemas.microsoft.com/office/drawing/2014/main" xmlns="" id="{EE6AA87B-4A8B-4ADB-B5C7-92C78B95DC73}"/>
            </a:ext>
          </a:extLst>
        </xdr:cNvPr>
        <xdr:cNvCxnSpPr/>
      </xdr:nvCxnSpPr>
      <xdr:spPr>
        <a:xfrm>
          <a:off x="19545300" y="7280195"/>
          <a:ext cx="8890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26102</xdr:rowOff>
    </xdr:from>
    <xdr:to>
      <xdr:col>98</xdr:col>
      <xdr:colOff>38100</xdr:colOff>
      <xdr:row>42</xdr:row>
      <xdr:rowOff>127702</xdr:rowOff>
    </xdr:to>
    <xdr:sp macro="" textlink="">
      <xdr:nvSpPr>
        <xdr:cNvPr id="406" name="楕円 405">
          <a:extLst>
            <a:ext uri="{FF2B5EF4-FFF2-40B4-BE49-F238E27FC236}">
              <a16:creationId xmlns:a16="http://schemas.microsoft.com/office/drawing/2014/main" xmlns="" id="{3E0DD49E-019B-4347-9A5B-69AB34BE53F2}"/>
            </a:ext>
          </a:extLst>
        </xdr:cNvPr>
        <xdr:cNvSpPr/>
      </xdr:nvSpPr>
      <xdr:spPr>
        <a:xfrm>
          <a:off x="18605500" y="722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76902</xdr:rowOff>
    </xdr:from>
    <xdr:to>
      <xdr:col>102</xdr:col>
      <xdr:colOff>114300</xdr:colOff>
      <xdr:row>42</xdr:row>
      <xdr:rowOff>79295</xdr:rowOff>
    </xdr:to>
    <xdr:cxnSp macro="">
      <xdr:nvCxnSpPr>
        <xdr:cNvPr id="407" name="直線コネクタ 406">
          <a:extLst>
            <a:ext uri="{FF2B5EF4-FFF2-40B4-BE49-F238E27FC236}">
              <a16:creationId xmlns:a16="http://schemas.microsoft.com/office/drawing/2014/main" xmlns="" id="{CBF59472-BE66-45AC-8E66-94AB347B2440}"/>
            </a:ext>
          </a:extLst>
        </xdr:cNvPr>
        <xdr:cNvCxnSpPr/>
      </xdr:nvCxnSpPr>
      <xdr:spPr>
        <a:xfrm>
          <a:off x="18656300" y="7277802"/>
          <a:ext cx="8890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408" name="n_1aveValue【一般廃棄物処理施設】&#10;一人当たり有形固定資産（償却資産）額">
          <a:extLst>
            <a:ext uri="{FF2B5EF4-FFF2-40B4-BE49-F238E27FC236}">
              <a16:creationId xmlns:a16="http://schemas.microsoft.com/office/drawing/2014/main" xmlns="" id="{FDDBB1C9-207E-4253-9CF1-8B5ACD32802A}"/>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409" name="n_2aveValue【一般廃棄物処理施設】&#10;一人当たり有形固定資産（償却資産）額">
          <a:extLst>
            <a:ext uri="{FF2B5EF4-FFF2-40B4-BE49-F238E27FC236}">
              <a16:creationId xmlns:a16="http://schemas.microsoft.com/office/drawing/2014/main" xmlns="" id="{33897E7D-EE7B-46AE-94E2-C1B2DB34E585}"/>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10" name="n_3aveValue【一般廃棄物処理施設】&#10;一人当たり有形固定資産（償却資産）額">
          <a:extLst>
            <a:ext uri="{FF2B5EF4-FFF2-40B4-BE49-F238E27FC236}">
              <a16:creationId xmlns:a16="http://schemas.microsoft.com/office/drawing/2014/main" xmlns="" id="{971358BE-E9DB-47D1-8821-39EA2CE4B7E3}"/>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11" name="n_4aveValue【一般廃棄物処理施設】&#10;一人当たり有形固定資産（償却資産）額">
          <a:extLst>
            <a:ext uri="{FF2B5EF4-FFF2-40B4-BE49-F238E27FC236}">
              <a16:creationId xmlns:a16="http://schemas.microsoft.com/office/drawing/2014/main" xmlns="" id="{CFF2D9E7-1492-4F9C-862C-2E6898C0EBB1}"/>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122122</xdr:rowOff>
    </xdr:from>
    <xdr:ext cx="534377" cy="259045"/>
    <xdr:sp macro="" textlink="">
      <xdr:nvSpPr>
        <xdr:cNvPr id="412" name="n_1mainValue【一般廃棄物処理施設】&#10;一人当たり有形固定資産（償却資産）額">
          <a:extLst>
            <a:ext uri="{FF2B5EF4-FFF2-40B4-BE49-F238E27FC236}">
              <a16:creationId xmlns:a16="http://schemas.microsoft.com/office/drawing/2014/main" xmlns="" id="{13B007EC-2D80-460A-925F-29A443A31F06}"/>
            </a:ext>
          </a:extLst>
        </xdr:cNvPr>
        <xdr:cNvSpPr txBox="1"/>
      </xdr:nvSpPr>
      <xdr:spPr>
        <a:xfrm>
          <a:off x="21043411" y="732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122303</xdr:rowOff>
    </xdr:from>
    <xdr:ext cx="534377" cy="259045"/>
    <xdr:sp macro="" textlink="">
      <xdr:nvSpPr>
        <xdr:cNvPr id="413" name="n_2mainValue【一般廃棄物処理施設】&#10;一人当たり有形固定資産（償却資産）額">
          <a:extLst>
            <a:ext uri="{FF2B5EF4-FFF2-40B4-BE49-F238E27FC236}">
              <a16:creationId xmlns:a16="http://schemas.microsoft.com/office/drawing/2014/main" xmlns="" id="{4E3FF323-7A4D-4957-807D-430B15E24729}"/>
            </a:ext>
          </a:extLst>
        </xdr:cNvPr>
        <xdr:cNvSpPr txBox="1"/>
      </xdr:nvSpPr>
      <xdr:spPr>
        <a:xfrm>
          <a:off x="20167111" y="732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121222</xdr:rowOff>
    </xdr:from>
    <xdr:ext cx="534377" cy="259045"/>
    <xdr:sp macro="" textlink="">
      <xdr:nvSpPr>
        <xdr:cNvPr id="414" name="n_3mainValue【一般廃棄物処理施設】&#10;一人当たり有形固定資産（償却資産）額">
          <a:extLst>
            <a:ext uri="{FF2B5EF4-FFF2-40B4-BE49-F238E27FC236}">
              <a16:creationId xmlns:a16="http://schemas.microsoft.com/office/drawing/2014/main" xmlns="" id="{DC4DB309-A077-4639-9C27-49D3DBD8A3E1}"/>
            </a:ext>
          </a:extLst>
        </xdr:cNvPr>
        <xdr:cNvSpPr txBox="1"/>
      </xdr:nvSpPr>
      <xdr:spPr>
        <a:xfrm>
          <a:off x="19278111" y="73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118829</xdr:rowOff>
    </xdr:from>
    <xdr:ext cx="534377" cy="259045"/>
    <xdr:sp macro="" textlink="">
      <xdr:nvSpPr>
        <xdr:cNvPr id="415" name="n_4mainValue【一般廃棄物処理施設】&#10;一人当たり有形固定資産（償却資産）額">
          <a:extLst>
            <a:ext uri="{FF2B5EF4-FFF2-40B4-BE49-F238E27FC236}">
              <a16:creationId xmlns:a16="http://schemas.microsoft.com/office/drawing/2014/main" xmlns="" id="{C5D2226A-3FCA-4D1E-B237-413810DF9267}"/>
            </a:ext>
          </a:extLst>
        </xdr:cNvPr>
        <xdr:cNvSpPr txBox="1"/>
      </xdr:nvSpPr>
      <xdr:spPr>
        <a:xfrm>
          <a:off x="18389111" y="731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xmlns="" id="{EB3D7E03-D396-4D3C-9F5E-DDAE912A1F5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xmlns="" id="{ABC0F910-B7B5-42CE-BA1C-4431527524D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xmlns="" id="{03D9DFC3-9F84-40AE-A60C-21C8E94FC69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xmlns="" id="{C81E5895-45EB-44C4-B274-9264880600D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xmlns="" id="{784F457B-1773-4A47-ACDB-773A15A653F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xmlns="" id="{78D0351D-7E42-4989-B6EC-BAFBA72F309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xmlns="" id="{F221B22F-90BD-4F8C-9C10-2920ACEDDFE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xmlns="" id="{36B3A3BC-C6C5-464E-983C-4533A49F137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a:extLst>
            <a:ext uri="{FF2B5EF4-FFF2-40B4-BE49-F238E27FC236}">
              <a16:creationId xmlns:a16="http://schemas.microsoft.com/office/drawing/2014/main" xmlns="" id="{301ADB43-A260-4B59-988D-8442C343486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a:extLst>
            <a:ext uri="{FF2B5EF4-FFF2-40B4-BE49-F238E27FC236}">
              <a16:creationId xmlns:a16="http://schemas.microsoft.com/office/drawing/2014/main" xmlns="" id="{8D933261-302C-47A9-846C-E5C0DA24CA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a:extLst>
            <a:ext uri="{FF2B5EF4-FFF2-40B4-BE49-F238E27FC236}">
              <a16:creationId xmlns:a16="http://schemas.microsoft.com/office/drawing/2014/main" xmlns="" id="{FE575D24-2DB7-4094-91C6-FD7B02C55BE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a:extLst>
            <a:ext uri="{FF2B5EF4-FFF2-40B4-BE49-F238E27FC236}">
              <a16:creationId xmlns:a16="http://schemas.microsoft.com/office/drawing/2014/main" xmlns="" id="{826735AF-9B89-4B34-AB6B-C73135E1A3D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a:extLst>
            <a:ext uri="{FF2B5EF4-FFF2-40B4-BE49-F238E27FC236}">
              <a16:creationId xmlns:a16="http://schemas.microsoft.com/office/drawing/2014/main" xmlns="" id="{61837F65-BD2A-4966-88F3-4DF13221605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a:extLst>
            <a:ext uri="{FF2B5EF4-FFF2-40B4-BE49-F238E27FC236}">
              <a16:creationId xmlns:a16="http://schemas.microsoft.com/office/drawing/2014/main" xmlns="" id="{038064AA-8B25-410F-8FE2-A7C43C0DB4A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a:extLst>
            <a:ext uri="{FF2B5EF4-FFF2-40B4-BE49-F238E27FC236}">
              <a16:creationId xmlns:a16="http://schemas.microsoft.com/office/drawing/2014/main" xmlns="" id="{477D868C-0C78-45E1-A3E5-12D43B6AF5E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a:extLst>
            <a:ext uri="{FF2B5EF4-FFF2-40B4-BE49-F238E27FC236}">
              <a16:creationId xmlns:a16="http://schemas.microsoft.com/office/drawing/2014/main" xmlns="" id="{1D582A57-6002-4CD0-8999-B1759341DA5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2" name="正方形/長方形 431">
          <a:extLst>
            <a:ext uri="{FF2B5EF4-FFF2-40B4-BE49-F238E27FC236}">
              <a16:creationId xmlns:a16="http://schemas.microsoft.com/office/drawing/2014/main" xmlns="" id="{FACB9C4E-6E86-494D-9A8F-59BE748A87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3" name="正方形/長方形 432">
          <a:extLst>
            <a:ext uri="{FF2B5EF4-FFF2-40B4-BE49-F238E27FC236}">
              <a16:creationId xmlns:a16="http://schemas.microsoft.com/office/drawing/2014/main" xmlns="" id="{1A087AC7-B701-4F4D-819A-536753AD2B5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4" name="正方形/長方形 433">
          <a:extLst>
            <a:ext uri="{FF2B5EF4-FFF2-40B4-BE49-F238E27FC236}">
              <a16:creationId xmlns:a16="http://schemas.microsoft.com/office/drawing/2014/main" xmlns="" id="{47B5F8D0-BA0D-49BA-97ED-E10AD8FE6BF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5" name="正方形/長方形 434">
          <a:extLst>
            <a:ext uri="{FF2B5EF4-FFF2-40B4-BE49-F238E27FC236}">
              <a16:creationId xmlns:a16="http://schemas.microsoft.com/office/drawing/2014/main" xmlns="" id="{F6D57830-499E-4EA7-A87D-1B6A638C600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6" name="正方形/長方形 435">
          <a:extLst>
            <a:ext uri="{FF2B5EF4-FFF2-40B4-BE49-F238E27FC236}">
              <a16:creationId xmlns:a16="http://schemas.microsoft.com/office/drawing/2014/main" xmlns="" id="{30BEB4AF-B682-42F7-88BC-E4132D1FB0E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7" name="正方形/長方形 436">
          <a:extLst>
            <a:ext uri="{FF2B5EF4-FFF2-40B4-BE49-F238E27FC236}">
              <a16:creationId xmlns:a16="http://schemas.microsoft.com/office/drawing/2014/main" xmlns="" id="{7C9F11E5-7CDF-426C-87F1-48C272D6AAA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8" name="正方形/長方形 437">
          <a:extLst>
            <a:ext uri="{FF2B5EF4-FFF2-40B4-BE49-F238E27FC236}">
              <a16:creationId xmlns:a16="http://schemas.microsoft.com/office/drawing/2014/main" xmlns="" id="{A1EF8B54-5DD5-4814-A12A-C47F82E0DD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正方形/長方形 438">
          <a:extLst>
            <a:ext uri="{FF2B5EF4-FFF2-40B4-BE49-F238E27FC236}">
              <a16:creationId xmlns:a16="http://schemas.microsoft.com/office/drawing/2014/main" xmlns="" id="{4B6E88C8-3612-442A-B44D-FE6A185D959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0" name="テキスト ボックス 439">
          <a:extLst>
            <a:ext uri="{FF2B5EF4-FFF2-40B4-BE49-F238E27FC236}">
              <a16:creationId xmlns:a16="http://schemas.microsoft.com/office/drawing/2014/main" xmlns="" id="{490BF0FA-12D3-4BF8-9F70-13634C81BBF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1" name="直線コネクタ 440">
          <a:extLst>
            <a:ext uri="{FF2B5EF4-FFF2-40B4-BE49-F238E27FC236}">
              <a16:creationId xmlns:a16="http://schemas.microsoft.com/office/drawing/2014/main" xmlns="" id="{39CB2EB9-E3C7-4316-878F-9485344AEF0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2" name="テキスト ボックス 441">
          <a:extLst>
            <a:ext uri="{FF2B5EF4-FFF2-40B4-BE49-F238E27FC236}">
              <a16:creationId xmlns:a16="http://schemas.microsoft.com/office/drawing/2014/main" xmlns="" id="{5FD92038-0972-4ED9-9DFA-BEDFA81564E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3" name="直線コネクタ 442">
          <a:extLst>
            <a:ext uri="{FF2B5EF4-FFF2-40B4-BE49-F238E27FC236}">
              <a16:creationId xmlns:a16="http://schemas.microsoft.com/office/drawing/2014/main" xmlns="" id="{37F8CDB6-8E86-47A4-8F0C-05F79E35FE3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4" name="テキスト ボックス 443">
          <a:extLst>
            <a:ext uri="{FF2B5EF4-FFF2-40B4-BE49-F238E27FC236}">
              <a16:creationId xmlns:a16="http://schemas.microsoft.com/office/drawing/2014/main" xmlns="" id="{9DF4F3C4-467B-42E6-B006-FF0474D50DE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5" name="直線コネクタ 444">
          <a:extLst>
            <a:ext uri="{FF2B5EF4-FFF2-40B4-BE49-F238E27FC236}">
              <a16:creationId xmlns:a16="http://schemas.microsoft.com/office/drawing/2014/main" xmlns="" id="{14E1F02E-D43F-4C2A-96E8-07068312C59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6" name="テキスト ボックス 445">
          <a:extLst>
            <a:ext uri="{FF2B5EF4-FFF2-40B4-BE49-F238E27FC236}">
              <a16:creationId xmlns:a16="http://schemas.microsoft.com/office/drawing/2014/main" xmlns="" id="{CA745BB6-F564-4472-B554-700D97CD69A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7" name="直線コネクタ 446">
          <a:extLst>
            <a:ext uri="{FF2B5EF4-FFF2-40B4-BE49-F238E27FC236}">
              <a16:creationId xmlns:a16="http://schemas.microsoft.com/office/drawing/2014/main" xmlns="" id="{99512891-6331-456C-8C11-9CCFE4B7707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8" name="テキスト ボックス 447">
          <a:extLst>
            <a:ext uri="{FF2B5EF4-FFF2-40B4-BE49-F238E27FC236}">
              <a16:creationId xmlns:a16="http://schemas.microsoft.com/office/drawing/2014/main" xmlns="" id="{A4855F47-46B4-4D82-B5D5-F274CC9840B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9" name="直線コネクタ 448">
          <a:extLst>
            <a:ext uri="{FF2B5EF4-FFF2-40B4-BE49-F238E27FC236}">
              <a16:creationId xmlns:a16="http://schemas.microsoft.com/office/drawing/2014/main" xmlns="" id="{79CA2E1C-9A46-46B6-AF06-EA4A3C986F0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0" name="テキスト ボックス 449">
          <a:extLst>
            <a:ext uri="{FF2B5EF4-FFF2-40B4-BE49-F238E27FC236}">
              <a16:creationId xmlns:a16="http://schemas.microsoft.com/office/drawing/2014/main" xmlns="" id="{C3D56CE5-ECBA-4AAD-AE55-AE17449BFF7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1" name="直線コネクタ 450">
          <a:extLst>
            <a:ext uri="{FF2B5EF4-FFF2-40B4-BE49-F238E27FC236}">
              <a16:creationId xmlns:a16="http://schemas.microsoft.com/office/drawing/2014/main" xmlns="" id="{C781415C-D091-4819-9344-084980DB36A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2" name="テキスト ボックス 451">
          <a:extLst>
            <a:ext uri="{FF2B5EF4-FFF2-40B4-BE49-F238E27FC236}">
              <a16:creationId xmlns:a16="http://schemas.microsoft.com/office/drawing/2014/main" xmlns="" id="{26929AA2-67CE-47FA-9CCB-ADF8BC6C6AF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3" name="直線コネクタ 452">
          <a:extLst>
            <a:ext uri="{FF2B5EF4-FFF2-40B4-BE49-F238E27FC236}">
              <a16:creationId xmlns:a16="http://schemas.microsoft.com/office/drawing/2014/main" xmlns="" id="{C064590F-A2D1-41A6-8082-25D2001EEF8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4" name="テキスト ボックス 453">
          <a:extLst>
            <a:ext uri="{FF2B5EF4-FFF2-40B4-BE49-F238E27FC236}">
              <a16:creationId xmlns:a16="http://schemas.microsoft.com/office/drawing/2014/main" xmlns="" id="{AF6482E4-86B9-485B-9803-AB1B259A237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5" name="直線コネクタ 454">
          <a:extLst>
            <a:ext uri="{FF2B5EF4-FFF2-40B4-BE49-F238E27FC236}">
              <a16:creationId xmlns:a16="http://schemas.microsoft.com/office/drawing/2014/main" xmlns="" id="{6B536485-5547-43B1-9213-FAEC26E4E72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6" name="【消防施設】&#10;有形固定資産減価償却率グラフ枠">
          <a:extLst>
            <a:ext uri="{FF2B5EF4-FFF2-40B4-BE49-F238E27FC236}">
              <a16:creationId xmlns:a16="http://schemas.microsoft.com/office/drawing/2014/main" xmlns="" id="{EB1A7F9E-46D1-40DC-9374-292D7E50C0E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457" name="直線コネクタ 456">
          <a:extLst>
            <a:ext uri="{FF2B5EF4-FFF2-40B4-BE49-F238E27FC236}">
              <a16:creationId xmlns:a16="http://schemas.microsoft.com/office/drawing/2014/main" xmlns="" id="{2AD00216-9AB0-4669-B4D8-67DB651A8BE0}"/>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8" name="【消防施設】&#10;有形固定資産減価償却率最小値テキスト">
          <a:extLst>
            <a:ext uri="{FF2B5EF4-FFF2-40B4-BE49-F238E27FC236}">
              <a16:creationId xmlns:a16="http://schemas.microsoft.com/office/drawing/2014/main" xmlns="" id="{D4D9A941-DCF8-443F-A992-EF9A4B2AA88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9" name="直線コネクタ 458">
          <a:extLst>
            <a:ext uri="{FF2B5EF4-FFF2-40B4-BE49-F238E27FC236}">
              <a16:creationId xmlns:a16="http://schemas.microsoft.com/office/drawing/2014/main" xmlns="" id="{EE9A088F-996D-439A-B04A-AF829F4A7D6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460" name="【消防施設】&#10;有形固定資産減価償却率最大値テキスト">
          <a:extLst>
            <a:ext uri="{FF2B5EF4-FFF2-40B4-BE49-F238E27FC236}">
              <a16:creationId xmlns:a16="http://schemas.microsoft.com/office/drawing/2014/main" xmlns="" id="{A218CD2B-6527-4368-A5EB-38A1A28981AC}"/>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61" name="直線コネクタ 460">
          <a:extLst>
            <a:ext uri="{FF2B5EF4-FFF2-40B4-BE49-F238E27FC236}">
              <a16:creationId xmlns:a16="http://schemas.microsoft.com/office/drawing/2014/main" xmlns="" id="{8D72B7D7-30BA-48E0-BFE1-9CD7FCC8CF46}"/>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462" name="【消防施設】&#10;有形固定資産減価償却率平均値テキスト">
          <a:extLst>
            <a:ext uri="{FF2B5EF4-FFF2-40B4-BE49-F238E27FC236}">
              <a16:creationId xmlns:a16="http://schemas.microsoft.com/office/drawing/2014/main" xmlns="" id="{17BC5F0D-9095-49D4-87DA-259F831AA2FF}"/>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463" name="フローチャート: 判断 462">
          <a:extLst>
            <a:ext uri="{FF2B5EF4-FFF2-40B4-BE49-F238E27FC236}">
              <a16:creationId xmlns:a16="http://schemas.microsoft.com/office/drawing/2014/main" xmlns="" id="{51D7F5C4-A4CE-49DC-B38E-979E1FB48D0A}"/>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464" name="フローチャート: 判断 463">
          <a:extLst>
            <a:ext uri="{FF2B5EF4-FFF2-40B4-BE49-F238E27FC236}">
              <a16:creationId xmlns:a16="http://schemas.microsoft.com/office/drawing/2014/main" xmlns="" id="{4DA36203-5478-4199-8DED-D62755EAEA84}"/>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65" name="フローチャート: 判断 464">
          <a:extLst>
            <a:ext uri="{FF2B5EF4-FFF2-40B4-BE49-F238E27FC236}">
              <a16:creationId xmlns:a16="http://schemas.microsoft.com/office/drawing/2014/main" xmlns="" id="{175707A7-A8DD-4B4F-918C-0C5E1C6CD15A}"/>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466" name="フローチャート: 判断 465">
          <a:extLst>
            <a:ext uri="{FF2B5EF4-FFF2-40B4-BE49-F238E27FC236}">
              <a16:creationId xmlns:a16="http://schemas.microsoft.com/office/drawing/2014/main" xmlns="" id="{FCD07A8A-A4A5-4CFB-9BCF-62DFC7DDDC0E}"/>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67" name="フローチャート: 判断 466">
          <a:extLst>
            <a:ext uri="{FF2B5EF4-FFF2-40B4-BE49-F238E27FC236}">
              <a16:creationId xmlns:a16="http://schemas.microsoft.com/office/drawing/2014/main" xmlns="" id="{62E9E703-F481-40E6-B787-EAE1F582107A}"/>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xmlns="" id="{4BECA1E8-1D59-4245-AD4A-5F1D254130C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xmlns="" id="{1003B189-201C-400F-A09F-5351FECA3FC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xmlns="" id="{842D18FB-2756-46B8-B81C-05D82690AF3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1" name="テキスト ボックス 470">
          <a:extLst>
            <a:ext uri="{FF2B5EF4-FFF2-40B4-BE49-F238E27FC236}">
              <a16:creationId xmlns:a16="http://schemas.microsoft.com/office/drawing/2014/main" xmlns="" id="{448AD27E-540A-4247-B65E-DAD5B93ECE6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2" name="テキスト ボックス 471">
          <a:extLst>
            <a:ext uri="{FF2B5EF4-FFF2-40B4-BE49-F238E27FC236}">
              <a16:creationId xmlns:a16="http://schemas.microsoft.com/office/drawing/2014/main" xmlns="" id="{947491FD-BFD3-407D-8F53-12FE3FA3FDF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29755</xdr:rowOff>
    </xdr:from>
    <xdr:to>
      <xdr:col>85</xdr:col>
      <xdr:colOff>177800</xdr:colOff>
      <xdr:row>83</xdr:row>
      <xdr:rowOff>131355</xdr:rowOff>
    </xdr:to>
    <xdr:sp macro="" textlink="">
      <xdr:nvSpPr>
        <xdr:cNvPr id="473" name="楕円 472">
          <a:extLst>
            <a:ext uri="{FF2B5EF4-FFF2-40B4-BE49-F238E27FC236}">
              <a16:creationId xmlns:a16="http://schemas.microsoft.com/office/drawing/2014/main" xmlns="" id="{A26B7A57-8129-41A3-BC4D-EC0A4FEC3652}"/>
            </a:ext>
          </a:extLst>
        </xdr:cNvPr>
        <xdr:cNvSpPr/>
      </xdr:nvSpPr>
      <xdr:spPr>
        <a:xfrm>
          <a:off x="162687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52632</xdr:rowOff>
    </xdr:from>
    <xdr:ext cx="405111" cy="259045"/>
    <xdr:sp macro="" textlink="">
      <xdr:nvSpPr>
        <xdr:cNvPr id="474" name="【消防施設】&#10;有形固定資産減価償却率該当値テキスト">
          <a:extLst>
            <a:ext uri="{FF2B5EF4-FFF2-40B4-BE49-F238E27FC236}">
              <a16:creationId xmlns:a16="http://schemas.microsoft.com/office/drawing/2014/main" xmlns="" id="{5BAFD3B2-BCB2-49BD-8667-3ADC41F54E76}"/>
            </a:ext>
          </a:extLst>
        </xdr:cNvPr>
        <xdr:cNvSpPr txBox="1"/>
      </xdr:nvSpPr>
      <xdr:spPr>
        <a:xfrm>
          <a:off x="16357600" y="1411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363</xdr:rowOff>
    </xdr:from>
    <xdr:to>
      <xdr:col>81</xdr:col>
      <xdr:colOff>101600</xdr:colOff>
      <xdr:row>83</xdr:row>
      <xdr:rowOff>101963</xdr:rowOff>
    </xdr:to>
    <xdr:sp macro="" textlink="">
      <xdr:nvSpPr>
        <xdr:cNvPr id="475" name="楕円 474">
          <a:extLst>
            <a:ext uri="{FF2B5EF4-FFF2-40B4-BE49-F238E27FC236}">
              <a16:creationId xmlns:a16="http://schemas.microsoft.com/office/drawing/2014/main" xmlns="" id="{1E466254-BC19-4806-A873-44A6939990B2}"/>
            </a:ext>
          </a:extLst>
        </xdr:cNvPr>
        <xdr:cNvSpPr/>
      </xdr:nvSpPr>
      <xdr:spPr>
        <a:xfrm>
          <a:off x="15430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51163</xdr:rowOff>
    </xdr:from>
    <xdr:to>
      <xdr:col>85</xdr:col>
      <xdr:colOff>127000</xdr:colOff>
      <xdr:row>83</xdr:row>
      <xdr:rowOff>80555</xdr:rowOff>
    </xdr:to>
    <xdr:cxnSp macro="">
      <xdr:nvCxnSpPr>
        <xdr:cNvPr id="476" name="直線コネクタ 475">
          <a:extLst>
            <a:ext uri="{FF2B5EF4-FFF2-40B4-BE49-F238E27FC236}">
              <a16:creationId xmlns:a16="http://schemas.microsoft.com/office/drawing/2014/main" xmlns="" id="{55EEDF20-D170-45D1-92C7-CF97C295CD2E}"/>
            </a:ext>
          </a:extLst>
        </xdr:cNvPr>
        <xdr:cNvCxnSpPr/>
      </xdr:nvCxnSpPr>
      <xdr:spPr>
        <a:xfrm>
          <a:off x="15481300" y="1428151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477" name="楕円 476">
          <a:extLst>
            <a:ext uri="{FF2B5EF4-FFF2-40B4-BE49-F238E27FC236}">
              <a16:creationId xmlns:a16="http://schemas.microsoft.com/office/drawing/2014/main" xmlns="" id="{E6DA4E75-D874-46AE-B80A-7C06AD132AB1}"/>
            </a:ext>
          </a:extLst>
        </xdr:cNvPr>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51163</xdr:rowOff>
    </xdr:to>
    <xdr:cxnSp macro="">
      <xdr:nvCxnSpPr>
        <xdr:cNvPr id="478" name="直線コネクタ 477">
          <a:extLst>
            <a:ext uri="{FF2B5EF4-FFF2-40B4-BE49-F238E27FC236}">
              <a16:creationId xmlns:a16="http://schemas.microsoft.com/office/drawing/2014/main" xmlns="" id="{1ACF5535-208C-43AE-A686-9802B32773A4}"/>
            </a:ext>
          </a:extLst>
        </xdr:cNvPr>
        <xdr:cNvCxnSpPr/>
      </xdr:nvCxnSpPr>
      <xdr:spPr>
        <a:xfrm>
          <a:off x="14592300" y="142684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93436</xdr:rowOff>
    </xdr:from>
    <xdr:to>
      <xdr:col>72</xdr:col>
      <xdr:colOff>38100</xdr:colOff>
      <xdr:row>85</xdr:row>
      <xdr:rowOff>23586</xdr:rowOff>
    </xdr:to>
    <xdr:sp macro="" textlink="">
      <xdr:nvSpPr>
        <xdr:cNvPr id="479" name="楕円 478">
          <a:extLst>
            <a:ext uri="{FF2B5EF4-FFF2-40B4-BE49-F238E27FC236}">
              <a16:creationId xmlns:a16="http://schemas.microsoft.com/office/drawing/2014/main" xmlns="" id="{27BC5B5B-7326-4467-A079-6AD87C840AB1}"/>
            </a:ext>
          </a:extLst>
        </xdr:cNvPr>
        <xdr:cNvSpPr/>
      </xdr:nvSpPr>
      <xdr:spPr>
        <a:xfrm>
          <a:off x="13652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38100</xdr:rowOff>
    </xdr:from>
    <xdr:to>
      <xdr:col>76</xdr:col>
      <xdr:colOff>114300</xdr:colOff>
      <xdr:row>84</xdr:row>
      <xdr:rowOff>144236</xdr:rowOff>
    </xdr:to>
    <xdr:cxnSp macro="">
      <xdr:nvCxnSpPr>
        <xdr:cNvPr id="480" name="直線コネクタ 479">
          <a:extLst>
            <a:ext uri="{FF2B5EF4-FFF2-40B4-BE49-F238E27FC236}">
              <a16:creationId xmlns:a16="http://schemas.microsoft.com/office/drawing/2014/main" xmlns="" id="{0CA46847-834F-4A9A-8FB8-1A1AA12B2194}"/>
            </a:ext>
          </a:extLst>
        </xdr:cNvPr>
        <xdr:cNvCxnSpPr/>
      </xdr:nvCxnSpPr>
      <xdr:spPr>
        <a:xfrm flipV="1">
          <a:off x="13703300" y="14268450"/>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60779</xdr:rowOff>
    </xdr:from>
    <xdr:to>
      <xdr:col>67</xdr:col>
      <xdr:colOff>101600</xdr:colOff>
      <xdr:row>84</xdr:row>
      <xdr:rowOff>162379</xdr:rowOff>
    </xdr:to>
    <xdr:sp macro="" textlink="">
      <xdr:nvSpPr>
        <xdr:cNvPr id="481" name="楕円 480">
          <a:extLst>
            <a:ext uri="{FF2B5EF4-FFF2-40B4-BE49-F238E27FC236}">
              <a16:creationId xmlns:a16="http://schemas.microsoft.com/office/drawing/2014/main" xmlns="" id="{1DE9316C-14CE-4772-987B-183F5D2C41C7}"/>
            </a:ext>
          </a:extLst>
        </xdr:cNvPr>
        <xdr:cNvSpPr/>
      </xdr:nvSpPr>
      <xdr:spPr>
        <a:xfrm>
          <a:off x="12763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111579</xdr:rowOff>
    </xdr:from>
    <xdr:to>
      <xdr:col>71</xdr:col>
      <xdr:colOff>177800</xdr:colOff>
      <xdr:row>84</xdr:row>
      <xdr:rowOff>144236</xdr:rowOff>
    </xdr:to>
    <xdr:cxnSp macro="">
      <xdr:nvCxnSpPr>
        <xdr:cNvPr id="482" name="直線コネクタ 481">
          <a:extLst>
            <a:ext uri="{FF2B5EF4-FFF2-40B4-BE49-F238E27FC236}">
              <a16:creationId xmlns:a16="http://schemas.microsoft.com/office/drawing/2014/main" xmlns="" id="{A7EE57E6-CA95-4F2B-81B4-E1EB191E5C1D}"/>
            </a:ext>
          </a:extLst>
        </xdr:cNvPr>
        <xdr:cNvCxnSpPr/>
      </xdr:nvCxnSpPr>
      <xdr:spPr>
        <a:xfrm>
          <a:off x="12814300" y="145133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483" name="n_1aveValue【消防施設】&#10;有形固定資産減価償却率">
          <a:extLst>
            <a:ext uri="{FF2B5EF4-FFF2-40B4-BE49-F238E27FC236}">
              <a16:creationId xmlns:a16="http://schemas.microsoft.com/office/drawing/2014/main" xmlns="" id="{392320CD-E665-4D0C-A3D6-B0B31013E5F1}"/>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484" name="n_2aveValue【消防施設】&#10;有形固定資産減価償却率">
          <a:extLst>
            <a:ext uri="{FF2B5EF4-FFF2-40B4-BE49-F238E27FC236}">
              <a16:creationId xmlns:a16="http://schemas.microsoft.com/office/drawing/2014/main" xmlns="" id="{D412D21D-58B9-44BE-9880-C7BFA893A87B}"/>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485" name="n_3aveValue【消防施設】&#10;有形固定資産減価償却率">
          <a:extLst>
            <a:ext uri="{FF2B5EF4-FFF2-40B4-BE49-F238E27FC236}">
              <a16:creationId xmlns:a16="http://schemas.microsoft.com/office/drawing/2014/main" xmlns="" id="{1BDCAF95-E2A3-41FF-AA55-408EB94BA760}"/>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486" name="n_4aveValue【消防施設】&#10;有形固定資産減価償却率">
          <a:extLst>
            <a:ext uri="{FF2B5EF4-FFF2-40B4-BE49-F238E27FC236}">
              <a16:creationId xmlns:a16="http://schemas.microsoft.com/office/drawing/2014/main" xmlns="" id="{0EF10E87-C908-4D24-ADDB-2AF1884BA452}"/>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118490</xdr:rowOff>
    </xdr:from>
    <xdr:ext cx="405111" cy="259045"/>
    <xdr:sp macro="" textlink="">
      <xdr:nvSpPr>
        <xdr:cNvPr id="487" name="n_1mainValue【消防施設】&#10;有形固定資産減価償却率">
          <a:extLst>
            <a:ext uri="{FF2B5EF4-FFF2-40B4-BE49-F238E27FC236}">
              <a16:creationId xmlns:a16="http://schemas.microsoft.com/office/drawing/2014/main" xmlns="" id="{F78295D0-AC50-4C0B-9B29-12D95D7E4231}"/>
            </a:ext>
          </a:extLst>
        </xdr:cNvPr>
        <xdr:cNvSpPr txBox="1"/>
      </xdr:nvSpPr>
      <xdr:spPr>
        <a:xfrm>
          <a:off x="152660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488" name="n_2mainValue【消防施設】&#10;有形固定資産減価償却率">
          <a:extLst>
            <a:ext uri="{FF2B5EF4-FFF2-40B4-BE49-F238E27FC236}">
              <a16:creationId xmlns:a16="http://schemas.microsoft.com/office/drawing/2014/main" xmlns="" id="{BC0838F2-F58C-41A9-AD4B-703B7DCDDE36}"/>
            </a:ext>
          </a:extLst>
        </xdr:cNvPr>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14713</xdr:rowOff>
    </xdr:from>
    <xdr:ext cx="405111" cy="259045"/>
    <xdr:sp macro="" textlink="">
      <xdr:nvSpPr>
        <xdr:cNvPr id="489" name="n_3mainValue【消防施設】&#10;有形固定資産減価償却率">
          <a:extLst>
            <a:ext uri="{FF2B5EF4-FFF2-40B4-BE49-F238E27FC236}">
              <a16:creationId xmlns:a16="http://schemas.microsoft.com/office/drawing/2014/main" xmlns="" id="{5859C6C0-2E7B-453F-87A5-4960C0FBBFD5}"/>
            </a:ext>
          </a:extLst>
        </xdr:cNvPr>
        <xdr:cNvSpPr txBox="1"/>
      </xdr:nvSpPr>
      <xdr:spPr>
        <a:xfrm>
          <a:off x="135007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153506</xdr:rowOff>
    </xdr:from>
    <xdr:ext cx="405111" cy="259045"/>
    <xdr:sp macro="" textlink="">
      <xdr:nvSpPr>
        <xdr:cNvPr id="490" name="n_4mainValue【消防施設】&#10;有形固定資産減価償却率">
          <a:extLst>
            <a:ext uri="{FF2B5EF4-FFF2-40B4-BE49-F238E27FC236}">
              <a16:creationId xmlns:a16="http://schemas.microsoft.com/office/drawing/2014/main" xmlns="" id="{70BF544A-21A7-48DB-B8E4-43C7D9E3E455}"/>
            </a:ext>
          </a:extLst>
        </xdr:cNvPr>
        <xdr:cNvSpPr txBox="1"/>
      </xdr:nvSpPr>
      <xdr:spPr>
        <a:xfrm>
          <a:off x="12611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1" name="正方形/長方形 490">
          <a:extLst>
            <a:ext uri="{FF2B5EF4-FFF2-40B4-BE49-F238E27FC236}">
              <a16:creationId xmlns:a16="http://schemas.microsoft.com/office/drawing/2014/main" xmlns="" id="{EAE609DA-32C2-4E1A-A7B6-1977449EA32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2" name="正方形/長方形 491">
          <a:extLst>
            <a:ext uri="{FF2B5EF4-FFF2-40B4-BE49-F238E27FC236}">
              <a16:creationId xmlns:a16="http://schemas.microsoft.com/office/drawing/2014/main" xmlns="" id="{29ADA617-D8A2-48E1-A1FF-5DCEEA7AB5C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3" name="正方形/長方形 492">
          <a:extLst>
            <a:ext uri="{FF2B5EF4-FFF2-40B4-BE49-F238E27FC236}">
              <a16:creationId xmlns:a16="http://schemas.microsoft.com/office/drawing/2014/main" xmlns="" id="{2E696E4F-2FE7-4226-A497-C8BD73142D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4" name="正方形/長方形 493">
          <a:extLst>
            <a:ext uri="{FF2B5EF4-FFF2-40B4-BE49-F238E27FC236}">
              <a16:creationId xmlns:a16="http://schemas.microsoft.com/office/drawing/2014/main" xmlns="" id="{CE68245F-C0FE-4647-991E-96B482B2C3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5" name="正方形/長方形 494">
          <a:extLst>
            <a:ext uri="{FF2B5EF4-FFF2-40B4-BE49-F238E27FC236}">
              <a16:creationId xmlns:a16="http://schemas.microsoft.com/office/drawing/2014/main" xmlns="" id="{A1377C0B-4EC5-4267-8A64-6DC6753D52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6" name="正方形/長方形 495">
          <a:extLst>
            <a:ext uri="{FF2B5EF4-FFF2-40B4-BE49-F238E27FC236}">
              <a16:creationId xmlns:a16="http://schemas.microsoft.com/office/drawing/2014/main" xmlns="" id="{83A39C54-8C7A-44BC-A7F0-5757478E20F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7" name="正方形/長方形 496">
          <a:extLst>
            <a:ext uri="{FF2B5EF4-FFF2-40B4-BE49-F238E27FC236}">
              <a16:creationId xmlns:a16="http://schemas.microsoft.com/office/drawing/2014/main" xmlns="" id="{E3464C51-647E-4536-A8AA-17CE731C33D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8" name="正方形/長方形 497">
          <a:extLst>
            <a:ext uri="{FF2B5EF4-FFF2-40B4-BE49-F238E27FC236}">
              <a16:creationId xmlns:a16="http://schemas.microsoft.com/office/drawing/2014/main" xmlns="" id="{0EE424CE-FB23-4A5E-9C6C-FDA32A80578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9" name="テキスト ボックス 498">
          <a:extLst>
            <a:ext uri="{FF2B5EF4-FFF2-40B4-BE49-F238E27FC236}">
              <a16:creationId xmlns:a16="http://schemas.microsoft.com/office/drawing/2014/main" xmlns="" id="{0D139C7D-A0E8-4D87-879F-161A339B560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0" name="直線コネクタ 499">
          <a:extLst>
            <a:ext uri="{FF2B5EF4-FFF2-40B4-BE49-F238E27FC236}">
              <a16:creationId xmlns:a16="http://schemas.microsoft.com/office/drawing/2014/main" xmlns="" id="{175F9939-D3B3-4992-AB7D-DFFAC9E36AD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1" name="直線コネクタ 500">
          <a:extLst>
            <a:ext uri="{FF2B5EF4-FFF2-40B4-BE49-F238E27FC236}">
              <a16:creationId xmlns:a16="http://schemas.microsoft.com/office/drawing/2014/main" xmlns="" id="{B7671C34-9AA0-4AB0-BAFF-22030C41C22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2" name="テキスト ボックス 501">
          <a:extLst>
            <a:ext uri="{FF2B5EF4-FFF2-40B4-BE49-F238E27FC236}">
              <a16:creationId xmlns:a16="http://schemas.microsoft.com/office/drawing/2014/main" xmlns="" id="{19C11073-EB30-48DC-B32D-FB3F2961351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3" name="直線コネクタ 502">
          <a:extLst>
            <a:ext uri="{FF2B5EF4-FFF2-40B4-BE49-F238E27FC236}">
              <a16:creationId xmlns:a16="http://schemas.microsoft.com/office/drawing/2014/main" xmlns="" id="{B9A19624-D3D3-485D-8D5B-F70D538577B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4" name="テキスト ボックス 503">
          <a:extLst>
            <a:ext uri="{FF2B5EF4-FFF2-40B4-BE49-F238E27FC236}">
              <a16:creationId xmlns:a16="http://schemas.microsoft.com/office/drawing/2014/main" xmlns="" id="{7E7BF02E-C577-4DAC-82CB-1C6BB8BC3B1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5" name="直線コネクタ 504">
          <a:extLst>
            <a:ext uri="{FF2B5EF4-FFF2-40B4-BE49-F238E27FC236}">
              <a16:creationId xmlns:a16="http://schemas.microsoft.com/office/drawing/2014/main" xmlns="" id="{CD397717-CBF0-4EB8-A11D-290D170E50F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6" name="テキスト ボックス 505">
          <a:extLst>
            <a:ext uri="{FF2B5EF4-FFF2-40B4-BE49-F238E27FC236}">
              <a16:creationId xmlns:a16="http://schemas.microsoft.com/office/drawing/2014/main" xmlns="" id="{C48A3D55-B222-4161-923C-8C4215C4673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7" name="直線コネクタ 506">
          <a:extLst>
            <a:ext uri="{FF2B5EF4-FFF2-40B4-BE49-F238E27FC236}">
              <a16:creationId xmlns:a16="http://schemas.microsoft.com/office/drawing/2014/main" xmlns="" id="{42EEA376-E006-4AA7-A661-62174C3F973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8" name="テキスト ボックス 507">
          <a:extLst>
            <a:ext uri="{FF2B5EF4-FFF2-40B4-BE49-F238E27FC236}">
              <a16:creationId xmlns:a16="http://schemas.microsoft.com/office/drawing/2014/main" xmlns="" id="{6761875F-0437-41E3-B598-4A6AB8EC77F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9" name="直線コネクタ 508">
          <a:extLst>
            <a:ext uri="{FF2B5EF4-FFF2-40B4-BE49-F238E27FC236}">
              <a16:creationId xmlns:a16="http://schemas.microsoft.com/office/drawing/2014/main" xmlns="" id="{838CDA08-061D-41A9-8E17-F7969733DBC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0" name="テキスト ボックス 509">
          <a:extLst>
            <a:ext uri="{FF2B5EF4-FFF2-40B4-BE49-F238E27FC236}">
              <a16:creationId xmlns:a16="http://schemas.microsoft.com/office/drawing/2014/main" xmlns="" id="{C5041D5C-5795-4B5B-A2DC-0819308216D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1" name="直線コネクタ 510">
          <a:extLst>
            <a:ext uri="{FF2B5EF4-FFF2-40B4-BE49-F238E27FC236}">
              <a16:creationId xmlns:a16="http://schemas.microsoft.com/office/drawing/2014/main" xmlns="" id="{7114C3A2-1A7E-46BA-8370-275490E1A2A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2" name="テキスト ボックス 511">
          <a:extLst>
            <a:ext uri="{FF2B5EF4-FFF2-40B4-BE49-F238E27FC236}">
              <a16:creationId xmlns:a16="http://schemas.microsoft.com/office/drawing/2014/main" xmlns="" id="{3B07E3C5-CF52-4B0A-ADDB-8C80F4ACCDC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3" name="【消防施設】&#10;一人当たり面積グラフ枠">
          <a:extLst>
            <a:ext uri="{FF2B5EF4-FFF2-40B4-BE49-F238E27FC236}">
              <a16:creationId xmlns:a16="http://schemas.microsoft.com/office/drawing/2014/main" xmlns="" id="{B2BF42F0-F72C-4E40-A029-DAC18049503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14" name="直線コネクタ 513">
          <a:extLst>
            <a:ext uri="{FF2B5EF4-FFF2-40B4-BE49-F238E27FC236}">
              <a16:creationId xmlns:a16="http://schemas.microsoft.com/office/drawing/2014/main" xmlns="" id="{36DFA20F-9C56-49E8-AA77-837462DBD449}"/>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15" name="【消防施設】&#10;一人当たり面積最小値テキスト">
          <a:extLst>
            <a:ext uri="{FF2B5EF4-FFF2-40B4-BE49-F238E27FC236}">
              <a16:creationId xmlns:a16="http://schemas.microsoft.com/office/drawing/2014/main" xmlns="" id="{2D3C94AB-7673-4434-9C64-DA111B158FA6}"/>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6" name="直線コネクタ 515">
          <a:extLst>
            <a:ext uri="{FF2B5EF4-FFF2-40B4-BE49-F238E27FC236}">
              <a16:creationId xmlns:a16="http://schemas.microsoft.com/office/drawing/2014/main" xmlns="" id="{502DCE5C-1596-4C3E-99E1-5202DD4C317C}"/>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17" name="【消防施設】&#10;一人当たり面積最大値テキスト">
          <a:extLst>
            <a:ext uri="{FF2B5EF4-FFF2-40B4-BE49-F238E27FC236}">
              <a16:creationId xmlns:a16="http://schemas.microsoft.com/office/drawing/2014/main" xmlns="" id="{B6A69EF6-8B7B-4734-9D4B-71546E0F2200}"/>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18" name="直線コネクタ 517">
          <a:extLst>
            <a:ext uri="{FF2B5EF4-FFF2-40B4-BE49-F238E27FC236}">
              <a16:creationId xmlns:a16="http://schemas.microsoft.com/office/drawing/2014/main" xmlns="" id="{D8861A0B-F765-4849-98CF-45B65EDF961D}"/>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519" name="【消防施設】&#10;一人当たり面積平均値テキスト">
          <a:extLst>
            <a:ext uri="{FF2B5EF4-FFF2-40B4-BE49-F238E27FC236}">
              <a16:creationId xmlns:a16="http://schemas.microsoft.com/office/drawing/2014/main" xmlns="" id="{14B18FFA-DAAB-449F-990E-939D76830411}"/>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20" name="フローチャート: 判断 519">
          <a:extLst>
            <a:ext uri="{FF2B5EF4-FFF2-40B4-BE49-F238E27FC236}">
              <a16:creationId xmlns:a16="http://schemas.microsoft.com/office/drawing/2014/main" xmlns="" id="{CED0C92E-D794-410B-96A1-CEAA76E45621}"/>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521" name="フローチャート: 判断 520">
          <a:extLst>
            <a:ext uri="{FF2B5EF4-FFF2-40B4-BE49-F238E27FC236}">
              <a16:creationId xmlns:a16="http://schemas.microsoft.com/office/drawing/2014/main" xmlns="" id="{8EC89A80-6CE0-4B03-8521-A91A0016BC92}"/>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522" name="フローチャート: 判断 521">
          <a:extLst>
            <a:ext uri="{FF2B5EF4-FFF2-40B4-BE49-F238E27FC236}">
              <a16:creationId xmlns:a16="http://schemas.microsoft.com/office/drawing/2014/main" xmlns="" id="{988EBC54-986E-433D-AFDC-E7F03A35AB6F}"/>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523" name="フローチャート: 判断 522">
          <a:extLst>
            <a:ext uri="{FF2B5EF4-FFF2-40B4-BE49-F238E27FC236}">
              <a16:creationId xmlns:a16="http://schemas.microsoft.com/office/drawing/2014/main" xmlns="" id="{DF5C115F-8FF2-444D-826C-ACBCC48AFB98}"/>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24" name="フローチャート: 判断 523">
          <a:extLst>
            <a:ext uri="{FF2B5EF4-FFF2-40B4-BE49-F238E27FC236}">
              <a16:creationId xmlns:a16="http://schemas.microsoft.com/office/drawing/2014/main" xmlns="" id="{47BC9665-3BD4-4A92-AA5D-D06149DF6DB5}"/>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xmlns="" id="{83113055-E9D4-4219-A9F7-DE689D6F329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xmlns="" id="{CD6AFA63-9061-4A83-87AD-76CD13A1935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xmlns="" id="{8BECA3D1-ED11-41A2-BD1D-FDDD40ED1B6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xmlns="" id="{50D885AA-C0F7-440A-B0EA-671C9A0EDC9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xmlns="" id="{C64F5391-6B93-4AA6-B8AB-60D05BFC063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530" name="楕円 529">
          <a:extLst>
            <a:ext uri="{FF2B5EF4-FFF2-40B4-BE49-F238E27FC236}">
              <a16:creationId xmlns:a16="http://schemas.microsoft.com/office/drawing/2014/main" xmlns="" id="{78025DD7-0434-4A31-8DEB-FE238DC7BF44}"/>
            </a:ext>
          </a:extLst>
        </xdr:cNvPr>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46753</xdr:rowOff>
    </xdr:from>
    <xdr:ext cx="469744" cy="259045"/>
    <xdr:sp macro="" textlink="">
      <xdr:nvSpPr>
        <xdr:cNvPr id="531" name="【消防施設】&#10;一人当たり面積該当値テキスト">
          <a:extLst>
            <a:ext uri="{FF2B5EF4-FFF2-40B4-BE49-F238E27FC236}">
              <a16:creationId xmlns:a16="http://schemas.microsoft.com/office/drawing/2014/main" xmlns="" id="{8AA6F68D-1CDB-4C01-83EF-1A28E0D92831}"/>
            </a:ext>
          </a:extLst>
        </xdr:cNvPr>
        <xdr:cNvSpPr txBox="1"/>
      </xdr:nvSpPr>
      <xdr:spPr>
        <a:xfrm>
          <a:off x="22199600" y="1427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532" name="楕円 531">
          <a:extLst>
            <a:ext uri="{FF2B5EF4-FFF2-40B4-BE49-F238E27FC236}">
              <a16:creationId xmlns:a16="http://schemas.microsoft.com/office/drawing/2014/main" xmlns="" id="{B8DB3D45-989B-4EAE-9D6E-DBB997BE6425}"/>
            </a:ext>
          </a:extLst>
        </xdr:cNvPr>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83820</xdr:rowOff>
    </xdr:to>
    <xdr:cxnSp macro="">
      <xdr:nvCxnSpPr>
        <xdr:cNvPr id="533" name="直線コネクタ 532">
          <a:extLst>
            <a:ext uri="{FF2B5EF4-FFF2-40B4-BE49-F238E27FC236}">
              <a16:creationId xmlns:a16="http://schemas.microsoft.com/office/drawing/2014/main" xmlns="" id="{815E08A2-8C4E-4835-BA91-F17803B164A1}"/>
            </a:ext>
          </a:extLst>
        </xdr:cNvPr>
        <xdr:cNvCxnSpPr/>
      </xdr:nvCxnSpPr>
      <xdr:spPr>
        <a:xfrm flipV="1">
          <a:off x="21323300" y="14476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534" name="楕円 533">
          <a:extLst>
            <a:ext uri="{FF2B5EF4-FFF2-40B4-BE49-F238E27FC236}">
              <a16:creationId xmlns:a16="http://schemas.microsoft.com/office/drawing/2014/main" xmlns="" id="{036542B4-04BD-4FA6-80CE-2B3721688899}"/>
            </a:ext>
          </a:extLst>
        </xdr:cNvPr>
        <xdr:cNvSpPr/>
      </xdr:nvSpPr>
      <xdr:spPr>
        <a:xfrm>
          <a:off x="2038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83820</xdr:rowOff>
    </xdr:to>
    <xdr:cxnSp macro="">
      <xdr:nvCxnSpPr>
        <xdr:cNvPr id="535" name="直線コネクタ 534">
          <a:extLst>
            <a:ext uri="{FF2B5EF4-FFF2-40B4-BE49-F238E27FC236}">
              <a16:creationId xmlns:a16="http://schemas.microsoft.com/office/drawing/2014/main" xmlns="" id="{F1B50996-48DB-41B0-9F70-0B7C9EAFA83E}"/>
            </a:ext>
          </a:extLst>
        </xdr:cNvPr>
        <xdr:cNvCxnSpPr/>
      </xdr:nvCxnSpPr>
      <xdr:spPr>
        <a:xfrm>
          <a:off x="20434300" y="14458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84837</xdr:rowOff>
    </xdr:from>
    <xdr:to>
      <xdr:col>102</xdr:col>
      <xdr:colOff>165100</xdr:colOff>
      <xdr:row>85</xdr:row>
      <xdr:rowOff>14987</xdr:rowOff>
    </xdr:to>
    <xdr:sp macro="" textlink="">
      <xdr:nvSpPr>
        <xdr:cNvPr id="536" name="楕円 535">
          <a:extLst>
            <a:ext uri="{FF2B5EF4-FFF2-40B4-BE49-F238E27FC236}">
              <a16:creationId xmlns:a16="http://schemas.microsoft.com/office/drawing/2014/main" xmlns="" id="{B6741040-309B-435A-9576-04068F35BEAB}"/>
            </a:ext>
          </a:extLst>
        </xdr:cNvPr>
        <xdr:cNvSpPr/>
      </xdr:nvSpPr>
      <xdr:spPr>
        <a:xfrm>
          <a:off x="194945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135637</xdr:rowOff>
    </xdr:to>
    <xdr:cxnSp macro="">
      <xdr:nvCxnSpPr>
        <xdr:cNvPr id="537" name="直線コネクタ 536">
          <a:extLst>
            <a:ext uri="{FF2B5EF4-FFF2-40B4-BE49-F238E27FC236}">
              <a16:creationId xmlns:a16="http://schemas.microsoft.com/office/drawing/2014/main" xmlns="" id="{82E9BB59-8014-4C56-A94E-ECF0A2CE481F}"/>
            </a:ext>
          </a:extLst>
        </xdr:cNvPr>
        <xdr:cNvCxnSpPr/>
      </xdr:nvCxnSpPr>
      <xdr:spPr>
        <a:xfrm flipV="1">
          <a:off x="19545300" y="14458950"/>
          <a:ext cx="889000" cy="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100837</xdr:rowOff>
    </xdr:from>
    <xdr:to>
      <xdr:col>98</xdr:col>
      <xdr:colOff>38100</xdr:colOff>
      <xdr:row>85</xdr:row>
      <xdr:rowOff>30987</xdr:rowOff>
    </xdr:to>
    <xdr:sp macro="" textlink="">
      <xdr:nvSpPr>
        <xdr:cNvPr id="538" name="楕円 537">
          <a:extLst>
            <a:ext uri="{FF2B5EF4-FFF2-40B4-BE49-F238E27FC236}">
              <a16:creationId xmlns:a16="http://schemas.microsoft.com/office/drawing/2014/main" xmlns="" id="{DF977CD6-9D08-45FA-8184-0EFC5210DD74}"/>
            </a:ext>
          </a:extLst>
        </xdr:cNvPr>
        <xdr:cNvSpPr/>
      </xdr:nvSpPr>
      <xdr:spPr>
        <a:xfrm>
          <a:off x="18605500" y="145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135637</xdr:rowOff>
    </xdr:from>
    <xdr:to>
      <xdr:col>102</xdr:col>
      <xdr:colOff>114300</xdr:colOff>
      <xdr:row>84</xdr:row>
      <xdr:rowOff>151637</xdr:rowOff>
    </xdr:to>
    <xdr:cxnSp macro="">
      <xdr:nvCxnSpPr>
        <xdr:cNvPr id="539" name="直線コネクタ 538">
          <a:extLst>
            <a:ext uri="{FF2B5EF4-FFF2-40B4-BE49-F238E27FC236}">
              <a16:creationId xmlns:a16="http://schemas.microsoft.com/office/drawing/2014/main" xmlns="" id="{478FA923-1E8B-4541-B445-50FF7BBFC718}"/>
            </a:ext>
          </a:extLst>
        </xdr:cNvPr>
        <xdr:cNvCxnSpPr/>
      </xdr:nvCxnSpPr>
      <xdr:spPr>
        <a:xfrm flipV="1">
          <a:off x="18656300" y="1453743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540" name="n_1aveValue【消防施設】&#10;一人当たり面積">
          <a:extLst>
            <a:ext uri="{FF2B5EF4-FFF2-40B4-BE49-F238E27FC236}">
              <a16:creationId xmlns:a16="http://schemas.microsoft.com/office/drawing/2014/main" xmlns="" id="{112818C7-EE65-41BD-B254-B21B34285D77}"/>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48023</xdr:rowOff>
    </xdr:from>
    <xdr:ext cx="469744" cy="259045"/>
    <xdr:sp macro="" textlink="">
      <xdr:nvSpPr>
        <xdr:cNvPr id="541" name="n_2aveValue【消防施設】&#10;一人当たり面積">
          <a:extLst>
            <a:ext uri="{FF2B5EF4-FFF2-40B4-BE49-F238E27FC236}">
              <a16:creationId xmlns:a16="http://schemas.microsoft.com/office/drawing/2014/main" xmlns="" id="{6671B261-BD8C-4DB4-A803-B05E6B4B3F19}"/>
            </a:ext>
          </a:extLst>
        </xdr:cNvPr>
        <xdr:cNvSpPr txBox="1"/>
      </xdr:nvSpPr>
      <xdr:spPr>
        <a:xfrm>
          <a:off x="20199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37355</xdr:rowOff>
    </xdr:from>
    <xdr:ext cx="469744" cy="259045"/>
    <xdr:sp macro="" textlink="">
      <xdr:nvSpPr>
        <xdr:cNvPr id="542" name="n_3aveValue【消防施設】&#10;一人当たり面積">
          <a:extLst>
            <a:ext uri="{FF2B5EF4-FFF2-40B4-BE49-F238E27FC236}">
              <a16:creationId xmlns:a16="http://schemas.microsoft.com/office/drawing/2014/main" xmlns="" id="{D46FEADC-7CE6-472B-B189-51BB4CE07052}"/>
            </a:ext>
          </a:extLst>
        </xdr:cNvPr>
        <xdr:cNvSpPr txBox="1"/>
      </xdr:nvSpPr>
      <xdr:spPr>
        <a:xfrm>
          <a:off x="19310427" y="146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543" name="n_4aveValue【消防施設】&#10;一人当たり面積">
          <a:extLst>
            <a:ext uri="{FF2B5EF4-FFF2-40B4-BE49-F238E27FC236}">
              <a16:creationId xmlns:a16="http://schemas.microsoft.com/office/drawing/2014/main" xmlns="" id="{A7B61CCA-838A-485B-9A79-4F1FCF66A869}"/>
            </a:ext>
          </a:extLst>
        </xdr:cNvPr>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151147</xdr:rowOff>
    </xdr:from>
    <xdr:ext cx="469744" cy="259045"/>
    <xdr:sp macro="" textlink="">
      <xdr:nvSpPr>
        <xdr:cNvPr id="544" name="n_1mainValue【消防施設】&#10;一人当たり面積">
          <a:extLst>
            <a:ext uri="{FF2B5EF4-FFF2-40B4-BE49-F238E27FC236}">
              <a16:creationId xmlns:a16="http://schemas.microsoft.com/office/drawing/2014/main" xmlns="" id="{BFF1B1D0-F91B-46B4-A561-8D079B0904EC}"/>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124477</xdr:rowOff>
    </xdr:from>
    <xdr:ext cx="469744" cy="259045"/>
    <xdr:sp macro="" textlink="">
      <xdr:nvSpPr>
        <xdr:cNvPr id="545" name="n_2mainValue【消防施設】&#10;一人当たり面積">
          <a:extLst>
            <a:ext uri="{FF2B5EF4-FFF2-40B4-BE49-F238E27FC236}">
              <a16:creationId xmlns:a16="http://schemas.microsoft.com/office/drawing/2014/main" xmlns="" id="{1A5A5F05-3D9E-4AE1-B06D-CB56556DE0E1}"/>
            </a:ext>
          </a:extLst>
        </xdr:cNvPr>
        <xdr:cNvSpPr txBox="1"/>
      </xdr:nvSpPr>
      <xdr:spPr>
        <a:xfrm>
          <a:off x="20199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31514</xdr:rowOff>
    </xdr:from>
    <xdr:ext cx="469744" cy="259045"/>
    <xdr:sp macro="" textlink="">
      <xdr:nvSpPr>
        <xdr:cNvPr id="546" name="n_3mainValue【消防施設】&#10;一人当たり面積">
          <a:extLst>
            <a:ext uri="{FF2B5EF4-FFF2-40B4-BE49-F238E27FC236}">
              <a16:creationId xmlns:a16="http://schemas.microsoft.com/office/drawing/2014/main" xmlns="" id="{768F5655-6445-4D7B-A5D1-DA3F39D25A2B}"/>
            </a:ext>
          </a:extLst>
        </xdr:cNvPr>
        <xdr:cNvSpPr txBox="1"/>
      </xdr:nvSpPr>
      <xdr:spPr>
        <a:xfrm>
          <a:off x="19310427" y="14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47514</xdr:rowOff>
    </xdr:from>
    <xdr:ext cx="469744" cy="259045"/>
    <xdr:sp macro="" textlink="">
      <xdr:nvSpPr>
        <xdr:cNvPr id="547" name="n_4mainValue【消防施設】&#10;一人当たり面積">
          <a:extLst>
            <a:ext uri="{FF2B5EF4-FFF2-40B4-BE49-F238E27FC236}">
              <a16:creationId xmlns:a16="http://schemas.microsoft.com/office/drawing/2014/main" xmlns="" id="{93C3A3C8-3CD6-492E-B2D2-D4B205773B68}"/>
            </a:ext>
          </a:extLst>
        </xdr:cNvPr>
        <xdr:cNvSpPr txBox="1"/>
      </xdr:nvSpPr>
      <xdr:spPr>
        <a:xfrm>
          <a:off x="184214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a:extLst>
            <a:ext uri="{FF2B5EF4-FFF2-40B4-BE49-F238E27FC236}">
              <a16:creationId xmlns:a16="http://schemas.microsoft.com/office/drawing/2014/main" xmlns="" id="{269A8586-2A70-4893-BA54-437E6F7D5C8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a:extLst>
            <a:ext uri="{FF2B5EF4-FFF2-40B4-BE49-F238E27FC236}">
              <a16:creationId xmlns:a16="http://schemas.microsoft.com/office/drawing/2014/main" xmlns="" id="{DBD3F2C4-C32D-4ABB-A5B4-D16CC106395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a:extLst>
            <a:ext uri="{FF2B5EF4-FFF2-40B4-BE49-F238E27FC236}">
              <a16:creationId xmlns:a16="http://schemas.microsoft.com/office/drawing/2014/main" xmlns="" id="{D538C677-A821-4DD8-98B7-918988FE2E9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a:extLst>
            <a:ext uri="{FF2B5EF4-FFF2-40B4-BE49-F238E27FC236}">
              <a16:creationId xmlns:a16="http://schemas.microsoft.com/office/drawing/2014/main" xmlns="" id="{4C2B5954-CAEA-40B1-BD39-18A2967BD84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a:extLst>
            <a:ext uri="{FF2B5EF4-FFF2-40B4-BE49-F238E27FC236}">
              <a16:creationId xmlns:a16="http://schemas.microsoft.com/office/drawing/2014/main" xmlns="" id="{C730906A-FA61-488B-98D8-CA0A435F183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a:extLst>
            <a:ext uri="{FF2B5EF4-FFF2-40B4-BE49-F238E27FC236}">
              <a16:creationId xmlns:a16="http://schemas.microsoft.com/office/drawing/2014/main" xmlns="" id="{E845D8D6-DC07-4D4B-938B-FE234D35D40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a:extLst>
            <a:ext uri="{FF2B5EF4-FFF2-40B4-BE49-F238E27FC236}">
              <a16:creationId xmlns:a16="http://schemas.microsoft.com/office/drawing/2014/main" xmlns="" id="{C4C66034-A36F-4BB2-A5DC-53FB9C2E516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a:extLst>
            <a:ext uri="{FF2B5EF4-FFF2-40B4-BE49-F238E27FC236}">
              <a16:creationId xmlns:a16="http://schemas.microsoft.com/office/drawing/2014/main" xmlns="" id="{0FB5AF28-95AF-4FDD-BF90-2DAC62A6531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a:extLst>
            <a:ext uri="{FF2B5EF4-FFF2-40B4-BE49-F238E27FC236}">
              <a16:creationId xmlns:a16="http://schemas.microsoft.com/office/drawing/2014/main" xmlns="" id="{9C2D2F43-FB35-4FE6-A8FE-9198F163A93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a:extLst>
            <a:ext uri="{FF2B5EF4-FFF2-40B4-BE49-F238E27FC236}">
              <a16:creationId xmlns:a16="http://schemas.microsoft.com/office/drawing/2014/main" xmlns="" id="{AEAD1147-8710-41E9-82A4-25E6783F27A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8" name="テキスト ボックス 557">
          <a:extLst>
            <a:ext uri="{FF2B5EF4-FFF2-40B4-BE49-F238E27FC236}">
              <a16:creationId xmlns:a16="http://schemas.microsoft.com/office/drawing/2014/main" xmlns="" id="{9C3E399F-CC1F-4ECA-8A02-A8F0A737F86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9" name="直線コネクタ 558">
          <a:extLst>
            <a:ext uri="{FF2B5EF4-FFF2-40B4-BE49-F238E27FC236}">
              <a16:creationId xmlns:a16="http://schemas.microsoft.com/office/drawing/2014/main" xmlns="" id="{2D325D7F-B9FE-4470-85DF-E6877BA3105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60" name="テキスト ボックス 559">
          <a:extLst>
            <a:ext uri="{FF2B5EF4-FFF2-40B4-BE49-F238E27FC236}">
              <a16:creationId xmlns:a16="http://schemas.microsoft.com/office/drawing/2014/main" xmlns="" id="{F4F7091E-CF2D-4492-9FD4-4F38D39E125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1" name="直線コネクタ 560">
          <a:extLst>
            <a:ext uri="{FF2B5EF4-FFF2-40B4-BE49-F238E27FC236}">
              <a16:creationId xmlns:a16="http://schemas.microsoft.com/office/drawing/2014/main" xmlns="" id="{D5AD8DFE-C72A-4A3D-B5ED-B423CC61E0B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2" name="テキスト ボックス 561">
          <a:extLst>
            <a:ext uri="{FF2B5EF4-FFF2-40B4-BE49-F238E27FC236}">
              <a16:creationId xmlns:a16="http://schemas.microsoft.com/office/drawing/2014/main" xmlns="" id="{496CC1CB-84EC-421A-BECB-D7A9F8CA097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3" name="直線コネクタ 562">
          <a:extLst>
            <a:ext uri="{FF2B5EF4-FFF2-40B4-BE49-F238E27FC236}">
              <a16:creationId xmlns:a16="http://schemas.microsoft.com/office/drawing/2014/main" xmlns="" id="{A765ABFA-3C42-4977-AC57-46C248F2C73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4" name="テキスト ボックス 563">
          <a:extLst>
            <a:ext uri="{FF2B5EF4-FFF2-40B4-BE49-F238E27FC236}">
              <a16:creationId xmlns:a16="http://schemas.microsoft.com/office/drawing/2014/main" xmlns="" id="{0CD601F4-C14E-4A95-8F6F-B39D8B92C82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5" name="直線コネクタ 564">
          <a:extLst>
            <a:ext uri="{FF2B5EF4-FFF2-40B4-BE49-F238E27FC236}">
              <a16:creationId xmlns:a16="http://schemas.microsoft.com/office/drawing/2014/main" xmlns="" id="{CF444639-3A21-48C0-89CE-1A1D7D00933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6" name="テキスト ボックス 565">
          <a:extLst>
            <a:ext uri="{FF2B5EF4-FFF2-40B4-BE49-F238E27FC236}">
              <a16:creationId xmlns:a16="http://schemas.microsoft.com/office/drawing/2014/main" xmlns="" id="{D0F10D37-5CF1-4FDF-9786-5E02D246ECC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7" name="直線コネクタ 566">
          <a:extLst>
            <a:ext uri="{FF2B5EF4-FFF2-40B4-BE49-F238E27FC236}">
              <a16:creationId xmlns:a16="http://schemas.microsoft.com/office/drawing/2014/main" xmlns="" id="{A4EAF007-09AE-4369-9BED-D633E1D907C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8" name="テキスト ボックス 567">
          <a:extLst>
            <a:ext uri="{FF2B5EF4-FFF2-40B4-BE49-F238E27FC236}">
              <a16:creationId xmlns:a16="http://schemas.microsoft.com/office/drawing/2014/main" xmlns="" id="{A591403A-A68D-4BC4-948C-C856FC0C046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a:extLst>
            <a:ext uri="{FF2B5EF4-FFF2-40B4-BE49-F238E27FC236}">
              <a16:creationId xmlns:a16="http://schemas.microsoft.com/office/drawing/2014/main" xmlns="" id="{324F15C2-065C-4857-A8E2-DF48E7B4306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庁舎】&#10;有形固定資産減価償却率グラフ枠">
          <a:extLst>
            <a:ext uri="{FF2B5EF4-FFF2-40B4-BE49-F238E27FC236}">
              <a16:creationId xmlns:a16="http://schemas.microsoft.com/office/drawing/2014/main" xmlns="" id="{B7200FD1-2DBA-4EB2-8343-141841647F3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71" name="直線コネクタ 570">
          <a:extLst>
            <a:ext uri="{FF2B5EF4-FFF2-40B4-BE49-F238E27FC236}">
              <a16:creationId xmlns:a16="http://schemas.microsoft.com/office/drawing/2014/main" xmlns="" id="{056E3D77-695A-4574-BF4F-967DB694A88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72" name="【庁舎】&#10;有形固定資産減価償却率最小値テキスト">
          <a:extLst>
            <a:ext uri="{FF2B5EF4-FFF2-40B4-BE49-F238E27FC236}">
              <a16:creationId xmlns:a16="http://schemas.microsoft.com/office/drawing/2014/main" xmlns="" id="{1AF0C95D-FB1D-47AC-960E-32D7701EB60B}"/>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73" name="直線コネクタ 572">
          <a:extLst>
            <a:ext uri="{FF2B5EF4-FFF2-40B4-BE49-F238E27FC236}">
              <a16:creationId xmlns:a16="http://schemas.microsoft.com/office/drawing/2014/main" xmlns="" id="{55E9CB6F-B5C3-4FC3-9D9F-6B6B9249CA9A}"/>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4" name="【庁舎】&#10;有形固定資産減価償却率最大値テキスト">
          <a:extLst>
            <a:ext uri="{FF2B5EF4-FFF2-40B4-BE49-F238E27FC236}">
              <a16:creationId xmlns:a16="http://schemas.microsoft.com/office/drawing/2014/main" xmlns="" id="{CFAD2730-98A1-4382-A618-A57C6A3C352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5" name="直線コネクタ 574">
          <a:extLst>
            <a:ext uri="{FF2B5EF4-FFF2-40B4-BE49-F238E27FC236}">
              <a16:creationId xmlns:a16="http://schemas.microsoft.com/office/drawing/2014/main" xmlns="" id="{434E9326-4E8E-4385-BA2B-C7E203C994D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576" name="【庁舎】&#10;有形固定資産減価償却率平均値テキスト">
          <a:extLst>
            <a:ext uri="{FF2B5EF4-FFF2-40B4-BE49-F238E27FC236}">
              <a16:creationId xmlns:a16="http://schemas.microsoft.com/office/drawing/2014/main" xmlns="" id="{4AFFC110-3BE8-44A1-B33B-5CC8B6E30DC7}"/>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577" name="フローチャート: 判断 576">
          <a:extLst>
            <a:ext uri="{FF2B5EF4-FFF2-40B4-BE49-F238E27FC236}">
              <a16:creationId xmlns:a16="http://schemas.microsoft.com/office/drawing/2014/main" xmlns="" id="{4248DFDE-0D11-4537-AA35-2796F777F491}"/>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578" name="フローチャート: 判断 577">
          <a:extLst>
            <a:ext uri="{FF2B5EF4-FFF2-40B4-BE49-F238E27FC236}">
              <a16:creationId xmlns:a16="http://schemas.microsoft.com/office/drawing/2014/main" xmlns="" id="{D3990C20-A62E-45B1-9B94-6945DA37E1D9}"/>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579" name="フローチャート: 判断 578">
          <a:extLst>
            <a:ext uri="{FF2B5EF4-FFF2-40B4-BE49-F238E27FC236}">
              <a16:creationId xmlns:a16="http://schemas.microsoft.com/office/drawing/2014/main" xmlns="" id="{1877AB80-2F90-411E-8FB3-CA8CD5A5EB51}"/>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580" name="フローチャート: 判断 579">
          <a:extLst>
            <a:ext uri="{FF2B5EF4-FFF2-40B4-BE49-F238E27FC236}">
              <a16:creationId xmlns:a16="http://schemas.microsoft.com/office/drawing/2014/main" xmlns="" id="{BB8604BE-FE92-4176-AD37-BC1E764533BA}"/>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581" name="フローチャート: 判断 580">
          <a:extLst>
            <a:ext uri="{FF2B5EF4-FFF2-40B4-BE49-F238E27FC236}">
              <a16:creationId xmlns:a16="http://schemas.microsoft.com/office/drawing/2014/main" xmlns="" id="{7FF034C4-8FD9-4036-8CFF-F8E62E587873}"/>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xmlns="" id="{9C6A0AB6-8463-4E4B-8D70-01CB5139BF4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xmlns="" id="{B89F0A66-1667-434B-8FB7-205BB93B00D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xmlns="" id="{146E748D-2118-4271-A835-DFC9B2F06A8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xmlns="" id="{4745B4B5-DCA6-4AE1-9649-76DBD1C35F3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xmlns="" id="{85361FC2-2B79-4463-A57C-0F37A3E53B9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92711</xdr:rowOff>
    </xdr:from>
    <xdr:to>
      <xdr:col>85</xdr:col>
      <xdr:colOff>177800</xdr:colOff>
      <xdr:row>105</xdr:row>
      <xdr:rowOff>22861</xdr:rowOff>
    </xdr:to>
    <xdr:sp macro="" textlink="">
      <xdr:nvSpPr>
        <xdr:cNvPr id="587" name="楕円 586">
          <a:extLst>
            <a:ext uri="{FF2B5EF4-FFF2-40B4-BE49-F238E27FC236}">
              <a16:creationId xmlns:a16="http://schemas.microsoft.com/office/drawing/2014/main" xmlns="" id="{3E6D43BF-069A-4679-9505-A3C375858C3C}"/>
            </a:ext>
          </a:extLst>
        </xdr:cNvPr>
        <xdr:cNvSpPr/>
      </xdr:nvSpPr>
      <xdr:spPr>
        <a:xfrm>
          <a:off x="16268700" y="179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71138</xdr:rowOff>
    </xdr:from>
    <xdr:ext cx="405111" cy="259045"/>
    <xdr:sp macro="" textlink="">
      <xdr:nvSpPr>
        <xdr:cNvPr id="588" name="【庁舎】&#10;有形固定資産減価償却率該当値テキスト">
          <a:extLst>
            <a:ext uri="{FF2B5EF4-FFF2-40B4-BE49-F238E27FC236}">
              <a16:creationId xmlns:a16="http://schemas.microsoft.com/office/drawing/2014/main" xmlns="" id="{CD356529-1421-4E0E-A237-6A1832791FE9}"/>
            </a:ext>
          </a:extLst>
        </xdr:cNvPr>
        <xdr:cNvSpPr txBox="1"/>
      </xdr:nvSpPr>
      <xdr:spPr>
        <a:xfrm>
          <a:off x="16357600" y="1790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60961</xdr:rowOff>
    </xdr:from>
    <xdr:to>
      <xdr:col>81</xdr:col>
      <xdr:colOff>101600</xdr:colOff>
      <xdr:row>104</xdr:row>
      <xdr:rowOff>162561</xdr:rowOff>
    </xdr:to>
    <xdr:sp macro="" textlink="">
      <xdr:nvSpPr>
        <xdr:cNvPr id="589" name="楕円 588">
          <a:extLst>
            <a:ext uri="{FF2B5EF4-FFF2-40B4-BE49-F238E27FC236}">
              <a16:creationId xmlns:a16="http://schemas.microsoft.com/office/drawing/2014/main" xmlns="" id="{FF350CFE-8BE2-4B9A-9916-2089EE9D3A3F}"/>
            </a:ext>
          </a:extLst>
        </xdr:cNvPr>
        <xdr:cNvSpPr/>
      </xdr:nvSpPr>
      <xdr:spPr>
        <a:xfrm>
          <a:off x="15430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111761</xdr:rowOff>
    </xdr:from>
    <xdr:to>
      <xdr:col>85</xdr:col>
      <xdr:colOff>127000</xdr:colOff>
      <xdr:row>104</xdr:row>
      <xdr:rowOff>143511</xdr:rowOff>
    </xdr:to>
    <xdr:cxnSp macro="">
      <xdr:nvCxnSpPr>
        <xdr:cNvPr id="590" name="直線コネクタ 589">
          <a:extLst>
            <a:ext uri="{FF2B5EF4-FFF2-40B4-BE49-F238E27FC236}">
              <a16:creationId xmlns:a16="http://schemas.microsoft.com/office/drawing/2014/main" xmlns="" id="{57DEF865-AA0C-4BF5-9A73-3FA0CF86982E}"/>
            </a:ext>
          </a:extLst>
        </xdr:cNvPr>
        <xdr:cNvCxnSpPr/>
      </xdr:nvCxnSpPr>
      <xdr:spPr>
        <a:xfrm>
          <a:off x="15481300" y="17942561"/>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49530</xdr:rowOff>
    </xdr:from>
    <xdr:to>
      <xdr:col>76</xdr:col>
      <xdr:colOff>165100</xdr:colOff>
      <xdr:row>104</xdr:row>
      <xdr:rowOff>151130</xdr:rowOff>
    </xdr:to>
    <xdr:sp macro="" textlink="">
      <xdr:nvSpPr>
        <xdr:cNvPr id="591" name="楕円 590">
          <a:extLst>
            <a:ext uri="{FF2B5EF4-FFF2-40B4-BE49-F238E27FC236}">
              <a16:creationId xmlns:a16="http://schemas.microsoft.com/office/drawing/2014/main" xmlns="" id="{D08ED2E2-EA26-4D4C-A069-83B51F408963}"/>
            </a:ext>
          </a:extLst>
        </xdr:cNvPr>
        <xdr:cNvSpPr/>
      </xdr:nvSpPr>
      <xdr:spPr>
        <a:xfrm>
          <a:off x="145415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100330</xdr:rowOff>
    </xdr:from>
    <xdr:to>
      <xdr:col>81</xdr:col>
      <xdr:colOff>50800</xdr:colOff>
      <xdr:row>104</xdr:row>
      <xdr:rowOff>111761</xdr:rowOff>
    </xdr:to>
    <xdr:cxnSp macro="">
      <xdr:nvCxnSpPr>
        <xdr:cNvPr id="592" name="直線コネクタ 591">
          <a:extLst>
            <a:ext uri="{FF2B5EF4-FFF2-40B4-BE49-F238E27FC236}">
              <a16:creationId xmlns:a16="http://schemas.microsoft.com/office/drawing/2014/main" xmlns="" id="{A220319A-8EF8-4DEC-B0D5-0B4AE555ED5D}"/>
            </a:ext>
          </a:extLst>
        </xdr:cNvPr>
        <xdr:cNvCxnSpPr/>
      </xdr:nvCxnSpPr>
      <xdr:spPr>
        <a:xfrm>
          <a:off x="14592300" y="17931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20320</xdr:rowOff>
    </xdr:from>
    <xdr:to>
      <xdr:col>72</xdr:col>
      <xdr:colOff>38100</xdr:colOff>
      <xdr:row>104</xdr:row>
      <xdr:rowOff>121920</xdr:rowOff>
    </xdr:to>
    <xdr:sp macro="" textlink="">
      <xdr:nvSpPr>
        <xdr:cNvPr id="593" name="楕円 592">
          <a:extLst>
            <a:ext uri="{FF2B5EF4-FFF2-40B4-BE49-F238E27FC236}">
              <a16:creationId xmlns:a16="http://schemas.microsoft.com/office/drawing/2014/main" xmlns="" id="{93025402-2938-4D7F-A1C8-31B863BF2EFE}"/>
            </a:ext>
          </a:extLst>
        </xdr:cNvPr>
        <xdr:cNvSpPr/>
      </xdr:nvSpPr>
      <xdr:spPr>
        <a:xfrm>
          <a:off x="13652500" y="178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71120</xdr:rowOff>
    </xdr:from>
    <xdr:to>
      <xdr:col>76</xdr:col>
      <xdr:colOff>114300</xdr:colOff>
      <xdr:row>104</xdr:row>
      <xdr:rowOff>100330</xdr:rowOff>
    </xdr:to>
    <xdr:cxnSp macro="">
      <xdr:nvCxnSpPr>
        <xdr:cNvPr id="594" name="直線コネクタ 593">
          <a:extLst>
            <a:ext uri="{FF2B5EF4-FFF2-40B4-BE49-F238E27FC236}">
              <a16:creationId xmlns:a16="http://schemas.microsoft.com/office/drawing/2014/main" xmlns="" id="{BF1138AA-83A9-4C19-A01A-191276CFE9F1}"/>
            </a:ext>
          </a:extLst>
        </xdr:cNvPr>
        <xdr:cNvCxnSpPr/>
      </xdr:nvCxnSpPr>
      <xdr:spPr>
        <a:xfrm>
          <a:off x="13703300" y="179019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50800</xdr:rowOff>
    </xdr:from>
    <xdr:to>
      <xdr:col>67</xdr:col>
      <xdr:colOff>101600</xdr:colOff>
      <xdr:row>104</xdr:row>
      <xdr:rowOff>152400</xdr:rowOff>
    </xdr:to>
    <xdr:sp macro="" textlink="">
      <xdr:nvSpPr>
        <xdr:cNvPr id="595" name="楕円 594">
          <a:extLst>
            <a:ext uri="{FF2B5EF4-FFF2-40B4-BE49-F238E27FC236}">
              <a16:creationId xmlns:a16="http://schemas.microsoft.com/office/drawing/2014/main" xmlns="" id="{6CCEA5FF-422B-45A0-9F5E-6A7A6ADBE635}"/>
            </a:ext>
          </a:extLst>
        </xdr:cNvPr>
        <xdr:cNvSpPr/>
      </xdr:nvSpPr>
      <xdr:spPr>
        <a:xfrm>
          <a:off x="127635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71120</xdr:rowOff>
    </xdr:from>
    <xdr:to>
      <xdr:col>71</xdr:col>
      <xdr:colOff>177800</xdr:colOff>
      <xdr:row>104</xdr:row>
      <xdr:rowOff>101600</xdr:rowOff>
    </xdr:to>
    <xdr:cxnSp macro="">
      <xdr:nvCxnSpPr>
        <xdr:cNvPr id="596" name="直線コネクタ 595">
          <a:extLst>
            <a:ext uri="{FF2B5EF4-FFF2-40B4-BE49-F238E27FC236}">
              <a16:creationId xmlns:a16="http://schemas.microsoft.com/office/drawing/2014/main" xmlns="" id="{170FF586-F2F0-4A10-B4C4-E935A7918980}"/>
            </a:ext>
          </a:extLst>
        </xdr:cNvPr>
        <xdr:cNvCxnSpPr/>
      </xdr:nvCxnSpPr>
      <xdr:spPr>
        <a:xfrm flipV="1">
          <a:off x="12814300" y="17901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597" name="n_1aveValue【庁舎】&#10;有形固定資産減価償却率">
          <a:extLst>
            <a:ext uri="{FF2B5EF4-FFF2-40B4-BE49-F238E27FC236}">
              <a16:creationId xmlns:a16="http://schemas.microsoft.com/office/drawing/2014/main" xmlns="" id="{0408E10A-DB53-4909-994C-F723C2F3370E}"/>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598" name="n_2aveValue【庁舎】&#10;有形固定資産減価償却率">
          <a:extLst>
            <a:ext uri="{FF2B5EF4-FFF2-40B4-BE49-F238E27FC236}">
              <a16:creationId xmlns:a16="http://schemas.microsoft.com/office/drawing/2014/main" xmlns="" id="{9581D9ED-496B-4835-96F4-D01763C14D11}"/>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599" name="n_3aveValue【庁舎】&#10;有形固定資産減価償却率">
          <a:extLst>
            <a:ext uri="{FF2B5EF4-FFF2-40B4-BE49-F238E27FC236}">
              <a16:creationId xmlns:a16="http://schemas.microsoft.com/office/drawing/2014/main" xmlns="" id="{C3054976-0891-4C3E-B2EF-51ED0DC619C1}"/>
            </a:ext>
          </a:extLst>
        </xdr:cNvPr>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00" name="n_4aveValue【庁舎】&#10;有形固定資産減価償却率">
          <a:extLst>
            <a:ext uri="{FF2B5EF4-FFF2-40B4-BE49-F238E27FC236}">
              <a16:creationId xmlns:a16="http://schemas.microsoft.com/office/drawing/2014/main" xmlns="" id="{BA2F1F26-E6E8-4221-A4D6-82420D967B2F}"/>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153688</xdr:rowOff>
    </xdr:from>
    <xdr:ext cx="405111" cy="259045"/>
    <xdr:sp macro="" textlink="">
      <xdr:nvSpPr>
        <xdr:cNvPr id="601" name="n_1mainValue【庁舎】&#10;有形固定資産減価償却率">
          <a:extLst>
            <a:ext uri="{FF2B5EF4-FFF2-40B4-BE49-F238E27FC236}">
              <a16:creationId xmlns:a16="http://schemas.microsoft.com/office/drawing/2014/main" xmlns="" id="{A3F07DF5-7691-4EDB-8AD5-744F162D90D2}"/>
            </a:ext>
          </a:extLst>
        </xdr:cNvPr>
        <xdr:cNvSpPr txBox="1"/>
      </xdr:nvSpPr>
      <xdr:spPr>
        <a:xfrm>
          <a:off x="15266044" y="1798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142257</xdr:rowOff>
    </xdr:from>
    <xdr:ext cx="405111" cy="259045"/>
    <xdr:sp macro="" textlink="">
      <xdr:nvSpPr>
        <xdr:cNvPr id="602" name="n_2mainValue【庁舎】&#10;有形固定資産減価償却率">
          <a:extLst>
            <a:ext uri="{FF2B5EF4-FFF2-40B4-BE49-F238E27FC236}">
              <a16:creationId xmlns:a16="http://schemas.microsoft.com/office/drawing/2014/main" xmlns="" id="{604E3498-3C9D-49F7-8F6E-24BE2D8EECDB}"/>
            </a:ext>
          </a:extLst>
        </xdr:cNvPr>
        <xdr:cNvSpPr txBox="1"/>
      </xdr:nvSpPr>
      <xdr:spPr>
        <a:xfrm>
          <a:off x="14389744" y="179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138447</xdr:rowOff>
    </xdr:from>
    <xdr:ext cx="405111" cy="259045"/>
    <xdr:sp macro="" textlink="">
      <xdr:nvSpPr>
        <xdr:cNvPr id="603" name="n_3mainValue【庁舎】&#10;有形固定資産減価償却率">
          <a:extLst>
            <a:ext uri="{FF2B5EF4-FFF2-40B4-BE49-F238E27FC236}">
              <a16:creationId xmlns:a16="http://schemas.microsoft.com/office/drawing/2014/main" xmlns="" id="{4F7EAD00-47AC-4581-9A89-F97D155E457E}"/>
            </a:ext>
          </a:extLst>
        </xdr:cNvPr>
        <xdr:cNvSpPr txBox="1"/>
      </xdr:nvSpPr>
      <xdr:spPr>
        <a:xfrm>
          <a:off x="13500744" y="1762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143527</xdr:rowOff>
    </xdr:from>
    <xdr:ext cx="405111" cy="259045"/>
    <xdr:sp macro="" textlink="">
      <xdr:nvSpPr>
        <xdr:cNvPr id="604" name="n_4mainValue【庁舎】&#10;有形固定資産減価償却率">
          <a:extLst>
            <a:ext uri="{FF2B5EF4-FFF2-40B4-BE49-F238E27FC236}">
              <a16:creationId xmlns:a16="http://schemas.microsoft.com/office/drawing/2014/main" xmlns="" id="{06D6D1F4-737B-49C1-8A3E-ACD2478CC8B4}"/>
            </a:ext>
          </a:extLst>
        </xdr:cNvPr>
        <xdr:cNvSpPr txBox="1"/>
      </xdr:nvSpPr>
      <xdr:spPr>
        <a:xfrm>
          <a:off x="12611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a:extLst>
            <a:ext uri="{FF2B5EF4-FFF2-40B4-BE49-F238E27FC236}">
              <a16:creationId xmlns:a16="http://schemas.microsoft.com/office/drawing/2014/main" xmlns="" id="{8909281C-832A-4189-B99F-36D609822AD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a:extLst>
            <a:ext uri="{FF2B5EF4-FFF2-40B4-BE49-F238E27FC236}">
              <a16:creationId xmlns:a16="http://schemas.microsoft.com/office/drawing/2014/main" xmlns="" id="{74EC7E01-4B63-4A51-B9A7-72448DBDCDC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a:extLst>
            <a:ext uri="{FF2B5EF4-FFF2-40B4-BE49-F238E27FC236}">
              <a16:creationId xmlns:a16="http://schemas.microsoft.com/office/drawing/2014/main" xmlns="" id="{D5116396-0899-4C61-B4D0-920F3D9D3B3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a:extLst>
            <a:ext uri="{FF2B5EF4-FFF2-40B4-BE49-F238E27FC236}">
              <a16:creationId xmlns:a16="http://schemas.microsoft.com/office/drawing/2014/main" xmlns="" id="{1069E35C-8ED6-41F9-9202-B9750EA1FEA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a:extLst>
            <a:ext uri="{FF2B5EF4-FFF2-40B4-BE49-F238E27FC236}">
              <a16:creationId xmlns:a16="http://schemas.microsoft.com/office/drawing/2014/main" xmlns="" id="{7152BEC7-5FD3-4299-A0E4-E9B58E6EC58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a:extLst>
            <a:ext uri="{FF2B5EF4-FFF2-40B4-BE49-F238E27FC236}">
              <a16:creationId xmlns:a16="http://schemas.microsoft.com/office/drawing/2014/main" xmlns="" id="{37FB53D9-C3E9-4EEA-9371-F668F2837F9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a:extLst>
            <a:ext uri="{FF2B5EF4-FFF2-40B4-BE49-F238E27FC236}">
              <a16:creationId xmlns:a16="http://schemas.microsoft.com/office/drawing/2014/main" xmlns="" id="{062FB766-71C6-44FD-95F1-574BE3C443C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a:extLst>
            <a:ext uri="{FF2B5EF4-FFF2-40B4-BE49-F238E27FC236}">
              <a16:creationId xmlns:a16="http://schemas.microsoft.com/office/drawing/2014/main" xmlns="" id="{4B65D34E-4212-4E0D-A270-571B9ADBFF9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a:extLst>
            <a:ext uri="{FF2B5EF4-FFF2-40B4-BE49-F238E27FC236}">
              <a16:creationId xmlns:a16="http://schemas.microsoft.com/office/drawing/2014/main" xmlns="" id="{D083B89C-AB1B-40CD-B83D-8D5599163EB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a:extLst>
            <a:ext uri="{FF2B5EF4-FFF2-40B4-BE49-F238E27FC236}">
              <a16:creationId xmlns:a16="http://schemas.microsoft.com/office/drawing/2014/main" xmlns="" id="{8BC5C5D1-5F6B-401B-8844-EEA260A6CA3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5" name="直線コネクタ 614">
          <a:extLst>
            <a:ext uri="{FF2B5EF4-FFF2-40B4-BE49-F238E27FC236}">
              <a16:creationId xmlns:a16="http://schemas.microsoft.com/office/drawing/2014/main" xmlns="" id="{67FB4F10-A094-4855-9485-474BE5C8408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6" name="テキスト ボックス 615">
          <a:extLst>
            <a:ext uri="{FF2B5EF4-FFF2-40B4-BE49-F238E27FC236}">
              <a16:creationId xmlns:a16="http://schemas.microsoft.com/office/drawing/2014/main" xmlns="" id="{5CC91BC5-FC79-47B5-B170-93DA6D93C2A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7" name="直線コネクタ 616">
          <a:extLst>
            <a:ext uri="{FF2B5EF4-FFF2-40B4-BE49-F238E27FC236}">
              <a16:creationId xmlns:a16="http://schemas.microsoft.com/office/drawing/2014/main" xmlns="" id="{91D3E724-C6BD-4BA9-AA12-6902237C114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8" name="テキスト ボックス 617">
          <a:extLst>
            <a:ext uri="{FF2B5EF4-FFF2-40B4-BE49-F238E27FC236}">
              <a16:creationId xmlns:a16="http://schemas.microsoft.com/office/drawing/2014/main" xmlns="" id="{2C19902E-7468-42F8-A92C-4E7E4EE10F8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9" name="直線コネクタ 618">
          <a:extLst>
            <a:ext uri="{FF2B5EF4-FFF2-40B4-BE49-F238E27FC236}">
              <a16:creationId xmlns:a16="http://schemas.microsoft.com/office/drawing/2014/main" xmlns="" id="{822EBC7A-9CC3-4BBA-B141-58E9C6E115B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0" name="テキスト ボックス 619">
          <a:extLst>
            <a:ext uri="{FF2B5EF4-FFF2-40B4-BE49-F238E27FC236}">
              <a16:creationId xmlns:a16="http://schemas.microsoft.com/office/drawing/2014/main" xmlns="" id="{81463A9F-37D6-45C4-96F3-80C5C1ADA12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1" name="直線コネクタ 620">
          <a:extLst>
            <a:ext uri="{FF2B5EF4-FFF2-40B4-BE49-F238E27FC236}">
              <a16:creationId xmlns:a16="http://schemas.microsoft.com/office/drawing/2014/main" xmlns="" id="{6AAE1141-F835-413E-AA29-9214F60C7A6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2" name="テキスト ボックス 621">
          <a:extLst>
            <a:ext uri="{FF2B5EF4-FFF2-40B4-BE49-F238E27FC236}">
              <a16:creationId xmlns:a16="http://schemas.microsoft.com/office/drawing/2014/main" xmlns="" id="{F149896B-0550-469E-B85D-1EE24F4A8C9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3" name="直線コネクタ 622">
          <a:extLst>
            <a:ext uri="{FF2B5EF4-FFF2-40B4-BE49-F238E27FC236}">
              <a16:creationId xmlns:a16="http://schemas.microsoft.com/office/drawing/2014/main" xmlns="" id="{5959B18A-F86D-4B3B-BC81-7162D74A2C7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4" name="テキスト ボックス 623">
          <a:extLst>
            <a:ext uri="{FF2B5EF4-FFF2-40B4-BE49-F238E27FC236}">
              <a16:creationId xmlns:a16="http://schemas.microsoft.com/office/drawing/2014/main" xmlns="" id="{838B9033-BD6D-4ECD-B7A0-A063E6B8491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a:extLst>
            <a:ext uri="{FF2B5EF4-FFF2-40B4-BE49-F238E27FC236}">
              <a16:creationId xmlns:a16="http://schemas.microsoft.com/office/drawing/2014/main" xmlns="" id="{3B84CB3C-B59F-41CE-8817-451C76BD72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xmlns="" id="{33F54A0C-F85C-4E73-97BF-592AB68A339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a:extLst>
            <a:ext uri="{FF2B5EF4-FFF2-40B4-BE49-F238E27FC236}">
              <a16:creationId xmlns:a16="http://schemas.microsoft.com/office/drawing/2014/main" xmlns="" id="{4DD46797-B5D4-4483-9891-8CB8150CF90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28" name="直線コネクタ 627">
          <a:extLst>
            <a:ext uri="{FF2B5EF4-FFF2-40B4-BE49-F238E27FC236}">
              <a16:creationId xmlns:a16="http://schemas.microsoft.com/office/drawing/2014/main" xmlns="" id="{467A6C8F-B66B-4473-A7C9-FEC494572FB9}"/>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29" name="【庁舎】&#10;一人当たり面積最小値テキスト">
          <a:extLst>
            <a:ext uri="{FF2B5EF4-FFF2-40B4-BE49-F238E27FC236}">
              <a16:creationId xmlns:a16="http://schemas.microsoft.com/office/drawing/2014/main" xmlns="" id="{FF603A16-18E2-4B2C-8CE6-5C06DDF5CEBF}"/>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30" name="直線コネクタ 629">
          <a:extLst>
            <a:ext uri="{FF2B5EF4-FFF2-40B4-BE49-F238E27FC236}">
              <a16:creationId xmlns:a16="http://schemas.microsoft.com/office/drawing/2014/main" xmlns="" id="{E80FA6C0-0745-411B-B2BC-354E34C72B62}"/>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31" name="【庁舎】&#10;一人当たり面積最大値テキスト">
          <a:extLst>
            <a:ext uri="{FF2B5EF4-FFF2-40B4-BE49-F238E27FC236}">
              <a16:creationId xmlns:a16="http://schemas.microsoft.com/office/drawing/2014/main" xmlns="" id="{4B2C8AB8-F7DC-4FC9-A959-95DD906C2AD0}"/>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32" name="直線コネクタ 631">
          <a:extLst>
            <a:ext uri="{FF2B5EF4-FFF2-40B4-BE49-F238E27FC236}">
              <a16:creationId xmlns:a16="http://schemas.microsoft.com/office/drawing/2014/main" xmlns="" id="{359FCB89-127C-4869-BAD7-53C500980351}"/>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633" name="【庁舎】&#10;一人当たり面積平均値テキスト">
          <a:extLst>
            <a:ext uri="{FF2B5EF4-FFF2-40B4-BE49-F238E27FC236}">
              <a16:creationId xmlns:a16="http://schemas.microsoft.com/office/drawing/2014/main" xmlns="" id="{478F5414-7311-46F3-89BD-209BA8B13D25}"/>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34" name="フローチャート: 判断 633">
          <a:extLst>
            <a:ext uri="{FF2B5EF4-FFF2-40B4-BE49-F238E27FC236}">
              <a16:creationId xmlns:a16="http://schemas.microsoft.com/office/drawing/2014/main" xmlns="" id="{7421627B-56B5-47B1-8B1F-4D3A767D403C}"/>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35" name="フローチャート: 判断 634">
          <a:extLst>
            <a:ext uri="{FF2B5EF4-FFF2-40B4-BE49-F238E27FC236}">
              <a16:creationId xmlns:a16="http://schemas.microsoft.com/office/drawing/2014/main" xmlns="" id="{163D8B34-F228-41B4-AE10-8A65669BD075}"/>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36" name="フローチャート: 判断 635">
          <a:extLst>
            <a:ext uri="{FF2B5EF4-FFF2-40B4-BE49-F238E27FC236}">
              <a16:creationId xmlns:a16="http://schemas.microsoft.com/office/drawing/2014/main" xmlns="" id="{AF74D8FB-C1DA-4EE1-B285-265A184E1A8D}"/>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37" name="フローチャート: 判断 636">
          <a:extLst>
            <a:ext uri="{FF2B5EF4-FFF2-40B4-BE49-F238E27FC236}">
              <a16:creationId xmlns:a16="http://schemas.microsoft.com/office/drawing/2014/main" xmlns="" id="{8A1A26FF-7BA8-4801-9923-48D6502EBB65}"/>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638" name="フローチャート: 判断 637">
          <a:extLst>
            <a:ext uri="{FF2B5EF4-FFF2-40B4-BE49-F238E27FC236}">
              <a16:creationId xmlns:a16="http://schemas.microsoft.com/office/drawing/2014/main" xmlns="" id="{C38A234D-5FA7-4C1B-8FD4-E66DA3BB2374}"/>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xmlns="" id="{1F0F3C82-220C-494C-8DB8-9BFFF8369B6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xmlns="" id="{E80E42EF-CB8F-404B-83DF-1C792813C72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xmlns="" id="{9A58E40B-C06A-4DE8-8B21-DE09118C03F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xmlns="" id="{8EF080D6-B578-4EF7-82D2-160889CA39C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xmlns="" id="{A4C631FD-E529-49D9-9282-D6513DF972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4063</xdr:rowOff>
    </xdr:from>
    <xdr:to>
      <xdr:col>116</xdr:col>
      <xdr:colOff>114300</xdr:colOff>
      <xdr:row>106</xdr:row>
      <xdr:rowOff>105663</xdr:rowOff>
    </xdr:to>
    <xdr:sp macro="" textlink="">
      <xdr:nvSpPr>
        <xdr:cNvPr id="644" name="楕円 643">
          <a:extLst>
            <a:ext uri="{FF2B5EF4-FFF2-40B4-BE49-F238E27FC236}">
              <a16:creationId xmlns:a16="http://schemas.microsoft.com/office/drawing/2014/main" xmlns="" id="{62B2B7A6-D403-4EA6-821D-40FDF99157B9}"/>
            </a:ext>
          </a:extLst>
        </xdr:cNvPr>
        <xdr:cNvSpPr/>
      </xdr:nvSpPr>
      <xdr:spPr>
        <a:xfrm>
          <a:off x="22110700" y="181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26940</xdr:rowOff>
    </xdr:from>
    <xdr:ext cx="469744" cy="259045"/>
    <xdr:sp macro="" textlink="">
      <xdr:nvSpPr>
        <xdr:cNvPr id="645" name="【庁舎】&#10;一人当たり面積該当値テキスト">
          <a:extLst>
            <a:ext uri="{FF2B5EF4-FFF2-40B4-BE49-F238E27FC236}">
              <a16:creationId xmlns:a16="http://schemas.microsoft.com/office/drawing/2014/main" xmlns="" id="{CACF9AA9-5BEC-4357-831F-791A24B74072}"/>
            </a:ext>
          </a:extLst>
        </xdr:cNvPr>
        <xdr:cNvSpPr txBox="1"/>
      </xdr:nvSpPr>
      <xdr:spPr>
        <a:xfrm>
          <a:off x="22199600"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xdr:rowOff>
    </xdr:from>
    <xdr:to>
      <xdr:col>112</xdr:col>
      <xdr:colOff>38100</xdr:colOff>
      <xdr:row>106</xdr:row>
      <xdr:rowOff>116332</xdr:rowOff>
    </xdr:to>
    <xdr:sp macro="" textlink="">
      <xdr:nvSpPr>
        <xdr:cNvPr id="646" name="楕円 645">
          <a:extLst>
            <a:ext uri="{FF2B5EF4-FFF2-40B4-BE49-F238E27FC236}">
              <a16:creationId xmlns:a16="http://schemas.microsoft.com/office/drawing/2014/main" xmlns="" id="{774DC570-B6E3-4951-AA89-1A742B64BCE3}"/>
            </a:ext>
          </a:extLst>
        </xdr:cNvPr>
        <xdr:cNvSpPr/>
      </xdr:nvSpPr>
      <xdr:spPr>
        <a:xfrm>
          <a:off x="21272500" y="181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54863</xdr:rowOff>
    </xdr:from>
    <xdr:to>
      <xdr:col>116</xdr:col>
      <xdr:colOff>63500</xdr:colOff>
      <xdr:row>106</xdr:row>
      <xdr:rowOff>65532</xdr:rowOff>
    </xdr:to>
    <xdr:cxnSp macro="">
      <xdr:nvCxnSpPr>
        <xdr:cNvPr id="647" name="直線コネクタ 646">
          <a:extLst>
            <a:ext uri="{FF2B5EF4-FFF2-40B4-BE49-F238E27FC236}">
              <a16:creationId xmlns:a16="http://schemas.microsoft.com/office/drawing/2014/main" xmlns="" id="{9AE17C9D-A6B7-41EF-A5A0-73FCE4B7ACBE}"/>
            </a:ext>
          </a:extLst>
        </xdr:cNvPr>
        <xdr:cNvCxnSpPr/>
      </xdr:nvCxnSpPr>
      <xdr:spPr>
        <a:xfrm flipV="1">
          <a:off x="21323300" y="18228563"/>
          <a:ext cx="8382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24257</xdr:rowOff>
    </xdr:from>
    <xdr:to>
      <xdr:col>107</xdr:col>
      <xdr:colOff>101600</xdr:colOff>
      <xdr:row>106</xdr:row>
      <xdr:rowOff>125857</xdr:rowOff>
    </xdr:to>
    <xdr:sp macro="" textlink="">
      <xdr:nvSpPr>
        <xdr:cNvPr id="648" name="楕円 647">
          <a:extLst>
            <a:ext uri="{FF2B5EF4-FFF2-40B4-BE49-F238E27FC236}">
              <a16:creationId xmlns:a16="http://schemas.microsoft.com/office/drawing/2014/main" xmlns="" id="{A170FCA0-1665-4A02-B854-850E39CE2F49}"/>
            </a:ext>
          </a:extLst>
        </xdr:cNvPr>
        <xdr:cNvSpPr/>
      </xdr:nvSpPr>
      <xdr:spPr>
        <a:xfrm>
          <a:off x="20383500" y="181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65532</xdr:rowOff>
    </xdr:from>
    <xdr:to>
      <xdr:col>111</xdr:col>
      <xdr:colOff>177800</xdr:colOff>
      <xdr:row>106</xdr:row>
      <xdr:rowOff>75057</xdr:rowOff>
    </xdr:to>
    <xdr:cxnSp macro="">
      <xdr:nvCxnSpPr>
        <xdr:cNvPr id="649" name="直線コネクタ 648">
          <a:extLst>
            <a:ext uri="{FF2B5EF4-FFF2-40B4-BE49-F238E27FC236}">
              <a16:creationId xmlns:a16="http://schemas.microsoft.com/office/drawing/2014/main" xmlns="" id="{3DB9E4D5-BBF2-47AD-BDAC-B6C745FDCD57}"/>
            </a:ext>
          </a:extLst>
        </xdr:cNvPr>
        <xdr:cNvCxnSpPr/>
      </xdr:nvCxnSpPr>
      <xdr:spPr>
        <a:xfrm flipV="1">
          <a:off x="20434300" y="1823923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33020</xdr:rowOff>
    </xdr:from>
    <xdr:to>
      <xdr:col>102</xdr:col>
      <xdr:colOff>165100</xdr:colOff>
      <xdr:row>106</xdr:row>
      <xdr:rowOff>134620</xdr:rowOff>
    </xdr:to>
    <xdr:sp macro="" textlink="">
      <xdr:nvSpPr>
        <xdr:cNvPr id="650" name="楕円 649">
          <a:extLst>
            <a:ext uri="{FF2B5EF4-FFF2-40B4-BE49-F238E27FC236}">
              <a16:creationId xmlns:a16="http://schemas.microsoft.com/office/drawing/2014/main" xmlns="" id="{1BD3163A-1C6A-4F5F-A1B5-FF3839D489B1}"/>
            </a:ext>
          </a:extLst>
        </xdr:cNvPr>
        <xdr:cNvSpPr/>
      </xdr:nvSpPr>
      <xdr:spPr>
        <a:xfrm>
          <a:off x="19494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75057</xdr:rowOff>
    </xdr:from>
    <xdr:to>
      <xdr:col>107</xdr:col>
      <xdr:colOff>50800</xdr:colOff>
      <xdr:row>106</xdr:row>
      <xdr:rowOff>83820</xdr:rowOff>
    </xdr:to>
    <xdr:cxnSp macro="">
      <xdr:nvCxnSpPr>
        <xdr:cNvPr id="651" name="直線コネクタ 650">
          <a:extLst>
            <a:ext uri="{FF2B5EF4-FFF2-40B4-BE49-F238E27FC236}">
              <a16:creationId xmlns:a16="http://schemas.microsoft.com/office/drawing/2014/main" xmlns="" id="{33644244-BB0B-4470-8CE7-730BBC9228B9}"/>
            </a:ext>
          </a:extLst>
        </xdr:cNvPr>
        <xdr:cNvCxnSpPr/>
      </xdr:nvCxnSpPr>
      <xdr:spPr>
        <a:xfrm flipV="1">
          <a:off x="19545300" y="1824875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53212</xdr:rowOff>
    </xdr:from>
    <xdr:to>
      <xdr:col>98</xdr:col>
      <xdr:colOff>38100</xdr:colOff>
      <xdr:row>106</xdr:row>
      <xdr:rowOff>154812</xdr:rowOff>
    </xdr:to>
    <xdr:sp macro="" textlink="">
      <xdr:nvSpPr>
        <xdr:cNvPr id="652" name="楕円 651">
          <a:extLst>
            <a:ext uri="{FF2B5EF4-FFF2-40B4-BE49-F238E27FC236}">
              <a16:creationId xmlns:a16="http://schemas.microsoft.com/office/drawing/2014/main" xmlns="" id="{DA8BA250-184A-4C2F-BE0B-5BB7E4499466}"/>
            </a:ext>
          </a:extLst>
        </xdr:cNvPr>
        <xdr:cNvSpPr/>
      </xdr:nvSpPr>
      <xdr:spPr>
        <a:xfrm>
          <a:off x="18605500" y="1822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83820</xdr:rowOff>
    </xdr:from>
    <xdr:to>
      <xdr:col>102</xdr:col>
      <xdr:colOff>114300</xdr:colOff>
      <xdr:row>106</xdr:row>
      <xdr:rowOff>104012</xdr:rowOff>
    </xdr:to>
    <xdr:cxnSp macro="">
      <xdr:nvCxnSpPr>
        <xdr:cNvPr id="653" name="直線コネクタ 652">
          <a:extLst>
            <a:ext uri="{FF2B5EF4-FFF2-40B4-BE49-F238E27FC236}">
              <a16:creationId xmlns:a16="http://schemas.microsoft.com/office/drawing/2014/main" xmlns="" id="{9100CA7D-1EEC-405B-9E42-6C2BD0B6EFAE}"/>
            </a:ext>
          </a:extLst>
        </xdr:cNvPr>
        <xdr:cNvCxnSpPr/>
      </xdr:nvCxnSpPr>
      <xdr:spPr>
        <a:xfrm flipV="1">
          <a:off x="18656300" y="18257520"/>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654" name="n_1aveValue【庁舎】&#10;一人当たり面積">
          <a:extLst>
            <a:ext uri="{FF2B5EF4-FFF2-40B4-BE49-F238E27FC236}">
              <a16:creationId xmlns:a16="http://schemas.microsoft.com/office/drawing/2014/main" xmlns="" id="{2DDD6D94-F6F3-41D4-9519-84C211ED3420}"/>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655" name="n_2aveValue【庁舎】&#10;一人当たり面積">
          <a:extLst>
            <a:ext uri="{FF2B5EF4-FFF2-40B4-BE49-F238E27FC236}">
              <a16:creationId xmlns:a16="http://schemas.microsoft.com/office/drawing/2014/main" xmlns="" id="{51D38A7C-FA20-4995-94D8-A565C341FEBB}"/>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656" name="n_3aveValue【庁舎】&#10;一人当たり面積">
          <a:extLst>
            <a:ext uri="{FF2B5EF4-FFF2-40B4-BE49-F238E27FC236}">
              <a16:creationId xmlns:a16="http://schemas.microsoft.com/office/drawing/2014/main" xmlns="" id="{683BF35D-FF44-4D6F-AF46-2F110CF2E4EB}"/>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657" name="n_4aveValue【庁舎】&#10;一人当たり面積">
          <a:extLst>
            <a:ext uri="{FF2B5EF4-FFF2-40B4-BE49-F238E27FC236}">
              <a16:creationId xmlns:a16="http://schemas.microsoft.com/office/drawing/2014/main" xmlns="" id="{47FC7C7F-4EF3-489F-99A7-BC19A5F46A1C}"/>
            </a:ext>
          </a:extLst>
        </xdr:cNvPr>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132859</xdr:rowOff>
    </xdr:from>
    <xdr:ext cx="469744" cy="259045"/>
    <xdr:sp macro="" textlink="">
      <xdr:nvSpPr>
        <xdr:cNvPr id="658" name="n_1mainValue【庁舎】&#10;一人当たり面積">
          <a:extLst>
            <a:ext uri="{FF2B5EF4-FFF2-40B4-BE49-F238E27FC236}">
              <a16:creationId xmlns:a16="http://schemas.microsoft.com/office/drawing/2014/main" xmlns="" id="{243D9EED-E54A-474D-9341-5EF66A3C35A7}"/>
            </a:ext>
          </a:extLst>
        </xdr:cNvPr>
        <xdr:cNvSpPr txBox="1"/>
      </xdr:nvSpPr>
      <xdr:spPr>
        <a:xfrm>
          <a:off x="21075727" y="179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142384</xdr:rowOff>
    </xdr:from>
    <xdr:ext cx="469744" cy="259045"/>
    <xdr:sp macro="" textlink="">
      <xdr:nvSpPr>
        <xdr:cNvPr id="659" name="n_2mainValue【庁舎】&#10;一人当たり面積">
          <a:extLst>
            <a:ext uri="{FF2B5EF4-FFF2-40B4-BE49-F238E27FC236}">
              <a16:creationId xmlns:a16="http://schemas.microsoft.com/office/drawing/2014/main" xmlns="" id="{97BC90E7-96D9-4EB7-98A6-BAFD55018819}"/>
            </a:ext>
          </a:extLst>
        </xdr:cNvPr>
        <xdr:cNvSpPr txBox="1"/>
      </xdr:nvSpPr>
      <xdr:spPr>
        <a:xfrm>
          <a:off x="20199427" y="179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151147</xdr:rowOff>
    </xdr:from>
    <xdr:ext cx="469744" cy="259045"/>
    <xdr:sp macro="" textlink="">
      <xdr:nvSpPr>
        <xdr:cNvPr id="660" name="n_3mainValue【庁舎】&#10;一人当たり面積">
          <a:extLst>
            <a:ext uri="{FF2B5EF4-FFF2-40B4-BE49-F238E27FC236}">
              <a16:creationId xmlns:a16="http://schemas.microsoft.com/office/drawing/2014/main" xmlns="" id="{7F003EA0-2FCD-42D7-A7FA-A4B731D0D3C9}"/>
            </a:ext>
          </a:extLst>
        </xdr:cNvPr>
        <xdr:cNvSpPr txBox="1"/>
      </xdr:nvSpPr>
      <xdr:spPr>
        <a:xfrm>
          <a:off x="19310427"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171339</xdr:rowOff>
    </xdr:from>
    <xdr:ext cx="469744" cy="259045"/>
    <xdr:sp macro="" textlink="">
      <xdr:nvSpPr>
        <xdr:cNvPr id="661" name="n_4mainValue【庁舎】&#10;一人当たり面積">
          <a:extLst>
            <a:ext uri="{FF2B5EF4-FFF2-40B4-BE49-F238E27FC236}">
              <a16:creationId xmlns:a16="http://schemas.microsoft.com/office/drawing/2014/main" xmlns="" id="{62963396-4939-440D-A803-1FF685C379D2}"/>
            </a:ext>
          </a:extLst>
        </xdr:cNvPr>
        <xdr:cNvSpPr txBox="1"/>
      </xdr:nvSpPr>
      <xdr:spPr>
        <a:xfrm>
          <a:off x="18421427" y="1800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xmlns="" id="{FB7BAF76-2D55-4583-8448-F10FD425A14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xmlns="" id="{274CADC7-544B-403E-A508-E695AE7DC72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xmlns="" id="{324F08C7-4CF9-4186-A2A5-48807B777EA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町が保有する公共施設量の延床面積を住民一人あたりに換算すると、県下で比較すると大きくなっている。地域差（町面積、産業構造、人口、地理的要因）等により、必ずしも県内市町村や類似団体と比較し、それらに合わせることが望ましいとは限らないが、今後の人口形態や産業構造を考慮した、適正な公共施設量の維持に努めていく必要がある。今後は平成２８年度策定の公共施設等総合管理計画等に基づき、施設の建て替えや統合等も含め適切に進めて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3"/>
      <c r="DK1" s="183"/>
      <c r="DL1" s="183"/>
      <c r="DM1" s="183"/>
      <c r="DN1" s="183"/>
      <c r="DO1" s="183"/>
    </row>
    <row r="2" spans="1:119" ht="24.75" thickBot="1" x14ac:dyDescent="0.2">
      <c r="A2" s="182"/>
      <c r="B2" s="185" t="s">
        <v>80</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2"/>
      <c r="DK3" s="182"/>
      <c r="DL3" s="182"/>
      <c r="DM3" s="182"/>
      <c r="DN3" s="182"/>
      <c r="DO3" s="182"/>
    </row>
    <row r="4" spans="1:119" ht="18.75" customHeight="1" x14ac:dyDescent="0.15">
      <c r="A4" s="183"/>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3387011</v>
      </c>
      <c r="BO4" s="431"/>
      <c r="BP4" s="431"/>
      <c r="BQ4" s="431"/>
      <c r="BR4" s="431"/>
      <c r="BS4" s="431"/>
      <c r="BT4" s="431"/>
      <c r="BU4" s="432"/>
      <c r="BV4" s="430">
        <v>3284885</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7.2</v>
      </c>
      <c r="CU4" s="437"/>
      <c r="CV4" s="437"/>
      <c r="CW4" s="437"/>
      <c r="CX4" s="437"/>
      <c r="CY4" s="437"/>
      <c r="CZ4" s="437"/>
      <c r="DA4" s="438"/>
      <c r="DB4" s="436">
        <v>12</v>
      </c>
      <c r="DC4" s="437"/>
      <c r="DD4" s="437"/>
      <c r="DE4" s="437"/>
      <c r="DF4" s="437"/>
      <c r="DG4" s="437"/>
      <c r="DH4" s="437"/>
      <c r="DI4" s="438"/>
      <c r="DJ4" s="182"/>
      <c r="DK4" s="182"/>
      <c r="DL4" s="182"/>
      <c r="DM4" s="182"/>
      <c r="DN4" s="182"/>
      <c r="DO4" s="182"/>
    </row>
    <row r="5" spans="1:119" ht="18.75" customHeight="1" x14ac:dyDescent="0.15">
      <c r="A5" s="183"/>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3206666</v>
      </c>
      <c r="BO5" s="468"/>
      <c r="BP5" s="468"/>
      <c r="BQ5" s="468"/>
      <c r="BR5" s="468"/>
      <c r="BS5" s="468"/>
      <c r="BT5" s="468"/>
      <c r="BU5" s="469"/>
      <c r="BV5" s="467">
        <v>3009939</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91.2</v>
      </c>
      <c r="CU5" s="465"/>
      <c r="CV5" s="465"/>
      <c r="CW5" s="465"/>
      <c r="CX5" s="465"/>
      <c r="CY5" s="465"/>
      <c r="CZ5" s="465"/>
      <c r="DA5" s="466"/>
      <c r="DB5" s="464">
        <v>94.3</v>
      </c>
      <c r="DC5" s="465"/>
      <c r="DD5" s="465"/>
      <c r="DE5" s="465"/>
      <c r="DF5" s="465"/>
      <c r="DG5" s="465"/>
      <c r="DH5" s="465"/>
      <c r="DI5" s="466"/>
      <c r="DJ5" s="182"/>
      <c r="DK5" s="182"/>
      <c r="DL5" s="182"/>
      <c r="DM5" s="182"/>
      <c r="DN5" s="182"/>
      <c r="DO5" s="182"/>
    </row>
    <row r="6" spans="1:119" ht="18.75" customHeight="1" x14ac:dyDescent="0.15">
      <c r="A6" s="183"/>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180345</v>
      </c>
      <c r="BO6" s="468"/>
      <c r="BP6" s="468"/>
      <c r="BQ6" s="468"/>
      <c r="BR6" s="468"/>
      <c r="BS6" s="468"/>
      <c r="BT6" s="468"/>
      <c r="BU6" s="469"/>
      <c r="BV6" s="467">
        <v>274946</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93.6</v>
      </c>
      <c r="CU6" s="505"/>
      <c r="CV6" s="505"/>
      <c r="CW6" s="505"/>
      <c r="CX6" s="505"/>
      <c r="CY6" s="505"/>
      <c r="CZ6" s="505"/>
      <c r="DA6" s="506"/>
      <c r="DB6" s="504">
        <v>97.8</v>
      </c>
      <c r="DC6" s="505"/>
      <c r="DD6" s="505"/>
      <c r="DE6" s="505"/>
      <c r="DF6" s="505"/>
      <c r="DG6" s="505"/>
      <c r="DH6" s="505"/>
      <c r="DI6" s="506"/>
      <c r="DJ6" s="182"/>
      <c r="DK6" s="182"/>
      <c r="DL6" s="182"/>
      <c r="DM6" s="182"/>
      <c r="DN6" s="182"/>
      <c r="DO6" s="182"/>
    </row>
    <row r="7" spans="1:119" ht="18.75" customHeight="1" x14ac:dyDescent="0.15">
      <c r="A7" s="183"/>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71804</v>
      </c>
      <c r="BO7" s="468"/>
      <c r="BP7" s="468"/>
      <c r="BQ7" s="468"/>
      <c r="BR7" s="468"/>
      <c r="BS7" s="468"/>
      <c r="BT7" s="468"/>
      <c r="BU7" s="469"/>
      <c r="BV7" s="467">
        <v>94761</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1504650</v>
      </c>
      <c r="CU7" s="468"/>
      <c r="CV7" s="468"/>
      <c r="CW7" s="468"/>
      <c r="CX7" s="468"/>
      <c r="CY7" s="468"/>
      <c r="CZ7" s="468"/>
      <c r="DA7" s="469"/>
      <c r="DB7" s="467">
        <v>1497091</v>
      </c>
      <c r="DC7" s="468"/>
      <c r="DD7" s="468"/>
      <c r="DE7" s="468"/>
      <c r="DF7" s="468"/>
      <c r="DG7" s="468"/>
      <c r="DH7" s="468"/>
      <c r="DI7" s="469"/>
      <c r="DJ7" s="182"/>
      <c r="DK7" s="182"/>
      <c r="DL7" s="182"/>
      <c r="DM7" s="182"/>
      <c r="DN7" s="182"/>
      <c r="DO7" s="182"/>
    </row>
    <row r="8" spans="1:119" ht="18.75" customHeight="1" thickBot="1" x14ac:dyDescent="0.2">
      <c r="A8" s="183"/>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93</v>
      </c>
      <c r="AV8" s="500"/>
      <c r="AW8" s="500"/>
      <c r="AX8" s="500"/>
      <c r="AY8" s="501" t="s">
        <v>107</v>
      </c>
      <c r="AZ8" s="502"/>
      <c r="BA8" s="502"/>
      <c r="BB8" s="502"/>
      <c r="BC8" s="502"/>
      <c r="BD8" s="502"/>
      <c r="BE8" s="502"/>
      <c r="BF8" s="502"/>
      <c r="BG8" s="502"/>
      <c r="BH8" s="502"/>
      <c r="BI8" s="502"/>
      <c r="BJ8" s="502"/>
      <c r="BK8" s="502"/>
      <c r="BL8" s="502"/>
      <c r="BM8" s="503"/>
      <c r="BN8" s="467">
        <v>108541</v>
      </c>
      <c r="BO8" s="468"/>
      <c r="BP8" s="468"/>
      <c r="BQ8" s="468"/>
      <c r="BR8" s="468"/>
      <c r="BS8" s="468"/>
      <c r="BT8" s="468"/>
      <c r="BU8" s="469"/>
      <c r="BV8" s="467">
        <v>180185</v>
      </c>
      <c r="BW8" s="468"/>
      <c r="BX8" s="468"/>
      <c r="BY8" s="468"/>
      <c r="BZ8" s="468"/>
      <c r="CA8" s="468"/>
      <c r="CB8" s="468"/>
      <c r="CC8" s="469"/>
      <c r="CD8" s="470" t="s">
        <v>108</v>
      </c>
      <c r="CE8" s="471"/>
      <c r="CF8" s="471"/>
      <c r="CG8" s="471"/>
      <c r="CH8" s="471"/>
      <c r="CI8" s="471"/>
      <c r="CJ8" s="471"/>
      <c r="CK8" s="471"/>
      <c r="CL8" s="471"/>
      <c r="CM8" s="471"/>
      <c r="CN8" s="471"/>
      <c r="CO8" s="471"/>
      <c r="CP8" s="471"/>
      <c r="CQ8" s="471"/>
      <c r="CR8" s="471"/>
      <c r="CS8" s="472"/>
      <c r="CT8" s="507">
        <v>0.12</v>
      </c>
      <c r="CU8" s="508"/>
      <c r="CV8" s="508"/>
      <c r="CW8" s="508"/>
      <c r="CX8" s="508"/>
      <c r="CY8" s="508"/>
      <c r="CZ8" s="508"/>
      <c r="DA8" s="509"/>
      <c r="DB8" s="507">
        <v>0.12</v>
      </c>
      <c r="DC8" s="508"/>
      <c r="DD8" s="508"/>
      <c r="DE8" s="508"/>
      <c r="DF8" s="508"/>
      <c r="DG8" s="508"/>
      <c r="DH8" s="508"/>
      <c r="DI8" s="509"/>
      <c r="DJ8" s="182"/>
      <c r="DK8" s="182"/>
      <c r="DL8" s="182"/>
      <c r="DM8" s="182"/>
      <c r="DN8" s="182"/>
      <c r="DO8" s="182"/>
    </row>
    <row r="9" spans="1:119" ht="18.75" customHeight="1" thickBot="1" x14ac:dyDescent="0.2">
      <c r="A9" s="183"/>
      <c r="B9" s="461" t="s">
        <v>109</v>
      </c>
      <c r="C9" s="462"/>
      <c r="D9" s="462"/>
      <c r="E9" s="462"/>
      <c r="F9" s="462"/>
      <c r="G9" s="462"/>
      <c r="H9" s="462"/>
      <c r="I9" s="462"/>
      <c r="J9" s="462"/>
      <c r="K9" s="510"/>
      <c r="L9" s="511" t="s">
        <v>110</v>
      </c>
      <c r="M9" s="512"/>
      <c r="N9" s="512"/>
      <c r="O9" s="512"/>
      <c r="P9" s="512"/>
      <c r="Q9" s="513"/>
      <c r="R9" s="514">
        <v>1545</v>
      </c>
      <c r="S9" s="515"/>
      <c r="T9" s="515"/>
      <c r="U9" s="515"/>
      <c r="V9" s="516"/>
      <c r="W9" s="424" t="s">
        <v>111</v>
      </c>
      <c r="X9" s="425"/>
      <c r="Y9" s="425"/>
      <c r="Z9" s="425"/>
      <c r="AA9" s="425"/>
      <c r="AB9" s="425"/>
      <c r="AC9" s="425"/>
      <c r="AD9" s="425"/>
      <c r="AE9" s="425"/>
      <c r="AF9" s="425"/>
      <c r="AG9" s="425"/>
      <c r="AH9" s="425"/>
      <c r="AI9" s="425"/>
      <c r="AJ9" s="425"/>
      <c r="AK9" s="425"/>
      <c r="AL9" s="426"/>
      <c r="AM9" s="496" t="s">
        <v>112</v>
      </c>
      <c r="AN9" s="497"/>
      <c r="AO9" s="497"/>
      <c r="AP9" s="497"/>
      <c r="AQ9" s="497"/>
      <c r="AR9" s="497"/>
      <c r="AS9" s="497"/>
      <c r="AT9" s="498"/>
      <c r="AU9" s="499" t="s">
        <v>93</v>
      </c>
      <c r="AV9" s="500"/>
      <c r="AW9" s="500"/>
      <c r="AX9" s="500"/>
      <c r="AY9" s="501" t="s">
        <v>113</v>
      </c>
      <c r="AZ9" s="502"/>
      <c r="BA9" s="502"/>
      <c r="BB9" s="502"/>
      <c r="BC9" s="502"/>
      <c r="BD9" s="502"/>
      <c r="BE9" s="502"/>
      <c r="BF9" s="502"/>
      <c r="BG9" s="502"/>
      <c r="BH9" s="502"/>
      <c r="BI9" s="502"/>
      <c r="BJ9" s="502"/>
      <c r="BK9" s="502"/>
      <c r="BL9" s="502"/>
      <c r="BM9" s="503"/>
      <c r="BN9" s="467">
        <v>-71644</v>
      </c>
      <c r="BO9" s="468"/>
      <c r="BP9" s="468"/>
      <c r="BQ9" s="468"/>
      <c r="BR9" s="468"/>
      <c r="BS9" s="468"/>
      <c r="BT9" s="468"/>
      <c r="BU9" s="469"/>
      <c r="BV9" s="467">
        <v>175259</v>
      </c>
      <c r="BW9" s="468"/>
      <c r="BX9" s="468"/>
      <c r="BY9" s="468"/>
      <c r="BZ9" s="468"/>
      <c r="CA9" s="468"/>
      <c r="CB9" s="468"/>
      <c r="CC9" s="469"/>
      <c r="CD9" s="470" t="s">
        <v>114</v>
      </c>
      <c r="CE9" s="471"/>
      <c r="CF9" s="471"/>
      <c r="CG9" s="471"/>
      <c r="CH9" s="471"/>
      <c r="CI9" s="471"/>
      <c r="CJ9" s="471"/>
      <c r="CK9" s="471"/>
      <c r="CL9" s="471"/>
      <c r="CM9" s="471"/>
      <c r="CN9" s="471"/>
      <c r="CO9" s="471"/>
      <c r="CP9" s="471"/>
      <c r="CQ9" s="471"/>
      <c r="CR9" s="471"/>
      <c r="CS9" s="472"/>
      <c r="CT9" s="464">
        <v>14.5</v>
      </c>
      <c r="CU9" s="465"/>
      <c r="CV9" s="465"/>
      <c r="CW9" s="465"/>
      <c r="CX9" s="465"/>
      <c r="CY9" s="465"/>
      <c r="CZ9" s="465"/>
      <c r="DA9" s="466"/>
      <c r="DB9" s="464">
        <v>13.9</v>
      </c>
      <c r="DC9" s="465"/>
      <c r="DD9" s="465"/>
      <c r="DE9" s="465"/>
      <c r="DF9" s="465"/>
      <c r="DG9" s="465"/>
      <c r="DH9" s="465"/>
      <c r="DI9" s="466"/>
      <c r="DJ9" s="182"/>
      <c r="DK9" s="182"/>
      <c r="DL9" s="182"/>
      <c r="DM9" s="182"/>
      <c r="DN9" s="182"/>
      <c r="DO9" s="182"/>
    </row>
    <row r="10" spans="1:119" ht="18.75" customHeight="1" thickBot="1" x14ac:dyDescent="0.2">
      <c r="A10" s="183"/>
      <c r="B10" s="461"/>
      <c r="C10" s="462"/>
      <c r="D10" s="462"/>
      <c r="E10" s="462"/>
      <c r="F10" s="462"/>
      <c r="G10" s="462"/>
      <c r="H10" s="462"/>
      <c r="I10" s="462"/>
      <c r="J10" s="462"/>
      <c r="K10" s="510"/>
      <c r="L10" s="517" t="s">
        <v>115</v>
      </c>
      <c r="M10" s="497"/>
      <c r="N10" s="497"/>
      <c r="O10" s="497"/>
      <c r="P10" s="497"/>
      <c r="Q10" s="498"/>
      <c r="R10" s="518">
        <v>1783</v>
      </c>
      <c r="S10" s="519"/>
      <c r="T10" s="519"/>
      <c r="U10" s="519"/>
      <c r="V10" s="520"/>
      <c r="W10" s="455"/>
      <c r="X10" s="456"/>
      <c r="Y10" s="456"/>
      <c r="Z10" s="456"/>
      <c r="AA10" s="456"/>
      <c r="AB10" s="456"/>
      <c r="AC10" s="456"/>
      <c r="AD10" s="456"/>
      <c r="AE10" s="456"/>
      <c r="AF10" s="456"/>
      <c r="AG10" s="456"/>
      <c r="AH10" s="456"/>
      <c r="AI10" s="456"/>
      <c r="AJ10" s="456"/>
      <c r="AK10" s="456"/>
      <c r="AL10" s="459"/>
      <c r="AM10" s="496" t="s">
        <v>116</v>
      </c>
      <c r="AN10" s="497"/>
      <c r="AO10" s="497"/>
      <c r="AP10" s="497"/>
      <c r="AQ10" s="497"/>
      <c r="AR10" s="497"/>
      <c r="AS10" s="497"/>
      <c r="AT10" s="498"/>
      <c r="AU10" s="499" t="s">
        <v>117</v>
      </c>
      <c r="AV10" s="500"/>
      <c r="AW10" s="500"/>
      <c r="AX10" s="500"/>
      <c r="AY10" s="501" t="s">
        <v>118</v>
      </c>
      <c r="AZ10" s="502"/>
      <c r="BA10" s="502"/>
      <c r="BB10" s="502"/>
      <c r="BC10" s="502"/>
      <c r="BD10" s="502"/>
      <c r="BE10" s="502"/>
      <c r="BF10" s="502"/>
      <c r="BG10" s="502"/>
      <c r="BH10" s="502"/>
      <c r="BI10" s="502"/>
      <c r="BJ10" s="502"/>
      <c r="BK10" s="502"/>
      <c r="BL10" s="502"/>
      <c r="BM10" s="503"/>
      <c r="BN10" s="467">
        <v>102000</v>
      </c>
      <c r="BO10" s="468"/>
      <c r="BP10" s="468"/>
      <c r="BQ10" s="468"/>
      <c r="BR10" s="468"/>
      <c r="BS10" s="468"/>
      <c r="BT10" s="468"/>
      <c r="BU10" s="469"/>
      <c r="BV10" s="467">
        <v>6000</v>
      </c>
      <c r="BW10" s="468"/>
      <c r="BX10" s="468"/>
      <c r="BY10" s="468"/>
      <c r="BZ10" s="468"/>
      <c r="CA10" s="468"/>
      <c r="CB10" s="468"/>
      <c r="CC10" s="469"/>
      <c r="CD10" s="187" t="s">
        <v>119</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461"/>
      <c r="C11" s="462"/>
      <c r="D11" s="462"/>
      <c r="E11" s="462"/>
      <c r="F11" s="462"/>
      <c r="G11" s="462"/>
      <c r="H11" s="462"/>
      <c r="I11" s="462"/>
      <c r="J11" s="462"/>
      <c r="K11" s="510"/>
      <c r="L11" s="521" t="s">
        <v>120</v>
      </c>
      <c r="M11" s="522"/>
      <c r="N11" s="522"/>
      <c r="O11" s="522"/>
      <c r="P11" s="522"/>
      <c r="Q11" s="523"/>
      <c r="R11" s="524" t="s">
        <v>121</v>
      </c>
      <c r="S11" s="525"/>
      <c r="T11" s="525"/>
      <c r="U11" s="525"/>
      <c r="V11" s="526"/>
      <c r="W11" s="455"/>
      <c r="X11" s="456"/>
      <c r="Y11" s="456"/>
      <c r="Z11" s="456"/>
      <c r="AA11" s="456"/>
      <c r="AB11" s="456"/>
      <c r="AC11" s="456"/>
      <c r="AD11" s="456"/>
      <c r="AE11" s="456"/>
      <c r="AF11" s="456"/>
      <c r="AG11" s="456"/>
      <c r="AH11" s="456"/>
      <c r="AI11" s="456"/>
      <c r="AJ11" s="456"/>
      <c r="AK11" s="456"/>
      <c r="AL11" s="459"/>
      <c r="AM11" s="496" t="s">
        <v>122</v>
      </c>
      <c r="AN11" s="497"/>
      <c r="AO11" s="497"/>
      <c r="AP11" s="497"/>
      <c r="AQ11" s="497"/>
      <c r="AR11" s="497"/>
      <c r="AS11" s="497"/>
      <c r="AT11" s="498"/>
      <c r="AU11" s="499" t="s">
        <v>123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2"/>
      <c r="DK11" s="182"/>
      <c r="DL11" s="182"/>
      <c r="DM11" s="182"/>
      <c r="DN11" s="182"/>
      <c r="DO11" s="182"/>
    </row>
    <row r="12" spans="1:119" ht="18.75" customHeight="1" x14ac:dyDescent="0.15">
      <c r="A12" s="183"/>
      <c r="B12" s="527" t="s">
        <v>127</v>
      </c>
      <c r="C12" s="528"/>
      <c r="D12" s="528"/>
      <c r="E12" s="528"/>
      <c r="F12" s="528"/>
      <c r="G12" s="528"/>
      <c r="H12" s="528"/>
      <c r="I12" s="528"/>
      <c r="J12" s="528"/>
      <c r="K12" s="529"/>
      <c r="L12" s="536" t="s">
        <v>128</v>
      </c>
      <c r="M12" s="537"/>
      <c r="N12" s="537"/>
      <c r="O12" s="537"/>
      <c r="P12" s="537"/>
      <c r="Q12" s="538"/>
      <c r="R12" s="539">
        <v>1510</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93</v>
      </c>
      <c r="AV12" s="500"/>
      <c r="AW12" s="500"/>
      <c r="AX12" s="500"/>
      <c r="AY12" s="501" t="s">
        <v>132</v>
      </c>
      <c r="AZ12" s="502"/>
      <c r="BA12" s="502"/>
      <c r="BB12" s="502"/>
      <c r="BC12" s="502"/>
      <c r="BD12" s="502"/>
      <c r="BE12" s="502"/>
      <c r="BF12" s="502"/>
      <c r="BG12" s="502"/>
      <c r="BH12" s="502"/>
      <c r="BI12" s="502"/>
      <c r="BJ12" s="502"/>
      <c r="BK12" s="502"/>
      <c r="BL12" s="502"/>
      <c r="BM12" s="503"/>
      <c r="BN12" s="467">
        <v>158000</v>
      </c>
      <c r="BO12" s="468"/>
      <c r="BP12" s="468"/>
      <c r="BQ12" s="468"/>
      <c r="BR12" s="468"/>
      <c r="BS12" s="468"/>
      <c r="BT12" s="468"/>
      <c r="BU12" s="469"/>
      <c r="BV12" s="467">
        <v>349000</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134</v>
      </c>
      <c r="CU12" s="508"/>
      <c r="CV12" s="508"/>
      <c r="CW12" s="508"/>
      <c r="CX12" s="508"/>
      <c r="CY12" s="508"/>
      <c r="CZ12" s="508"/>
      <c r="DA12" s="509"/>
      <c r="DB12" s="507" t="s">
        <v>134</v>
      </c>
      <c r="DC12" s="508"/>
      <c r="DD12" s="508"/>
      <c r="DE12" s="508"/>
      <c r="DF12" s="508"/>
      <c r="DG12" s="508"/>
      <c r="DH12" s="508"/>
      <c r="DI12" s="509"/>
      <c r="DJ12" s="182"/>
      <c r="DK12" s="182"/>
      <c r="DL12" s="182"/>
      <c r="DM12" s="182"/>
      <c r="DN12" s="182"/>
      <c r="DO12" s="182"/>
    </row>
    <row r="13" spans="1:119" ht="18.75" customHeight="1" x14ac:dyDescent="0.15">
      <c r="A13" s="183"/>
      <c r="B13" s="530"/>
      <c r="C13" s="531"/>
      <c r="D13" s="531"/>
      <c r="E13" s="531"/>
      <c r="F13" s="531"/>
      <c r="G13" s="531"/>
      <c r="H13" s="531"/>
      <c r="I13" s="531"/>
      <c r="J13" s="531"/>
      <c r="K13" s="532"/>
      <c r="L13" s="193"/>
      <c r="M13" s="558" t="s">
        <v>135</v>
      </c>
      <c r="N13" s="559"/>
      <c r="O13" s="559"/>
      <c r="P13" s="559"/>
      <c r="Q13" s="560"/>
      <c r="R13" s="551">
        <v>1503</v>
      </c>
      <c r="S13" s="552"/>
      <c r="T13" s="552"/>
      <c r="U13" s="552"/>
      <c r="V13" s="553"/>
      <c r="W13" s="483" t="s">
        <v>136</v>
      </c>
      <c r="X13" s="484"/>
      <c r="Y13" s="484"/>
      <c r="Z13" s="484"/>
      <c r="AA13" s="484"/>
      <c r="AB13" s="474"/>
      <c r="AC13" s="518">
        <v>389</v>
      </c>
      <c r="AD13" s="519"/>
      <c r="AE13" s="519"/>
      <c r="AF13" s="519"/>
      <c r="AG13" s="561"/>
      <c r="AH13" s="518">
        <v>400</v>
      </c>
      <c r="AI13" s="519"/>
      <c r="AJ13" s="519"/>
      <c r="AK13" s="519"/>
      <c r="AL13" s="520"/>
      <c r="AM13" s="496" t="s">
        <v>137</v>
      </c>
      <c r="AN13" s="497"/>
      <c r="AO13" s="497"/>
      <c r="AP13" s="497"/>
      <c r="AQ13" s="497"/>
      <c r="AR13" s="497"/>
      <c r="AS13" s="497"/>
      <c r="AT13" s="498"/>
      <c r="AU13" s="499" t="s">
        <v>93</v>
      </c>
      <c r="AV13" s="500"/>
      <c r="AW13" s="500"/>
      <c r="AX13" s="500"/>
      <c r="AY13" s="501" t="s">
        <v>138</v>
      </c>
      <c r="AZ13" s="502"/>
      <c r="BA13" s="502"/>
      <c r="BB13" s="502"/>
      <c r="BC13" s="502"/>
      <c r="BD13" s="502"/>
      <c r="BE13" s="502"/>
      <c r="BF13" s="502"/>
      <c r="BG13" s="502"/>
      <c r="BH13" s="502"/>
      <c r="BI13" s="502"/>
      <c r="BJ13" s="502"/>
      <c r="BK13" s="502"/>
      <c r="BL13" s="502"/>
      <c r="BM13" s="503"/>
      <c r="BN13" s="467">
        <v>-127644</v>
      </c>
      <c r="BO13" s="468"/>
      <c r="BP13" s="468"/>
      <c r="BQ13" s="468"/>
      <c r="BR13" s="468"/>
      <c r="BS13" s="468"/>
      <c r="BT13" s="468"/>
      <c r="BU13" s="469"/>
      <c r="BV13" s="467">
        <v>-167741</v>
      </c>
      <c r="BW13" s="468"/>
      <c r="BX13" s="468"/>
      <c r="BY13" s="468"/>
      <c r="BZ13" s="468"/>
      <c r="CA13" s="468"/>
      <c r="CB13" s="468"/>
      <c r="CC13" s="469"/>
      <c r="CD13" s="470" t="s">
        <v>139</v>
      </c>
      <c r="CE13" s="471"/>
      <c r="CF13" s="471"/>
      <c r="CG13" s="471"/>
      <c r="CH13" s="471"/>
      <c r="CI13" s="471"/>
      <c r="CJ13" s="471"/>
      <c r="CK13" s="471"/>
      <c r="CL13" s="471"/>
      <c r="CM13" s="471"/>
      <c r="CN13" s="471"/>
      <c r="CO13" s="471"/>
      <c r="CP13" s="471"/>
      <c r="CQ13" s="471"/>
      <c r="CR13" s="471"/>
      <c r="CS13" s="472"/>
      <c r="CT13" s="464">
        <v>4.5</v>
      </c>
      <c r="CU13" s="465"/>
      <c r="CV13" s="465"/>
      <c r="CW13" s="465"/>
      <c r="CX13" s="465"/>
      <c r="CY13" s="465"/>
      <c r="CZ13" s="465"/>
      <c r="DA13" s="466"/>
      <c r="DB13" s="464">
        <v>4.5999999999999996</v>
      </c>
      <c r="DC13" s="465"/>
      <c r="DD13" s="465"/>
      <c r="DE13" s="465"/>
      <c r="DF13" s="465"/>
      <c r="DG13" s="465"/>
      <c r="DH13" s="465"/>
      <c r="DI13" s="466"/>
      <c r="DJ13" s="182"/>
      <c r="DK13" s="182"/>
      <c r="DL13" s="182"/>
      <c r="DM13" s="182"/>
      <c r="DN13" s="182"/>
      <c r="DO13" s="182"/>
    </row>
    <row r="14" spans="1:119" ht="18.75" customHeight="1" thickBot="1" x14ac:dyDescent="0.2">
      <c r="A14" s="183"/>
      <c r="B14" s="530"/>
      <c r="C14" s="531"/>
      <c r="D14" s="531"/>
      <c r="E14" s="531"/>
      <c r="F14" s="531"/>
      <c r="G14" s="531"/>
      <c r="H14" s="531"/>
      <c r="I14" s="531"/>
      <c r="J14" s="531"/>
      <c r="K14" s="532"/>
      <c r="L14" s="548" t="s">
        <v>140</v>
      </c>
      <c r="M14" s="549"/>
      <c r="N14" s="549"/>
      <c r="O14" s="549"/>
      <c r="P14" s="549"/>
      <c r="Q14" s="550"/>
      <c r="R14" s="551">
        <v>1547</v>
      </c>
      <c r="S14" s="552"/>
      <c r="T14" s="552"/>
      <c r="U14" s="552"/>
      <c r="V14" s="553"/>
      <c r="W14" s="457"/>
      <c r="X14" s="458"/>
      <c r="Y14" s="458"/>
      <c r="Z14" s="458"/>
      <c r="AA14" s="458"/>
      <c r="AB14" s="447"/>
      <c r="AC14" s="554">
        <v>46.6</v>
      </c>
      <c r="AD14" s="555"/>
      <c r="AE14" s="555"/>
      <c r="AF14" s="555"/>
      <c r="AG14" s="556"/>
      <c r="AH14" s="554">
        <v>45.4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141</v>
      </c>
      <c r="CE14" s="563"/>
      <c r="CF14" s="563"/>
      <c r="CG14" s="563"/>
      <c r="CH14" s="563"/>
      <c r="CI14" s="563"/>
      <c r="CJ14" s="563"/>
      <c r="CK14" s="563"/>
      <c r="CL14" s="563"/>
      <c r="CM14" s="563"/>
      <c r="CN14" s="563"/>
      <c r="CO14" s="563"/>
      <c r="CP14" s="563"/>
      <c r="CQ14" s="563"/>
      <c r="CR14" s="563"/>
      <c r="CS14" s="564"/>
      <c r="CT14" s="565" t="s">
        <v>134</v>
      </c>
      <c r="CU14" s="566"/>
      <c r="CV14" s="566"/>
      <c r="CW14" s="566"/>
      <c r="CX14" s="566"/>
      <c r="CY14" s="566"/>
      <c r="CZ14" s="566"/>
      <c r="DA14" s="567"/>
      <c r="DB14" s="565" t="s">
        <v>134</v>
      </c>
      <c r="DC14" s="566"/>
      <c r="DD14" s="566"/>
      <c r="DE14" s="566"/>
      <c r="DF14" s="566"/>
      <c r="DG14" s="566"/>
      <c r="DH14" s="566"/>
      <c r="DI14" s="567"/>
      <c r="DJ14" s="182"/>
      <c r="DK14" s="182"/>
      <c r="DL14" s="182"/>
      <c r="DM14" s="182"/>
      <c r="DN14" s="182"/>
      <c r="DO14" s="182"/>
    </row>
    <row r="15" spans="1:119" ht="18.75" customHeight="1" x14ac:dyDescent="0.15">
      <c r="A15" s="183"/>
      <c r="B15" s="530"/>
      <c r="C15" s="531"/>
      <c r="D15" s="531"/>
      <c r="E15" s="531"/>
      <c r="F15" s="531"/>
      <c r="G15" s="531"/>
      <c r="H15" s="531"/>
      <c r="I15" s="531"/>
      <c r="J15" s="531"/>
      <c r="K15" s="532"/>
      <c r="L15" s="193"/>
      <c r="M15" s="558" t="s">
        <v>142</v>
      </c>
      <c r="N15" s="559"/>
      <c r="O15" s="559"/>
      <c r="P15" s="559"/>
      <c r="Q15" s="560"/>
      <c r="R15" s="551">
        <v>1541</v>
      </c>
      <c r="S15" s="552"/>
      <c r="T15" s="552"/>
      <c r="U15" s="552"/>
      <c r="V15" s="553"/>
      <c r="W15" s="483" t="s">
        <v>143</v>
      </c>
      <c r="X15" s="484"/>
      <c r="Y15" s="484"/>
      <c r="Z15" s="484"/>
      <c r="AA15" s="484"/>
      <c r="AB15" s="474"/>
      <c r="AC15" s="518">
        <v>117</v>
      </c>
      <c r="AD15" s="519"/>
      <c r="AE15" s="519"/>
      <c r="AF15" s="519"/>
      <c r="AG15" s="561"/>
      <c r="AH15" s="518">
        <v>131</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181456</v>
      </c>
      <c r="BO15" s="431"/>
      <c r="BP15" s="431"/>
      <c r="BQ15" s="431"/>
      <c r="BR15" s="431"/>
      <c r="BS15" s="431"/>
      <c r="BT15" s="431"/>
      <c r="BU15" s="432"/>
      <c r="BV15" s="430">
        <v>171807</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14</v>
      </c>
      <c r="AD16" s="555"/>
      <c r="AE16" s="555"/>
      <c r="AF16" s="555"/>
      <c r="AG16" s="556"/>
      <c r="AH16" s="554">
        <v>14.9</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1432932</v>
      </c>
      <c r="BO16" s="468"/>
      <c r="BP16" s="468"/>
      <c r="BQ16" s="468"/>
      <c r="BR16" s="468"/>
      <c r="BS16" s="468"/>
      <c r="BT16" s="468"/>
      <c r="BU16" s="469"/>
      <c r="BV16" s="467">
        <v>1407437</v>
      </c>
      <c r="BW16" s="468"/>
      <c r="BX16" s="468"/>
      <c r="BY16" s="468"/>
      <c r="BZ16" s="468"/>
      <c r="CA16" s="468"/>
      <c r="CB16" s="468"/>
      <c r="CC16" s="469"/>
      <c r="CD16" s="197"/>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2"/>
      <c r="DK16" s="182"/>
      <c r="DL16" s="182"/>
      <c r="DM16" s="182"/>
      <c r="DN16" s="182"/>
      <c r="DO16" s="182"/>
    </row>
    <row r="17" spans="1:119" ht="18.75" customHeight="1" thickBot="1" x14ac:dyDescent="0.2">
      <c r="A17" s="183"/>
      <c r="B17" s="533"/>
      <c r="C17" s="534"/>
      <c r="D17" s="534"/>
      <c r="E17" s="534"/>
      <c r="F17" s="534"/>
      <c r="G17" s="534"/>
      <c r="H17" s="534"/>
      <c r="I17" s="534"/>
      <c r="J17" s="534"/>
      <c r="K17" s="535"/>
      <c r="L17" s="198"/>
      <c r="M17" s="574" t="s">
        <v>149</v>
      </c>
      <c r="N17" s="575"/>
      <c r="O17" s="575"/>
      <c r="P17" s="575"/>
      <c r="Q17" s="576"/>
      <c r="R17" s="571" t="s">
        <v>150</v>
      </c>
      <c r="S17" s="572"/>
      <c r="T17" s="572"/>
      <c r="U17" s="572"/>
      <c r="V17" s="573"/>
      <c r="W17" s="483" t="s">
        <v>151</v>
      </c>
      <c r="X17" s="484"/>
      <c r="Y17" s="484"/>
      <c r="Z17" s="484"/>
      <c r="AA17" s="484"/>
      <c r="AB17" s="474"/>
      <c r="AC17" s="518">
        <v>328</v>
      </c>
      <c r="AD17" s="519"/>
      <c r="AE17" s="519"/>
      <c r="AF17" s="519"/>
      <c r="AG17" s="561"/>
      <c r="AH17" s="518">
        <v>350</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215584</v>
      </c>
      <c r="BO17" s="468"/>
      <c r="BP17" s="468"/>
      <c r="BQ17" s="468"/>
      <c r="BR17" s="468"/>
      <c r="BS17" s="468"/>
      <c r="BT17" s="468"/>
      <c r="BU17" s="469"/>
      <c r="BV17" s="467">
        <v>207216</v>
      </c>
      <c r="BW17" s="468"/>
      <c r="BX17" s="468"/>
      <c r="BY17" s="468"/>
      <c r="BZ17" s="468"/>
      <c r="CA17" s="468"/>
      <c r="CB17" s="468"/>
      <c r="CC17" s="469"/>
      <c r="CD17" s="197"/>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2"/>
      <c r="DK17" s="182"/>
      <c r="DL17" s="182"/>
      <c r="DM17" s="182"/>
      <c r="DN17" s="182"/>
      <c r="DO17" s="182"/>
    </row>
    <row r="18" spans="1:119" ht="18.75" customHeight="1" thickBot="1" x14ac:dyDescent="0.2">
      <c r="A18" s="183"/>
      <c r="B18" s="581" t="s">
        <v>153</v>
      </c>
      <c r="C18" s="510"/>
      <c r="D18" s="510"/>
      <c r="E18" s="582"/>
      <c r="F18" s="582"/>
      <c r="G18" s="582"/>
      <c r="H18" s="582"/>
      <c r="I18" s="582"/>
      <c r="J18" s="582"/>
      <c r="K18" s="582"/>
      <c r="L18" s="583">
        <v>109.63</v>
      </c>
      <c r="M18" s="583"/>
      <c r="N18" s="583"/>
      <c r="O18" s="583"/>
      <c r="P18" s="583"/>
      <c r="Q18" s="583"/>
      <c r="R18" s="584"/>
      <c r="S18" s="584"/>
      <c r="T18" s="584"/>
      <c r="U18" s="584"/>
      <c r="V18" s="585"/>
      <c r="W18" s="485"/>
      <c r="X18" s="486"/>
      <c r="Y18" s="486"/>
      <c r="Z18" s="486"/>
      <c r="AA18" s="486"/>
      <c r="AB18" s="477"/>
      <c r="AC18" s="586">
        <v>39.299999999999997</v>
      </c>
      <c r="AD18" s="587"/>
      <c r="AE18" s="587"/>
      <c r="AF18" s="587"/>
      <c r="AG18" s="588"/>
      <c r="AH18" s="586">
        <v>39.700000000000003</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1381550</v>
      </c>
      <c r="BO18" s="468"/>
      <c r="BP18" s="468"/>
      <c r="BQ18" s="468"/>
      <c r="BR18" s="468"/>
      <c r="BS18" s="468"/>
      <c r="BT18" s="468"/>
      <c r="BU18" s="469"/>
      <c r="BV18" s="467">
        <v>1418513</v>
      </c>
      <c r="BW18" s="468"/>
      <c r="BX18" s="468"/>
      <c r="BY18" s="468"/>
      <c r="BZ18" s="468"/>
      <c r="CA18" s="468"/>
      <c r="CB18" s="468"/>
      <c r="CC18" s="469"/>
      <c r="CD18" s="197"/>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2"/>
      <c r="DK18" s="182"/>
      <c r="DL18" s="182"/>
      <c r="DM18" s="182"/>
      <c r="DN18" s="182"/>
      <c r="DO18" s="182"/>
    </row>
    <row r="19" spans="1:119" ht="18.75" customHeight="1" thickBot="1" x14ac:dyDescent="0.2">
      <c r="A19" s="183"/>
      <c r="B19" s="581" t="s">
        <v>155</v>
      </c>
      <c r="C19" s="510"/>
      <c r="D19" s="510"/>
      <c r="E19" s="582"/>
      <c r="F19" s="582"/>
      <c r="G19" s="582"/>
      <c r="H19" s="582"/>
      <c r="I19" s="582"/>
      <c r="J19" s="582"/>
      <c r="K19" s="582"/>
      <c r="L19" s="590">
        <v>14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2093941</v>
      </c>
      <c r="BO19" s="468"/>
      <c r="BP19" s="468"/>
      <c r="BQ19" s="468"/>
      <c r="BR19" s="468"/>
      <c r="BS19" s="468"/>
      <c r="BT19" s="468"/>
      <c r="BU19" s="469"/>
      <c r="BV19" s="467">
        <v>2111259</v>
      </c>
      <c r="BW19" s="468"/>
      <c r="BX19" s="468"/>
      <c r="BY19" s="468"/>
      <c r="BZ19" s="468"/>
      <c r="CA19" s="468"/>
      <c r="CB19" s="468"/>
      <c r="CC19" s="469"/>
      <c r="CD19" s="197"/>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2"/>
      <c r="DK19" s="182"/>
      <c r="DL19" s="182"/>
      <c r="DM19" s="182"/>
      <c r="DN19" s="182"/>
      <c r="DO19" s="182"/>
    </row>
    <row r="20" spans="1:119" ht="18.75" customHeight="1" thickBot="1" x14ac:dyDescent="0.2">
      <c r="A20" s="183"/>
      <c r="B20" s="581" t="s">
        <v>157</v>
      </c>
      <c r="C20" s="510"/>
      <c r="D20" s="510"/>
      <c r="E20" s="582"/>
      <c r="F20" s="582"/>
      <c r="G20" s="582"/>
      <c r="H20" s="582"/>
      <c r="I20" s="582"/>
      <c r="J20" s="582"/>
      <c r="K20" s="582"/>
      <c r="L20" s="590">
        <v>732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7"/>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2"/>
      <c r="DK20" s="182"/>
      <c r="DL20" s="182"/>
      <c r="DM20" s="182"/>
      <c r="DN20" s="182"/>
      <c r="DO20" s="182"/>
    </row>
    <row r="21" spans="1:119" ht="18.75" customHeight="1" x14ac:dyDescent="0.15">
      <c r="A21" s="183"/>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7"/>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2"/>
      <c r="DK21" s="182"/>
      <c r="DL21" s="182"/>
      <c r="DM21" s="182"/>
      <c r="DN21" s="182"/>
      <c r="DO21" s="182"/>
    </row>
    <row r="22" spans="1:119" ht="18.75" customHeight="1" thickBot="1" x14ac:dyDescent="0.2">
      <c r="A22" s="183"/>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0" t="s">
        <v>163</v>
      </c>
      <c r="AI22" s="484"/>
      <c r="AJ22" s="484"/>
      <c r="AK22" s="484"/>
      <c r="AL22" s="474"/>
      <c r="AM22" s="630" t="s">
        <v>164</v>
      </c>
      <c r="AN22" s="631"/>
      <c r="AO22" s="631"/>
      <c r="AP22" s="631"/>
      <c r="AQ22" s="631"/>
      <c r="AR22" s="632"/>
      <c r="AS22" s="613" t="s">
        <v>161</v>
      </c>
      <c r="AT22" s="614"/>
      <c r="AU22" s="614"/>
      <c r="AV22" s="614"/>
      <c r="AW22" s="614"/>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197"/>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2"/>
      <c r="DK22" s="182"/>
      <c r="DL22" s="182"/>
      <c r="DM22" s="182"/>
      <c r="DN22" s="182"/>
      <c r="DO22" s="182"/>
    </row>
    <row r="23" spans="1:119" ht="18.75" customHeight="1" x14ac:dyDescent="0.15">
      <c r="A23" s="183"/>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3"/>
      <c r="AN23" s="634"/>
      <c r="AO23" s="634"/>
      <c r="AP23" s="634"/>
      <c r="AQ23" s="634"/>
      <c r="AR23" s="635"/>
      <c r="AS23" s="616"/>
      <c r="AT23" s="617"/>
      <c r="AU23" s="617"/>
      <c r="AV23" s="617"/>
      <c r="AW23" s="617"/>
      <c r="AX23" s="637"/>
      <c r="AY23" s="427" t="s">
        <v>165</v>
      </c>
      <c r="AZ23" s="428"/>
      <c r="BA23" s="428"/>
      <c r="BB23" s="428"/>
      <c r="BC23" s="428"/>
      <c r="BD23" s="428"/>
      <c r="BE23" s="428"/>
      <c r="BF23" s="428"/>
      <c r="BG23" s="428"/>
      <c r="BH23" s="428"/>
      <c r="BI23" s="428"/>
      <c r="BJ23" s="428"/>
      <c r="BK23" s="428"/>
      <c r="BL23" s="428"/>
      <c r="BM23" s="429"/>
      <c r="BN23" s="467">
        <v>3429275</v>
      </c>
      <c r="BO23" s="468"/>
      <c r="BP23" s="468"/>
      <c r="BQ23" s="468"/>
      <c r="BR23" s="468"/>
      <c r="BS23" s="468"/>
      <c r="BT23" s="468"/>
      <c r="BU23" s="469"/>
      <c r="BV23" s="467">
        <v>3102893</v>
      </c>
      <c r="BW23" s="468"/>
      <c r="BX23" s="468"/>
      <c r="BY23" s="468"/>
      <c r="BZ23" s="468"/>
      <c r="CA23" s="468"/>
      <c r="CB23" s="468"/>
      <c r="CC23" s="469"/>
      <c r="CD23" s="197"/>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2"/>
      <c r="DK23" s="182"/>
      <c r="DL23" s="182"/>
      <c r="DM23" s="182"/>
      <c r="DN23" s="182"/>
      <c r="DO23" s="182"/>
    </row>
    <row r="24" spans="1:119" ht="18.75" customHeight="1" thickBot="1" x14ac:dyDescent="0.2">
      <c r="A24" s="183"/>
      <c r="B24" s="607"/>
      <c r="C24" s="608"/>
      <c r="D24" s="609"/>
      <c r="E24" s="517" t="s">
        <v>166</v>
      </c>
      <c r="F24" s="497"/>
      <c r="G24" s="497"/>
      <c r="H24" s="497"/>
      <c r="I24" s="497"/>
      <c r="J24" s="497"/>
      <c r="K24" s="498"/>
      <c r="L24" s="518">
        <v>1</v>
      </c>
      <c r="M24" s="519"/>
      <c r="N24" s="519"/>
      <c r="O24" s="519"/>
      <c r="P24" s="561"/>
      <c r="Q24" s="518">
        <v>7270</v>
      </c>
      <c r="R24" s="519"/>
      <c r="S24" s="519"/>
      <c r="T24" s="519"/>
      <c r="U24" s="519"/>
      <c r="V24" s="561"/>
      <c r="W24" s="620"/>
      <c r="X24" s="608"/>
      <c r="Y24" s="609"/>
      <c r="Z24" s="517" t="s">
        <v>167</v>
      </c>
      <c r="AA24" s="497"/>
      <c r="AB24" s="497"/>
      <c r="AC24" s="497"/>
      <c r="AD24" s="497"/>
      <c r="AE24" s="497"/>
      <c r="AF24" s="497"/>
      <c r="AG24" s="498"/>
      <c r="AH24" s="518">
        <v>49</v>
      </c>
      <c r="AI24" s="519"/>
      <c r="AJ24" s="519"/>
      <c r="AK24" s="519"/>
      <c r="AL24" s="561"/>
      <c r="AM24" s="518">
        <v>139650</v>
      </c>
      <c r="AN24" s="519"/>
      <c r="AO24" s="519"/>
      <c r="AP24" s="519"/>
      <c r="AQ24" s="519"/>
      <c r="AR24" s="561"/>
      <c r="AS24" s="518">
        <v>2850</v>
      </c>
      <c r="AT24" s="519"/>
      <c r="AU24" s="519"/>
      <c r="AV24" s="519"/>
      <c r="AW24" s="519"/>
      <c r="AX24" s="520"/>
      <c r="AY24" s="638" t="s">
        <v>168</v>
      </c>
      <c r="AZ24" s="639"/>
      <c r="BA24" s="639"/>
      <c r="BB24" s="639"/>
      <c r="BC24" s="639"/>
      <c r="BD24" s="639"/>
      <c r="BE24" s="639"/>
      <c r="BF24" s="639"/>
      <c r="BG24" s="639"/>
      <c r="BH24" s="639"/>
      <c r="BI24" s="639"/>
      <c r="BJ24" s="639"/>
      <c r="BK24" s="639"/>
      <c r="BL24" s="639"/>
      <c r="BM24" s="640"/>
      <c r="BN24" s="467">
        <v>2772627</v>
      </c>
      <c r="BO24" s="468"/>
      <c r="BP24" s="468"/>
      <c r="BQ24" s="468"/>
      <c r="BR24" s="468"/>
      <c r="BS24" s="468"/>
      <c r="BT24" s="468"/>
      <c r="BU24" s="469"/>
      <c r="BV24" s="467">
        <v>2388842</v>
      </c>
      <c r="BW24" s="468"/>
      <c r="BX24" s="468"/>
      <c r="BY24" s="468"/>
      <c r="BZ24" s="468"/>
      <c r="CA24" s="468"/>
      <c r="CB24" s="468"/>
      <c r="CC24" s="469"/>
      <c r="CD24" s="197"/>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2"/>
      <c r="DK24" s="182"/>
      <c r="DL24" s="182"/>
      <c r="DM24" s="182"/>
      <c r="DN24" s="182"/>
      <c r="DO24" s="182"/>
    </row>
    <row r="25" spans="1:119" s="182" customFormat="1" ht="18.75" customHeight="1" x14ac:dyDescent="0.15">
      <c r="A25" s="183"/>
      <c r="B25" s="607"/>
      <c r="C25" s="608"/>
      <c r="D25" s="609"/>
      <c r="E25" s="517" t="s">
        <v>169</v>
      </c>
      <c r="F25" s="497"/>
      <c r="G25" s="497"/>
      <c r="H25" s="497"/>
      <c r="I25" s="497"/>
      <c r="J25" s="497"/>
      <c r="K25" s="498"/>
      <c r="L25" s="518">
        <v>1</v>
      </c>
      <c r="M25" s="519"/>
      <c r="N25" s="519"/>
      <c r="O25" s="519"/>
      <c r="P25" s="561"/>
      <c r="Q25" s="518">
        <v>5820</v>
      </c>
      <c r="R25" s="519"/>
      <c r="S25" s="519"/>
      <c r="T25" s="519"/>
      <c r="U25" s="519"/>
      <c r="V25" s="561"/>
      <c r="W25" s="620"/>
      <c r="X25" s="608"/>
      <c r="Y25" s="609"/>
      <c r="Z25" s="517" t="s">
        <v>170</v>
      </c>
      <c r="AA25" s="497"/>
      <c r="AB25" s="497"/>
      <c r="AC25" s="497"/>
      <c r="AD25" s="497"/>
      <c r="AE25" s="497"/>
      <c r="AF25" s="497"/>
      <c r="AG25" s="498"/>
      <c r="AH25" s="518" t="s">
        <v>171</v>
      </c>
      <c r="AI25" s="519"/>
      <c r="AJ25" s="519"/>
      <c r="AK25" s="519"/>
      <c r="AL25" s="561"/>
      <c r="AM25" s="518" t="s">
        <v>126</v>
      </c>
      <c r="AN25" s="519"/>
      <c r="AO25" s="519"/>
      <c r="AP25" s="519"/>
      <c r="AQ25" s="519"/>
      <c r="AR25" s="561"/>
      <c r="AS25" s="518" t="s">
        <v>134</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t="s">
        <v>171</v>
      </c>
      <c r="BO25" s="431"/>
      <c r="BP25" s="431"/>
      <c r="BQ25" s="431"/>
      <c r="BR25" s="431"/>
      <c r="BS25" s="431"/>
      <c r="BT25" s="431"/>
      <c r="BU25" s="432"/>
      <c r="BV25" s="430" t="s">
        <v>171</v>
      </c>
      <c r="BW25" s="431"/>
      <c r="BX25" s="431"/>
      <c r="BY25" s="431"/>
      <c r="BZ25" s="431"/>
      <c r="CA25" s="431"/>
      <c r="CB25" s="431"/>
      <c r="CC25" s="432"/>
      <c r="CD25" s="197"/>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2" customFormat="1" ht="18.75" customHeight="1" x14ac:dyDescent="0.15">
      <c r="A26" s="183"/>
      <c r="B26" s="607"/>
      <c r="C26" s="608"/>
      <c r="D26" s="609"/>
      <c r="E26" s="517" t="s">
        <v>173</v>
      </c>
      <c r="F26" s="497"/>
      <c r="G26" s="497"/>
      <c r="H26" s="497"/>
      <c r="I26" s="497"/>
      <c r="J26" s="497"/>
      <c r="K26" s="498"/>
      <c r="L26" s="518">
        <v>1</v>
      </c>
      <c r="M26" s="519"/>
      <c r="N26" s="519"/>
      <c r="O26" s="519"/>
      <c r="P26" s="561"/>
      <c r="Q26" s="518">
        <v>5330</v>
      </c>
      <c r="R26" s="519"/>
      <c r="S26" s="519"/>
      <c r="T26" s="519"/>
      <c r="U26" s="519"/>
      <c r="V26" s="561"/>
      <c r="W26" s="620"/>
      <c r="X26" s="608"/>
      <c r="Y26" s="609"/>
      <c r="Z26" s="517" t="s">
        <v>174</v>
      </c>
      <c r="AA26" s="644"/>
      <c r="AB26" s="644"/>
      <c r="AC26" s="644"/>
      <c r="AD26" s="644"/>
      <c r="AE26" s="644"/>
      <c r="AF26" s="644"/>
      <c r="AG26" s="645"/>
      <c r="AH26" s="518">
        <v>2</v>
      </c>
      <c r="AI26" s="519"/>
      <c r="AJ26" s="519"/>
      <c r="AK26" s="519"/>
      <c r="AL26" s="561"/>
      <c r="AM26" s="518" t="s">
        <v>175</v>
      </c>
      <c r="AN26" s="519"/>
      <c r="AO26" s="519"/>
      <c r="AP26" s="519"/>
      <c r="AQ26" s="519"/>
      <c r="AR26" s="561"/>
      <c r="AS26" s="518" t="s">
        <v>176</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126</v>
      </c>
      <c r="BO26" s="468"/>
      <c r="BP26" s="468"/>
      <c r="BQ26" s="468"/>
      <c r="BR26" s="468"/>
      <c r="BS26" s="468"/>
      <c r="BT26" s="468"/>
      <c r="BU26" s="469"/>
      <c r="BV26" s="467" t="s">
        <v>171</v>
      </c>
      <c r="BW26" s="468"/>
      <c r="BX26" s="468"/>
      <c r="BY26" s="468"/>
      <c r="BZ26" s="468"/>
      <c r="CA26" s="468"/>
      <c r="CB26" s="468"/>
      <c r="CC26" s="469"/>
      <c r="CD26" s="197"/>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3"/>
      <c r="B27" s="607"/>
      <c r="C27" s="608"/>
      <c r="D27" s="609"/>
      <c r="E27" s="517" t="s">
        <v>178</v>
      </c>
      <c r="F27" s="497"/>
      <c r="G27" s="497"/>
      <c r="H27" s="497"/>
      <c r="I27" s="497"/>
      <c r="J27" s="497"/>
      <c r="K27" s="498"/>
      <c r="L27" s="518">
        <v>1</v>
      </c>
      <c r="M27" s="519"/>
      <c r="N27" s="519"/>
      <c r="O27" s="519"/>
      <c r="P27" s="561"/>
      <c r="Q27" s="518">
        <v>2570</v>
      </c>
      <c r="R27" s="519"/>
      <c r="S27" s="519"/>
      <c r="T27" s="519"/>
      <c r="U27" s="519"/>
      <c r="V27" s="561"/>
      <c r="W27" s="620"/>
      <c r="X27" s="608"/>
      <c r="Y27" s="609"/>
      <c r="Z27" s="517" t="s">
        <v>179</v>
      </c>
      <c r="AA27" s="497"/>
      <c r="AB27" s="497"/>
      <c r="AC27" s="497"/>
      <c r="AD27" s="497"/>
      <c r="AE27" s="497"/>
      <c r="AF27" s="497"/>
      <c r="AG27" s="498"/>
      <c r="AH27" s="518" t="s">
        <v>171</v>
      </c>
      <c r="AI27" s="519"/>
      <c r="AJ27" s="519"/>
      <c r="AK27" s="519"/>
      <c r="AL27" s="561"/>
      <c r="AM27" s="518" t="s">
        <v>134</v>
      </c>
      <c r="AN27" s="519"/>
      <c r="AO27" s="519"/>
      <c r="AP27" s="519"/>
      <c r="AQ27" s="519"/>
      <c r="AR27" s="561"/>
      <c r="AS27" s="518" t="s">
        <v>134</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1">
        <v>100000</v>
      </c>
      <c r="BO27" s="642"/>
      <c r="BP27" s="642"/>
      <c r="BQ27" s="642"/>
      <c r="BR27" s="642"/>
      <c r="BS27" s="642"/>
      <c r="BT27" s="642"/>
      <c r="BU27" s="643"/>
      <c r="BV27" s="641">
        <v>100000</v>
      </c>
      <c r="BW27" s="642"/>
      <c r="BX27" s="642"/>
      <c r="BY27" s="642"/>
      <c r="BZ27" s="642"/>
      <c r="CA27" s="642"/>
      <c r="CB27" s="642"/>
      <c r="CC27" s="643"/>
      <c r="CD27" s="199"/>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2"/>
      <c r="DK27" s="182"/>
      <c r="DL27" s="182"/>
      <c r="DM27" s="182"/>
      <c r="DN27" s="182"/>
      <c r="DO27" s="182"/>
    </row>
    <row r="28" spans="1:119" ht="18.75" customHeight="1" x14ac:dyDescent="0.15">
      <c r="A28" s="183"/>
      <c r="B28" s="607"/>
      <c r="C28" s="608"/>
      <c r="D28" s="609"/>
      <c r="E28" s="517" t="s">
        <v>181</v>
      </c>
      <c r="F28" s="497"/>
      <c r="G28" s="497"/>
      <c r="H28" s="497"/>
      <c r="I28" s="497"/>
      <c r="J28" s="497"/>
      <c r="K28" s="498"/>
      <c r="L28" s="518">
        <v>1</v>
      </c>
      <c r="M28" s="519"/>
      <c r="N28" s="519"/>
      <c r="O28" s="519"/>
      <c r="P28" s="561"/>
      <c r="Q28" s="518">
        <v>2180</v>
      </c>
      <c r="R28" s="519"/>
      <c r="S28" s="519"/>
      <c r="T28" s="519"/>
      <c r="U28" s="519"/>
      <c r="V28" s="561"/>
      <c r="W28" s="620"/>
      <c r="X28" s="608"/>
      <c r="Y28" s="609"/>
      <c r="Z28" s="517" t="s">
        <v>182</v>
      </c>
      <c r="AA28" s="497"/>
      <c r="AB28" s="497"/>
      <c r="AC28" s="497"/>
      <c r="AD28" s="497"/>
      <c r="AE28" s="497"/>
      <c r="AF28" s="497"/>
      <c r="AG28" s="498"/>
      <c r="AH28" s="518" t="s">
        <v>134</v>
      </c>
      <c r="AI28" s="519"/>
      <c r="AJ28" s="519"/>
      <c r="AK28" s="519"/>
      <c r="AL28" s="561"/>
      <c r="AM28" s="518" t="s">
        <v>126</v>
      </c>
      <c r="AN28" s="519"/>
      <c r="AO28" s="519"/>
      <c r="AP28" s="519"/>
      <c r="AQ28" s="519"/>
      <c r="AR28" s="561"/>
      <c r="AS28" s="518" t="s">
        <v>134</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2600000</v>
      </c>
      <c r="BO28" s="431"/>
      <c r="BP28" s="431"/>
      <c r="BQ28" s="431"/>
      <c r="BR28" s="431"/>
      <c r="BS28" s="431"/>
      <c r="BT28" s="431"/>
      <c r="BU28" s="432"/>
      <c r="BV28" s="430">
        <v>2656000</v>
      </c>
      <c r="BW28" s="431"/>
      <c r="BX28" s="431"/>
      <c r="BY28" s="431"/>
      <c r="BZ28" s="431"/>
      <c r="CA28" s="431"/>
      <c r="CB28" s="431"/>
      <c r="CC28" s="432"/>
      <c r="CD28" s="197"/>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2"/>
      <c r="DK28" s="182"/>
      <c r="DL28" s="182"/>
      <c r="DM28" s="182"/>
      <c r="DN28" s="182"/>
      <c r="DO28" s="182"/>
    </row>
    <row r="29" spans="1:119" ht="18.75" customHeight="1" x14ac:dyDescent="0.15">
      <c r="A29" s="183"/>
      <c r="B29" s="607"/>
      <c r="C29" s="608"/>
      <c r="D29" s="609"/>
      <c r="E29" s="517" t="s">
        <v>184</v>
      </c>
      <c r="F29" s="497"/>
      <c r="G29" s="497"/>
      <c r="H29" s="497"/>
      <c r="I29" s="497"/>
      <c r="J29" s="497"/>
      <c r="K29" s="498"/>
      <c r="L29" s="518">
        <v>6</v>
      </c>
      <c r="M29" s="519"/>
      <c r="N29" s="519"/>
      <c r="O29" s="519"/>
      <c r="P29" s="561"/>
      <c r="Q29" s="518">
        <v>1820</v>
      </c>
      <c r="R29" s="519"/>
      <c r="S29" s="519"/>
      <c r="T29" s="519"/>
      <c r="U29" s="519"/>
      <c r="V29" s="561"/>
      <c r="W29" s="621"/>
      <c r="X29" s="622"/>
      <c r="Y29" s="623"/>
      <c r="Z29" s="517" t="s">
        <v>185</v>
      </c>
      <c r="AA29" s="497"/>
      <c r="AB29" s="497"/>
      <c r="AC29" s="497"/>
      <c r="AD29" s="497"/>
      <c r="AE29" s="497"/>
      <c r="AF29" s="497"/>
      <c r="AG29" s="498"/>
      <c r="AH29" s="518">
        <v>49</v>
      </c>
      <c r="AI29" s="519"/>
      <c r="AJ29" s="519"/>
      <c r="AK29" s="519"/>
      <c r="AL29" s="561"/>
      <c r="AM29" s="518">
        <v>139650</v>
      </c>
      <c r="AN29" s="519"/>
      <c r="AO29" s="519"/>
      <c r="AP29" s="519"/>
      <c r="AQ29" s="519"/>
      <c r="AR29" s="561"/>
      <c r="AS29" s="518">
        <v>2850</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1258000</v>
      </c>
      <c r="BO29" s="468"/>
      <c r="BP29" s="468"/>
      <c r="BQ29" s="468"/>
      <c r="BR29" s="468"/>
      <c r="BS29" s="468"/>
      <c r="BT29" s="468"/>
      <c r="BU29" s="469"/>
      <c r="BV29" s="467">
        <v>1256000</v>
      </c>
      <c r="BW29" s="468"/>
      <c r="BX29" s="468"/>
      <c r="BY29" s="468"/>
      <c r="BZ29" s="468"/>
      <c r="CA29" s="468"/>
      <c r="CB29" s="468"/>
      <c r="CC29" s="469"/>
      <c r="CD29" s="199"/>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2"/>
      <c r="DK29" s="182"/>
      <c r="DL29" s="182"/>
      <c r="DM29" s="182"/>
      <c r="DN29" s="182"/>
      <c r="DO29" s="182"/>
    </row>
    <row r="30" spans="1:119" ht="18.75" customHeight="1" thickBot="1" x14ac:dyDescent="0.2">
      <c r="A30" s="183"/>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95.2</v>
      </c>
      <c r="AI30" s="587"/>
      <c r="AJ30" s="587"/>
      <c r="AK30" s="587"/>
      <c r="AL30" s="587"/>
      <c r="AM30" s="587"/>
      <c r="AN30" s="587"/>
      <c r="AO30" s="587"/>
      <c r="AP30" s="587"/>
      <c r="AQ30" s="587"/>
      <c r="AR30" s="587"/>
      <c r="AS30" s="587"/>
      <c r="AT30" s="587"/>
      <c r="AU30" s="587"/>
      <c r="AV30" s="587"/>
      <c r="AW30" s="587"/>
      <c r="AX30" s="589"/>
      <c r="AY30" s="652"/>
      <c r="AZ30" s="653"/>
      <c r="BA30" s="653"/>
      <c r="BB30" s="654"/>
      <c r="BC30" s="638" t="s">
        <v>49</v>
      </c>
      <c r="BD30" s="639"/>
      <c r="BE30" s="639"/>
      <c r="BF30" s="639"/>
      <c r="BG30" s="639"/>
      <c r="BH30" s="639"/>
      <c r="BI30" s="639"/>
      <c r="BJ30" s="639"/>
      <c r="BK30" s="639"/>
      <c r="BL30" s="639"/>
      <c r="BM30" s="640"/>
      <c r="BN30" s="641">
        <v>1086857</v>
      </c>
      <c r="BO30" s="642"/>
      <c r="BP30" s="642"/>
      <c r="BQ30" s="642"/>
      <c r="BR30" s="642"/>
      <c r="BS30" s="642"/>
      <c r="BT30" s="642"/>
      <c r="BU30" s="643"/>
      <c r="BV30" s="641">
        <v>888753</v>
      </c>
      <c r="BW30" s="642"/>
      <c r="BX30" s="642"/>
      <c r="BY30" s="642"/>
      <c r="BZ30" s="642"/>
      <c r="CA30" s="642"/>
      <c r="CB30" s="642"/>
      <c r="CC30" s="643"/>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188</v>
      </c>
      <c r="D32" s="210"/>
      <c r="E32" s="210"/>
      <c r="F32" s="207"/>
      <c r="G32" s="207"/>
      <c r="H32" s="207"/>
      <c r="I32" s="207"/>
      <c r="J32" s="207"/>
      <c r="K32" s="207"/>
      <c r="L32" s="207"/>
      <c r="M32" s="207"/>
      <c r="N32" s="207"/>
      <c r="O32" s="207"/>
      <c r="P32" s="207"/>
      <c r="Q32" s="207"/>
      <c r="R32" s="207"/>
      <c r="S32" s="207"/>
      <c r="T32" s="207"/>
      <c r="U32" s="207" t="s">
        <v>189</v>
      </c>
      <c r="V32" s="207"/>
      <c r="W32" s="207"/>
      <c r="X32" s="207"/>
      <c r="Y32" s="207"/>
      <c r="Z32" s="207"/>
      <c r="AA32" s="207"/>
      <c r="AB32" s="207"/>
      <c r="AC32" s="207"/>
      <c r="AD32" s="207"/>
      <c r="AE32" s="207"/>
      <c r="AF32" s="207"/>
      <c r="AG32" s="207"/>
      <c r="AH32" s="207"/>
      <c r="AI32" s="207"/>
      <c r="AJ32" s="207"/>
      <c r="AK32" s="207"/>
      <c r="AL32" s="207"/>
      <c r="AM32" s="211" t="s">
        <v>190</v>
      </c>
      <c r="AN32" s="207"/>
      <c r="AO32" s="207"/>
      <c r="AP32" s="207"/>
      <c r="AQ32" s="207"/>
      <c r="AR32" s="207"/>
      <c r="AS32" s="211"/>
      <c r="AT32" s="211"/>
      <c r="AU32" s="211"/>
      <c r="AV32" s="211"/>
      <c r="AW32" s="211"/>
      <c r="AX32" s="211"/>
      <c r="AY32" s="211"/>
      <c r="AZ32" s="211"/>
      <c r="BA32" s="211"/>
      <c r="BB32" s="207"/>
      <c r="BC32" s="211"/>
      <c r="BD32" s="207"/>
      <c r="BE32" s="211" t="s">
        <v>191</v>
      </c>
      <c r="BF32" s="207"/>
      <c r="BG32" s="207"/>
      <c r="BH32" s="207"/>
      <c r="BI32" s="207"/>
      <c r="BJ32" s="211"/>
      <c r="BK32" s="211"/>
      <c r="BL32" s="211"/>
      <c r="BM32" s="211"/>
      <c r="BN32" s="211"/>
      <c r="BO32" s="211"/>
      <c r="BP32" s="211"/>
      <c r="BQ32" s="211"/>
      <c r="BR32" s="207"/>
      <c r="BS32" s="207"/>
      <c r="BT32" s="207"/>
      <c r="BU32" s="207"/>
      <c r="BV32" s="207"/>
      <c r="BW32" s="207" t="s">
        <v>192</v>
      </c>
      <c r="BX32" s="207"/>
      <c r="BY32" s="207"/>
      <c r="BZ32" s="207"/>
      <c r="CA32" s="207"/>
      <c r="CB32" s="211"/>
      <c r="CC32" s="211"/>
      <c r="CD32" s="211"/>
      <c r="CE32" s="211"/>
      <c r="CF32" s="211"/>
      <c r="CG32" s="211"/>
      <c r="CH32" s="211"/>
      <c r="CI32" s="211"/>
      <c r="CJ32" s="211"/>
      <c r="CK32" s="211"/>
      <c r="CL32" s="211"/>
      <c r="CM32" s="211"/>
      <c r="CN32" s="211"/>
      <c r="CO32" s="211" t="s">
        <v>193</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491" t="s">
        <v>194</v>
      </c>
      <c r="D33" s="491"/>
      <c r="E33" s="456" t="s">
        <v>195</v>
      </c>
      <c r="F33" s="456"/>
      <c r="G33" s="456"/>
      <c r="H33" s="456"/>
      <c r="I33" s="456"/>
      <c r="J33" s="456"/>
      <c r="K33" s="456"/>
      <c r="L33" s="456"/>
      <c r="M33" s="456"/>
      <c r="N33" s="456"/>
      <c r="O33" s="456"/>
      <c r="P33" s="456"/>
      <c r="Q33" s="456"/>
      <c r="R33" s="456"/>
      <c r="S33" s="456"/>
      <c r="T33" s="212"/>
      <c r="U33" s="491" t="s">
        <v>194</v>
      </c>
      <c r="V33" s="491"/>
      <c r="W33" s="456" t="s">
        <v>195</v>
      </c>
      <c r="X33" s="456"/>
      <c r="Y33" s="456"/>
      <c r="Z33" s="456"/>
      <c r="AA33" s="456"/>
      <c r="AB33" s="456"/>
      <c r="AC33" s="456"/>
      <c r="AD33" s="456"/>
      <c r="AE33" s="456"/>
      <c r="AF33" s="456"/>
      <c r="AG33" s="456"/>
      <c r="AH33" s="456"/>
      <c r="AI33" s="456"/>
      <c r="AJ33" s="456"/>
      <c r="AK33" s="456"/>
      <c r="AL33" s="212"/>
      <c r="AM33" s="491" t="s">
        <v>196</v>
      </c>
      <c r="AN33" s="491"/>
      <c r="AO33" s="456" t="s">
        <v>197</v>
      </c>
      <c r="AP33" s="456"/>
      <c r="AQ33" s="456"/>
      <c r="AR33" s="456"/>
      <c r="AS33" s="456"/>
      <c r="AT33" s="456"/>
      <c r="AU33" s="456"/>
      <c r="AV33" s="456"/>
      <c r="AW33" s="456"/>
      <c r="AX33" s="456"/>
      <c r="AY33" s="456"/>
      <c r="AZ33" s="456"/>
      <c r="BA33" s="456"/>
      <c r="BB33" s="456"/>
      <c r="BC33" s="456"/>
      <c r="BD33" s="213"/>
      <c r="BE33" s="456" t="s">
        <v>198</v>
      </c>
      <c r="BF33" s="456"/>
      <c r="BG33" s="456" t="s">
        <v>199</v>
      </c>
      <c r="BH33" s="456"/>
      <c r="BI33" s="456"/>
      <c r="BJ33" s="456"/>
      <c r="BK33" s="456"/>
      <c r="BL33" s="456"/>
      <c r="BM33" s="456"/>
      <c r="BN33" s="456"/>
      <c r="BO33" s="456"/>
      <c r="BP33" s="456"/>
      <c r="BQ33" s="456"/>
      <c r="BR33" s="456"/>
      <c r="BS33" s="456"/>
      <c r="BT33" s="456"/>
      <c r="BU33" s="456"/>
      <c r="BV33" s="213"/>
      <c r="BW33" s="491" t="s">
        <v>198</v>
      </c>
      <c r="BX33" s="491"/>
      <c r="BY33" s="456" t="s">
        <v>200</v>
      </c>
      <c r="BZ33" s="456"/>
      <c r="CA33" s="456"/>
      <c r="CB33" s="456"/>
      <c r="CC33" s="456"/>
      <c r="CD33" s="456"/>
      <c r="CE33" s="456"/>
      <c r="CF33" s="456"/>
      <c r="CG33" s="456"/>
      <c r="CH33" s="456"/>
      <c r="CI33" s="456"/>
      <c r="CJ33" s="456"/>
      <c r="CK33" s="456"/>
      <c r="CL33" s="456"/>
      <c r="CM33" s="456"/>
      <c r="CN33" s="212"/>
      <c r="CO33" s="491" t="s">
        <v>196</v>
      </c>
      <c r="CP33" s="491"/>
      <c r="CQ33" s="456" t="s">
        <v>201</v>
      </c>
      <c r="CR33" s="456"/>
      <c r="CS33" s="456"/>
      <c r="CT33" s="456"/>
      <c r="CU33" s="456"/>
      <c r="CV33" s="456"/>
      <c r="CW33" s="456"/>
      <c r="CX33" s="456"/>
      <c r="CY33" s="456"/>
      <c r="CZ33" s="456"/>
      <c r="DA33" s="456"/>
      <c r="DB33" s="456"/>
      <c r="DC33" s="456"/>
      <c r="DD33" s="456"/>
      <c r="DE33" s="456"/>
      <c r="DF33" s="212"/>
      <c r="DG33" s="655" t="s">
        <v>202</v>
      </c>
      <c r="DH33" s="655"/>
      <c r="DI33" s="214"/>
      <c r="DJ33" s="182"/>
      <c r="DK33" s="182"/>
      <c r="DL33" s="182"/>
      <c r="DM33" s="182"/>
      <c r="DN33" s="182"/>
      <c r="DO33" s="182"/>
    </row>
    <row r="34" spans="1:119" ht="32.25" customHeight="1" x14ac:dyDescent="0.15">
      <c r="A34" s="183"/>
      <c r="B34" s="209"/>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0"/>
      <c r="U34" s="656">
        <f>IF(W34="","",MAX(C34:D43)+1)</f>
        <v>3</v>
      </c>
      <c r="V34" s="656"/>
      <c r="W34" s="657" t="str">
        <f>IF('各会計、関係団体の財政状況及び健全化判断比率'!B28="","",'各会計、関係団体の財政状況及び健全化判断比率'!B28)</f>
        <v>国民健康保険（事業勘定）特別会計</v>
      </c>
      <c r="X34" s="657"/>
      <c r="Y34" s="657"/>
      <c r="Z34" s="657"/>
      <c r="AA34" s="657"/>
      <c r="AB34" s="657"/>
      <c r="AC34" s="657"/>
      <c r="AD34" s="657"/>
      <c r="AE34" s="657"/>
      <c r="AF34" s="657"/>
      <c r="AG34" s="657"/>
      <c r="AH34" s="657"/>
      <c r="AI34" s="657"/>
      <c r="AJ34" s="657"/>
      <c r="AK34" s="657"/>
      <c r="AL34" s="210"/>
      <c r="AM34" s="656" t="str">
        <f>IF(AO34="","",MAX(C34:D43,U34:V43)+1)</f>
        <v/>
      </c>
      <c r="AN34" s="656"/>
      <c r="AO34" s="657"/>
      <c r="AP34" s="657"/>
      <c r="AQ34" s="657"/>
      <c r="AR34" s="657"/>
      <c r="AS34" s="657"/>
      <c r="AT34" s="657"/>
      <c r="AU34" s="657"/>
      <c r="AV34" s="657"/>
      <c r="AW34" s="657"/>
      <c r="AX34" s="657"/>
      <c r="AY34" s="657"/>
      <c r="AZ34" s="657"/>
      <c r="BA34" s="657"/>
      <c r="BB34" s="657"/>
      <c r="BC34" s="657"/>
      <c r="BD34" s="210"/>
      <c r="BE34" s="656">
        <f>IF(BG34="","",MAX(C34:D43,U34:V43,AM34:AN43)+1)</f>
        <v>8</v>
      </c>
      <c r="BF34" s="656"/>
      <c r="BG34" s="657" t="str">
        <f>IF('各会計、関係団体の財政状況及び健全化判断比率'!B33="","",'各会計、関係団体の財政状況及び健全化判断比率'!B33)</f>
        <v>上勝町簡易水道事業特別会計</v>
      </c>
      <c r="BH34" s="657"/>
      <c r="BI34" s="657"/>
      <c r="BJ34" s="657"/>
      <c r="BK34" s="657"/>
      <c r="BL34" s="657"/>
      <c r="BM34" s="657"/>
      <c r="BN34" s="657"/>
      <c r="BO34" s="657"/>
      <c r="BP34" s="657"/>
      <c r="BQ34" s="657"/>
      <c r="BR34" s="657"/>
      <c r="BS34" s="657"/>
      <c r="BT34" s="657"/>
      <c r="BU34" s="657"/>
      <c r="BV34" s="210"/>
      <c r="BW34" s="656">
        <f>IF(BY34="","",MAX(C34:D43,U34:V43,AM34:AN43,BE34:BF43)+1)</f>
        <v>9</v>
      </c>
      <c r="BX34" s="656"/>
      <c r="BY34" s="657" t="str">
        <f>IF('各会計、関係団体の財政状況及び健全化判断比率'!B68="","",'各会計、関係団体の財政状況及び健全化判断比率'!B68)</f>
        <v>小松島外三町村衛生組合</v>
      </c>
      <c r="BZ34" s="657"/>
      <c r="CA34" s="657"/>
      <c r="CB34" s="657"/>
      <c r="CC34" s="657"/>
      <c r="CD34" s="657"/>
      <c r="CE34" s="657"/>
      <c r="CF34" s="657"/>
      <c r="CG34" s="657"/>
      <c r="CH34" s="657"/>
      <c r="CI34" s="657"/>
      <c r="CJ34" s="657"/>
      <c r="CK34" s="657"/>
      <c r="CL34" s="657"/>
      <c r="CM34" s="657"/>
      <c r="CN34" s="210"/>
      <c r="CO34" s="656">
        <f>IF(CQ34="","",MAX(C34:D43,U34:V43,AM34:AN43,BE34:BF43,BW34:BX43)+1)</f>
        <v>15</v>
      </c>
      <c r="CP34" s="656"/>
      <c r="CQ34" s="657" t="str">
        <f>IF('各会計、関係団体の財政状況及び健全化判断比率'!BS7="","",'各会計、関係団体の財政状況及び健全化判断比率'!BS7)</f>
        <v>(株)かみかついっきゅう</v>
      </c>
      <c r="CR34" s="657"/>
      <c r="CS34" s="657"/>
      <c r="CT34" s="657"/>
      <c r="CU34" s="657"/>
      <c r="CV34" s="657"/>
      <c r="CW34" s="657"/>
      <c r="CX34" s="657"/>
      <c r="CY34" s="657"/>
      <c r="CZ34" s="657"/>
      <c r="DA34" s="657"/>
      <c r="DB34" s="657"/>
      <c r="DC34" s="657"/>
      <c r="DD34" s="657"/>
      <c r="DE34" s="657"/>
      <c r="DF34" s="207"/>
      <c r="DG34" s="658" t="str">
        <f>IF('各会計、関係団体の財政状況及び健全化判断比率'!BR7="","",'各会計、関係団体の財政状況及び健全化判断比率'!BR7)</f>
        <v/>
      </c>
      <c r="DH34" s="658"/>
      <c r="DI34" s="214"/>
      <c r="DJ34" s="182"/>
      <c r="DK34" s="182"/>
      <c r="DL34" s="182"/>
      <c r="DM34" s="182"/>
      <c r="DN34" s="182"/>
      <c r="DO34" s="182"/>
    </row>
    <row r="35" spans="1:119" ht="32.25" customHeight="1" x14ac:dyDescent="0.15">
      <c r="A35" s="183"/>
      <c r="B35" s="209"/>
      <c r="C35" s="656">
        <f>IF(E35="","",C34+1)</f>
        <v>2</v>
      </c>
      <c r="D35" s="656"/>
      <c r="E35" s="657" t="str">
        <f>IF('各会計、関係団体の財政状況及び健全化判断比率'!B8="","",'各会計、関係団体の財政状況及び健全化判断比率'!B8)</f>
        <v>奨学資金特別会計</v>
      </c>
      <c r="F35" s="657"/>
      <c r="G35" s="657"/>
      <c r="H35" s="657"/>
      <c r="I35" s="657"/>
      <c r="J35" s="657"/>
      <c r="K35" s="657"/>
      <c r="L35" s="657"/>
      <c r="M35" s="657"/>
      <c r="N35" s="657"/>
      <c r="O35" s="657"/>
      <c r="P35" s="657"/>
      <c r="Q35" s="657"/>
      <c r="R35" s="657"/>
      <c r="S35" s="657"/>
      <c r="T35" s="210"/>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0"/>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0"/>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0"/>
      <c r="BW35" s="656">
        <f t="shared" ref="BW35:BW43" si="2">IF(BY35="","",BW34+1)</f>
        <v>10</v>
      </c>
      <c r="BX35" s="656"/>
      <c r="BY35" s="657" t="str">
        <f>IF('各会計、関係団体の財政状況及び健全化判断比率'!B69="","",'各会計、関係団体の財政状況及び健全化判断比率'!B69)</f>
        <v>徳島県後期高齢者医療広域連合（一般会計）</v>
      </c>
      <c r="BZ35" s="657"/>
      <c r="CA35" s="657"/>
      <c r="CB35" s="657"/>
      <c r="CC35" s="657"/>
      <c r="CD35" s="657"/>
      <c r="CE35" s="657"/>
      <c r="CF35" s="657"/>
      <c r="CG35" s="657"/>
      <c r="CH35" s="657"/>
      <c r="CI35" s="657"/>
      <c r="CJ35" s="657"/>
      <c r="CK35" s="657"/>
      <c r="CL35" s="657"/>
      <c r="CM35" s="657"/>
      <c r="CN35" s="210"/>
      <c r="CO35" s="656">
        <f t="shared" ref="CO35:CO43" si="3">IF(CQ35="","",CO34+1)</f>
        <v>16</v>
      </c>
      <c r="CP35" s="656"/>
      <c r="CQ35" s="657" t="str">
        <f>IF('各会計、関係団体の財政状況及び健全化判断比率'!BS8="","",'各会計、関係団体の財政状況及び健全化判断比率'!BS8)</f>
        <v>(株)上勝バイオ</v>
      </c>
      <c r="CR35" s="657"/>
      <c r="CS35" s="657"/>
      <c r="CT35" s="657"/>
      <c r="CU35" s="657"/>
      <c r="CV35" s="657"/>
      <c r="CW35" s="657"/>
      <c r="CX35" s="657"/>
      <c r="CY35" s="657"/>
      <c r="CZ35" s="657"/>
      <c r="DA35" s="657"/>
      <c r="DB35" s="657"/>
      <c r="DC35" s="657"/>
      <c r="DD35" s="657"/>
      <c r="DE35" s="657"/>
      <c r="DF35" s="207"/>
      <c r="DG35" s="658" t="str">
        <f>IF('各会計、関係団体の財政状況及び健全化判断比率'!BR8="","",'各会計、関係団体の財政状況及び健全化判断比率'!BR8)</f>
        <v/>
      </c>
      <c r="DH35" s="658"/>
      <c r="DI35" s="214"/>
      <c r="DJ35" s="182"/>
      <c r="DK35" s="182"/>
      <c r="DL35" s="182"/>
      <c r="DM35" s="182"/>
      <c r="DN35" s="182"/>
      <c r="DO35" s="182"/>
    </row>
    <row r="36" spans="1:119" ht="32.25" customHeight="1" x14ac:dyDescent="0.15">
      <c r="A36" s="183"/>
      <c r="B36" s="209"/>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0"/>
      <c r="U36" s="656">
        <f t="shared" ref="U36:U43" si="4">IF(W36="","",U35+1)</f>
        <v>5</v>
      </c>
      <c r="V36" s="656"/>
      <c r="W36" s="657" t="str">
        <f>IF('各会計、関係団体の財政状況及び健全化判断比率'!B30="","",'各会計、関係団体の財政状況及び健全化判断比率'!B30)</f>
        <v>国民健康保険（診療施設勘定）特別会計</v>
      </c>
      <c r="X36" s="657"/>
      <c r="Y36" s="657"/>
      <c r="Z36" s="657"/>
      <c r="AA36" s="657"/>
      <c r="AB36" s="657"/>
      <c r="AC36" s="657"/>
      <c r="AD36" s="657"/>
      <c r="AE36" s="657"/>
      <c r="AF36" s="657"/>
      <c r="AG36" s="657"/>
      <c r="AH36" s="657"/>
      <c r="AI36" s="657"/>
      <c r="AJ36" s="657"/>
      <c r="AK36" s="657"/>
      <c r="AL36" s="210"/>
      <c r="AM36" s="656" t="str">
        <f t="shared" si="0"/>
        <v/>
      </c>
      <c r="AN36" s="656"/>
      <c r="AO36" s="657"/>
      <c r="AP36" s="657"/>
      <c r="AQ36" s="657"/>
      <c r="AR36" s="657"/>
      <c r="AS36" s="657"/>
      <c r="AT36" s="657"/>
      <c r="AU36" s="657"/>
      <c r="AV36" s="657"/>
      <c r="AW36" s="657"/>
      <c r="AX36" s="657"/>
      <c r="AY36" s="657"/>
      <c r="AZ36" s="657"/>
      <c r="BA36" s="657"/>
      <c r="BB36" s="657"/>
      <c r="BC36" s="657"/>
      <c r="BD36" s="210"/>
      <c r="BE36" s="656" t="str">
        <f t="shared" si="1"/>
        <v/>
      </c>
      <c r="BF36" s="656"/>
      <c r="BG36" s="657"/>
      <c r="BH36" s="657"/>
      <c r="BI36" s="657"/>
      <c r="BJ36" s="657"/>
      <c r="BK36" s="657"/>
      <c r="BL36" s="657"/>
      <c r="BM36" s="657"/>
      <c r="BN36" s="657"/>
      <c r="BO36" s="657"/>
      <c r="BP36" s="657"/>
      <c r="BQ36" s="657"/>
      <c r="BR36" s="657"/>
      <c r="BS36" s="657"/>
      <c r="BT36" s="657"/>
      <c r="BU36" s="657"/>
      <c r="BV36" s="210"/>
      <c r="BW36" s="656">
        <f t="shared" si="2"/>
        <v>11</v>
      </c>
      <c r="BX36" s="656"/>
      <c r="BY36" s="657" t="str">
        <f>IF('各会計、関係団体の財政状況及び健全化判断比率'!B70="","",'各会計、関係団体の財政状況及び健全化判断比率'!B70)</f>
        <v>徳島県後期高齢者医療広域連合（特別会計）</v>
      </c>
      <c r="BZ36" s="657"/>
      <c r="CA36" s="657"/>
      <c r="CB36" s="657"/>
      <c r="CC36" s="657"/>
      <c r="CD36" s="657"/>
      <c r="CE36" s="657"/>
      <c r="CF36" s="657"/>
      <c r="CG36" s="657"/>
      <c r="CH36" s="657"/>
      <c r="CI36" s="657"/>
      <c r="CJ36" s="657"/>
      <c r="CK36" s="657"/>
      <c r="CL36" s="657"/>
      <c r="CM36" s="657"/>
      <c r="CN36" s="210"/>
      <c r="CO36" s="656">
        <f t="shared" si="3"/>
        <v>17</v>
      </c>
      <c r="CP36" s="656"/>
      <c r="CQ36" s="657" t="str">
        <f>IF('各会計、関係団体の財政状況及び健全化判断比率'!BS9="","",'各会計、関係団体の財政状況及び健全化判断比率'!BS9)</f>
        <v>(株)ウインズ</v>
      </c>
      <c r="CR36" s="657"/>
      <c r="CS36" s="657"/>
      <c r="CT36" s="657"/>
      <c r="CU36" s="657"/>
      <c r="CV36" s="657"/>
      <c r="CW36" s="657"/>
      <c r="CX36" s="657"/>
      <c r="CY36" s="657"/>
      <c r="CZ36" s="657"/>
      <c r="DA36" s="657"/>
      <c r="DB36" s="657"/>
      <c r="DC36" s="657"/>
      <c r="DD36" s="657"/>
      <c r="DE36" s="657"/>
      <c r="DF36" s="207"/>
      <c r="DG36" s="658" t="str">
        <f>IF('各会計、関係団体の財政状況及び健全化判断比率'!BR9="","",'各会計、関係団体の財政状況及び健全化判断比率'!BR9)</f>
        <v/>
      </c>
      <c r="DH36" s="658"/>
      <c r="DI36" s="214"/>
      <c r="DJ36" s="182"/>
      <c r="DK36" s="182"/>
      <c r="DL36" s="182"/>
      <c r="DM36" s="182"/>
      <c r="DN36" s="182"/>
      <c r="DO36" s="182"/>
    </row>
    <row r="37" spans="1:119" ht="32.25" customHeight="1" x14ac:dyDescent="0.15">
      <c r="A37" s="183"/>
      <c r="B37" s="209"/>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0"/>
      <c r="U37" s="656">
        <f t="shared" si="4"/>
        <v>6</v>
      </c>
      <c r="V37" s="656"/>
      <c r="W37" s="657" t="str">
        <f>IF('各会計、関係団体の財政状況及び健全化判断比率'!B31="","",'各会計、関係団体の財政状況及び健全化判断比率'!B31)</f>
        <v>国民健康保険（福原診療施設勘定）特別会計</v>
      </c>
      <c r="X37" s="657"/>
      <c r="Y37" s="657"/>
      <c r="Z37" s="657"/>
      <c r="AA37" s="657"/>
      <c r="AB37" s="657"/>
      <c r="AC37" s="657"/>
      <c r="AD37" s="657"/>
      <c r="AE37" s="657"/>
      <c r="AF37" s="657"/>
      <c r="AG37" s="657"/>
      <c r="AH37" s="657"/>
      <c r="AI37" s="657"/>
      <c r="AJ37" s="657"/>
      <c r="AK37" s="657"/>
      <c r="AL37" s="210"/>
      <c r="AM37" s="656" t="str">
        <f t="shared" si="0"/>
        <v/>
      </c>
      <c r="AN37" s="656"/>
      <c r="AO37" s="657"/>
      <c r="AP37" s="657"/>
      <c r="AQ37" s="657"/>
      <c r="AR37" s="657"/>
      <c r="AS37" s="657"/>
      <c r="AT37" s="657"/>
      <c r="AU37" s="657"/>
      <c r="AV37" s="657"/>
      <c r="AW37" s="657"/>
      <c r="AX37" s="657"/>
      <c r="AY37" s="657"/>
      <c r="AZ37" s="657"/>
      <c r="BA37" s="657"/>
      <c r="BB37" s="657"/>
      <c r="BC37" s="657"/>
      <c r="BD37" s="210"/>
      <c r="BE37" s="656" t="str">
        <f t="shared" si="1"/>
        <v/>
      </c>
      <c r="BF37" s="656"/>
      <c r="BG37" s="657"/>
      <c r="BH37" s="657"/>
      <c r="BI37" s="657"/>
      <c r="BJ37" s="657"/>
      <c r="BK37" s="657"/>
      <c r="BL37" s="657"/>
      <c r="BM37" s="657"/>
      <c r="BN37" s="657"/>
      <c r="BO37" s="657"/>
      <c r="BP37" s="657"/>
      <c r="BQ37" s="657"/>
      <c r="BR37" s="657"/>
      <c r="BS37" s="657"/>
      <c r="BT37" s="657"/>
      <c r="BU37" s="657"/>
      <c r="BV37" s="210"/>
      <c r="BW37" s="656">
        <f t="shared" si="2"/>
        <v>12</v>
      </c>
      <c r="BX37" s="656"/>
      <c r="BY37" s="657" t="str">
        <f>IF('各会計、関係団体の財政状況及び健全化判断比率'!B71="","",'各会計、関係団体の財政状況及び健全化判断比率'!B71)</f>
        <v>徳島県市町村総合事務組合（一般会計）</v>
      </c>
      <c r="BZ37" s="657"/>
      <c r="CA37" s="657"/>
      <c r="CB37" s="657"/>
      <c r="CC37" s="657"/>
      <c r="CD37" s="657"/>
      <c r="CE37" s="657"/>
      <c r="CF37" s="657"/>
      <c r="CG37" s="657"/>
      <c r="CH37" s="657"/>
      <c r="CI37" s="657"/>
      <c r="CJ37" s="657"/>
      <c r="CK37" s="657"/>
      <c r="CL37" s="657"/>
      <c r="CM37" s="657"/>
      <c r="CN37" s="210"/>
      <c r="CO37" s="656">
        <f t="shared" si="3"/>
        <v>18</v>
      </c>
      <c r="CP37" s="656"/>
      <c r="CQ37" s="657" t="str">
        <f>IF('各会計、関係団体の財政状況及び健全化判断比率'!BS10="","",'各会計、関係団体の財政状況及び健全化判断比率'!BS10)</f>
        <v>(株)もくさん</v>
      </c>
      <c r="CR37" s="657"/>
      <c r="CS37" s="657"/>
      <c r="CT37" s="657"/>
      <c r="CU37" s="657"/>
      <c r="CV37" s="657"/>
      <c r="CW37" s="657"/>
      <c r="CX37" s="657"/>
      <c r="CY37" s="657"/>
      <c r="CZ37" s="657"/>
      <c r="DA37" s="657"/>
      <c r="DB37" s="657"/>
      <c r="DC37" s="657"/>
      <c r="DD37" s="657"/>
      <c r="DE37" s="657"/>
      <c r="DF37" s="207"/>
      <c r="DG37" s="658" t="str">
        <f>IF('各会計、関係団体の財政状況及び健全化判断比率'!BR10="","",'各会計、関係団体の財政状況及び健全化判断比率'!BR10)</f>
        <v/>
      </c>
      <c r="DH37" s="658"/>
      <c r="DI37" s="214"/>
      <c r="DJ37" s="182"/>
      <c r="DK37" s="182"/>
      <c r="DL37" s="182"/>
      <c r="DM37" s="182"/>
      <c r="DN37" s="182"/>
      <c r="DO37" s="182"/>
    </row>
    <row r="38" spans="1:119" ht="32.25" customHeight="1" x14ac:dyDescent="0.15">
      <c r="A38" s="183"/>
      <c r="B38" s="209"/>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0"/>
      <c r="U38" s="656">
        <f t="shared" si="4"/>
        <v>7</v>
      </c>
      <c r="V38" s="656"/>
      <c r="W38" s="657" t="str">
        <f>IF('各会計、関係団体の財政状況及び健全化判断比率'!B32="","",'各会計、関係団体の財政状況及び健全化判断比率'!B32)</f>
        <v>後期高齢者医療特別会計</v>
      </c>
      <c r="X38" s="657"/>
      <c r="Y38" s="657"/>
      <c r="Z38" s="657"/>
      <c r="AA38" s="657"/>
      <c r="AB38" s="657"/>
      <c r="AC38" s="657"/>
      <c r="AD38" s="657"/>
      <c r="AE38" s="657"/>
      <c r="AF38" s="657"/>
      <c r="AG38" s="657"/>
      <c r="AH38" s="657"/>
      <c r="AI38" s="657"/>
      <c r="AJ38" s="657"/>
      <c r="AK38" s="657"/>
      <c r="AL38" s="210"/>
      <c r="AM38" s="656" t="str">
        <f t="shared" si="0"/>
        <v/>
      </c>
      <c r="AN38" s="656"/>
      <c r="AO38" s="657"/>
      <c r="AP38" s="657"/>
      <c r="AQ38" s="657"/>
      <c r="AR38" s="657"/>
      <c r="AS38" s="657"/>
      <c r="AT38" s="657"/>
      <c r="AU38" s="657"/>
      <c r="AV38" s="657"/>
      <c r="AW38" s="657"/>
      <c r="AX38" s="657"/>
      <c r="AY38" s="657"/>
      <c r="AZ38" s="657"/>
      <c r="BA38" s="657"/>
      <c r="BB38" s="657"/>
      <c r="BC38" s="657"/>
      <c r="BD38" s="210"/>
      <c r="BE38" s="656" t="str">
        <f t="shared" si="1"/>
        <v/>
      </c>
      <c r="BF38" s="656"/>
      <c r="BG38" s="657"/>
      <c r="BH38" s="657"/>
      <c r="BI38" s="657"/>
      <c r="BJ38" s="657"/>
      <c r="BK38" s="657"/>
      <c r="BL38" s="657"/>
      <c r="BM38" s="657"/>
      <c r="BN38" s="657"/>
      <c r="BO38" s="657"/>
      <c r="BP38" s="657"/>
      <c r="BQ38" s="657"/>
      <c r="BR38" s="657"/>
      <c r="BS38" s="657"/>
      <c r="BT38" s="657"/>
      <c r="BU38" s="657"/>
      <c r="BV38" s="210"/>
      <c r="BW38" s="656">
        <f t="shared" si="2"/>
        <v>13</v>
      </c>
      <c r="BX38" s="656"/>
      <c r="BY38" s="657" t="str">
        <f>IF('各会計、関係団体の財政状況及び健全化判断比率'!B72="","",'各会計、関係団体の財政状況及び健全化判断比率'!B72)</f>
        <v>徳島県市町村総合事務組合（徳島県滞納整理機構特別会計）</v>
      </c>
      <c r="BZ38" s="657"/>
      <c r="CA38" s="657"/>
      <c r="CB38" s="657"/>
      <c r="CC38" s="657"/>
      <c r="CD38" s="657"/>
      <c r="CE38" s="657"/>
      <c r="CF38" s="657"/>
      <c r="CG38" s="657"/>
      <c r="CH38" s="657"/>
      <c r="CI38" s="657"/>
      <c r="CJ38" s="657"/>
      <c r="CK38" s="657"/>
      <c r="CL38" s="657"/>
      <c r="CM38" s="657"/>
      <c r="CN38" s="210"/>
      <c r="CO38" s="656">
        <f t="shared" si="3"/>
        <v>19</v>
      </c>
      <c r="CP38" s="656"/>
      <c r="CQ38" s="657" t="str">
        <f>IF('各会計、関係団体の財政状況及び健全化判断比率'!BS11="","",'各会計、関係団体の財政状況及び健全化判断比率'!BS11)</f>
        <v>(株)いろどり</v>
      </c>
      <c r="CR38" s="657"/>
      <c r="CS38" s="657"/>
      <c r="CT38" s="657"/>
      <c r="CU38" s="657"/>
      <c r="CV38" s="657"/>
      <c r="CW38" s="657"/>
      <c r="CX38" s="657"/>
      <c r="CY38" s="657"/>
      <c r="CZ38" s="657"/>
      <c r="DA38" s="657"/>
      <c r="DB38" s="657"/>
      <c r="DC38" s="657"/>
      <c r="DD38" s="657"/>
      <c r="DE38" s="657"/>
      <c r="DF38" s="207"/>
      <c r="DG38" s="658" t="str">
        <f>IF('各会計、関係団体の財政状況及び健全化判断比率'!BR11="","",'各会計、関係団体の財政状況及び健全化判断比率'!BR11)</f>
        <v/>
      </c>
      <c r="DH38" s="658"/>
      <c r="DI38" s="214"/>
      <c r="DJ38" s="182"/>
      <c r="DK38" s="182"/>
      <c r="DL38" s="182"/>
      <c r="DM38" s="182"/>
      <c r="DN38" s="182"/>
      <c r="DO38" s="182"/>
    </row>
    <row r="39" spans="1:119" ht="32.25" customHeight="1" x14ac:dyDescent="0.15">
      <c r="A39" s="183"/>
      <c r="B39" s="209"/>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0"/>
      <c r="U39" s="656" t="str">
        <f t="shared" si="4"/>
        <v/>
      </c>
      <c r="V39" s="656"/>
      <c r="W39" s="657"/>
      <c r="X39" s="657"/>
      <c r="Y39" s="657"/>
      <c r="Z39" s="657"/>
      <c r="AA39" s="657"/>
      <c r="AB39" s="657"/>
      <c r="AC39" s="657"/>
      <c r="AD39" s="657"/>
      <c r="AE39" s="657"/>
      <c r="AF39" s="657"/>
      <c r="AG39" s="657"/>
      <c r="AH39" s="657"/>
      <c r="AI39" s="657"/>
      <c r="AJ39" s="657"/>
      <c r="AK39" s="657"/>
      <c r="AL39" s="210"/>
      <c r="AM39" s="656" t="str">
        <f t="shared" si="0"/>
        <v/>
      </c>
      <c r="AN39" s="656"/>
      <c r="AO39" s="657"/>
      <c r="AP39" s="657"/>
      <c r="AQ39" s="657"/>
      <c r="AR39" s="657"/>
      <c r="AS39" s="657"/>
      <c r="AT39" s="657"/>
      <c r="AU39" s="657"/>
      <c r="AV39" s="657"/>
      <c r="AW39" s="657"/>
      <c r="AX39" s="657"/>
      <c r="AY39" s="657"/>
      <c r="AZ39" s="657"/>
      <c r="BA39" s="657"/>
      <c r="BB39" s="657"/>
      <c r="BC39" s="657"/>
      <c r="BD39" s="210"/>
      <c r="BE39" s="656" t="str">
        <f t="shared" si="1"/>
        <v/>
      </c>
      <c r="BF39" s="656"/>
      <c r="BG39" s="657"/>
      <c r="BH39" s="657"/>
      <c r="BI39" s="657"/>
      <c r="BJ39" s="657"/>
      <c r="BK39" s="657"/>
      <c r="BL39" s="657"/>
      <c r="BM39" s="657"/>
      <c r="BN39" s="657"/>
      <c r="BO39" s="657"/>
      <c r="BP39" s="657"/>
      <c r="BQ39" s="657"/>
      <c r="BR39" s="657"/>
      <c r="BS39" s="657"/>
      <c r="BT39" s="657"/>
      <c r="BU39" s="657"/>
      <c r="BV39" s="210"/>
      <c r="BW39" s="656">
        <f t="shared" si="2"/>
        <v>14</v>
      </c>
      <c r="BX39" s="656"/>
      <c r="BY39" s="657" t="str">
        <f>IF('各会計、関係団体の財政状況及び健全化判断比率'!B73="","",'各会計、関係団体の財政状況及び健全化判断比率'!B73)</f>
        <v>徳島県市町村議会議員公務災害補償等組合</v>
      </c>
      <c r="BZ39" s="657"/>
      <c r="CA39" s="657"/>
      <c r="CB39" s="657"/>
      <c r="CC39" s="657"/>
      <c r="CD39" s="657"/>
      <c r="CE39" s="657"/>
      <c r="CF39" s="657"/>
      <c r="CG39" s="657"/>
      <c r="CH39" s="657"/>
      <c r="CI39" s="657"/>
      <c r="CJ39" s="657"/>
      <c r="CK39" s="657"/>
      <c r="CL39" s="657"/>
      <c r="CM39" s="657"/>
      <c r="CN39" s="210"/>
      <c r="CO39" s="656">
        <f t="shared" si="3"/>
        <v>20</v>
      </c>
      <c r="CP39" s="656"/>
      <c r="CQ39" s="657" t="str">
        <f>IF('各会計、関係団体の財政状況及び健全化判断比率'!BS12="","",'各会計、関係団体の財政状況及び健全化判断比率'!BS12)</f>
        <v>(一社)かみかつ森林環境公社</v>
      </c>
      <c r="CR39" s="657"/>
      <c r="CS39" s="657"/>
      <c r="CT39" s="657"/>
      <c r="CU39" s="657"/>
      <c r="CV39" s="657"/>
      <c r="CW39" s="657"/>
      <c r="CX39" s="657"/>
      <c r="CY39" s="657"/>
      <c r="CZ39" s="657"/>
      <c r="DA39" s="657"/>
      <c r="DB39" s="657"/>
      <c r="DC39" s="657"/>
      <c r="DD39" s="657"/>
      <c r="DE39" s="657"/>
      <c r="DF39" s="207"/>
      <c r="DG39" s="658" t="str">
        <f>IF('各会計、関係団体の財政状況及び健全化判断比率'!BR12="","",'各会計、関係団体の財政状況及び健全化判断比率'!BR12)</f>
        <v/>
      </c>
      <c r="DH39" s="658"/>
      <c r="DI39" s="214"/>
      <c r="DJ39" s="182"/>
      <c r="DK39" s="182"/>
      <c r="DL39" s="182"/>
      <c r="DM39" s="182"/>
      <c r="DN39" s="182"/>
      <c r="DO39" s="182"/>
    </row>
    <row r="40" spans="1:119" ht="32.25" customHeight="1" x14ac:dyDescent="0.15">
      <c r="A40" s="183"/>
      <c r="B40" s="209"/>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0"/>
      <c r="U40" s="656" t="str">
        <f t="shared" si="4"/>
        <v/>
      </c>
      <c r="V40" s="656"/>
      <c r="W40" s="657"/>
      <c r="X40" s="657"/>
      <c r="Y40" s="657"/>
      <c r="Z40" s="657"/>
      <c r="AA40" s="657"/>
      <c r="AB40" s="657"/>
      <c r="AC40" s="657"/>
      <c r="AD40" s="657"/>
      <c r="AE40" s="657"/>
      <c r="AF40" s="657"/>
      <c r="AG40" s="657"/>
      <c r="AH40" s="657"/>
      <c r="AI40" s="657"/>
      <c r="AJ40" s="657"/>
      <c r="AK40" s="657"/>
      <c r="AL40" s="210"/>
      <c r="AM40" s="656" t="str">
        <f t="shared" si="0"/>
        <v/>
      </c>
      <c r="AN40" s="656"/>
      <c r="AO40" s="657"/>
      <c r="AP40" s="657"/>
      <c r="AQ40" s="657"/>
      <c r="AR40" s="657"/>
      <c r="AS40" s="657"/>
      <c r="AT40" s="657"/>
      <c r="AU40" s="657"/>
      <c r="AV40" s="657"/>
      <c r="AW40" s="657"/>
      <c r="AX40" s="657"/>
      <c r="AY40" s="657"/>
      <c r="AZ40" s="657"/>
      <c r="BA40" s="657"/>
      <c r="BB40" s="657"/>
      <c r="BC40" s="657"/>
      <c r="BD40" s="210"/>
      <c r="BE40" s="656" t="str">
        <f t="shared" si="1"/>
        <v/>
      </c>
      <c r="BF40" s="656"/>
      <c r="BG40" s="657"/>
      <c r="BH40" s="657"/>
      <c r="BI40" s="657"/>
      <c r="BJ40" s="657"/>
      <c r="BK40" s="657"/>
      <c r="BL40" s="657"/>
      <c r="BM40" s="657"/>
      <c r="BN40" s="657"/>
      <c r="BO40" s="657"/>
      <c r="BP40" s="657"/>
      <c r="BQ40" s="657"/>
      <c r="BR40" s="657"/>
      <c r="BS40" s="657"/>
      <c r="BT40" s="657"/>
      <c r="BU40" s="657"/>
      <c r="BV40" s="210"/>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0"/>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07"/>
      <c r="DG40" s="658" t="str">
        <f>IF('各会計、関係団体の財政状況及び健全化判断比率'!BR13="","",'各会計、関係団体の財政状況及び健全化判断比率'!BR13)</f>
        <v/>
      </c>
      <c r="DH40" s="658"/>
      <c r="DI40" s="214"/>
      <c r="DJ40" s="182"/>
      <c r="DK40" s="182"/>
      <c r="DL40" s="182"/>
      <c r="DM40" s="182"/>
      <c r="DN40" s="182"/>
      <c r="DO40" s="182"/>
    </row>
    <row r="41" spans="1:119" ht="32.25" customHeight="1" x14ac:dyDescent="0.15">
      <c r="A41" s="183"/>
      <c r="B41" s="209"/>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0"/>
      <c r="U41" s="656" t="str">
        <f t="shared" si="4"/>
        <v/>
      </c>
      <c r="V41" s="656"/>
      <c r="W41" s="657"/>
      <c r="X41" s="657"/>
      <c r="Y41" s="657"/>
      <c r="Z41" s="657"/>
      <c r="AA41" s="657"/>
      <c r="AB41" s="657"/>
      <c r="AC41" s="657"/>
      <c r="AD41" s="657"/>
      <c r="AE41" s="657"/>
      <c r="AF41" s="657"/>
      <c r="AG41" s="657"/>
      <c r="AH41" s="657"/>
      <c r="AI41" s="657"/>
      <c r="AJ41" s="657"/>
      <c r="AK41" s="657"/>
      <c r="AL41" s="210"/>
      <c r="AM41" s="656" t="str">
        <f t="shared" si="0"/>
        <v/>
      </c>
      <c r="AN41" s="656"/>
      <c r="AO41" s="657"/>
      <c r="AP41" s="657"/>
      <c r="AQ41" s="657"/>
      <c r="AR41" s="657"/>
      <c r="AS41" s="657"/>
      <c r="AT41" s="657"/>
      <c r="AU41" s="657"/>
      <c r="AV41" s="657"/>
      <c r="AW41" s="657"/>
      <c r="AX41" s="657"/>
      <c r="AY41" s="657"/>
      <c r="AZ41" s="657"/>
      <c r="BA41" s="657"/>
      <c r="BB41" s="657"/>
      <c r="BC41" s="657"/>
      <c r="BD41" s="210"/>
      <c r="BE41" s="656" t="str">
        <f t="shared" si="1"/>
        <v/>
      </c>
      <c r="BF41" s="656"/>
      <c r="BG41" s="657"/>
      <c r="BH41" s="657"/>
      <c r="BI41" s="657"/>
      <c r="BJ41" s="657"/>
      <c r="BK41" s="657"/>
      <c r="BL41" s="657"/>
      <c r="BM41" s="657"/>
      <c r="BN41" s="657"/>
      <c r="BO41" s="657"/>
      <c r="BP41" s="657"/>
      <c r="BQ41" s="657"/>
      <c r="BR41" s="657"/>
      <c r="BS41" s="657"/>
      <c r="BT41" s="657"/>
      <c r="BU41" s="657"/>
      <c r="BV41" s="210"/>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0"/>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07"/>
      <c r="DG41" s="658" t="str">
        <f>IF('各会計、関係団体の財政状況及び健全化判断比率'!BR14="","",'各会計、関係団体の財政状況及び健全化判断比率'!BR14)</f>
        <v/>
      </c>
      <c r="DH41" s="658"/>
      <c r="DI41" s="214"/>
      <c r="DJ41" s="182"/>
      <c r="DK41" s="182"/>
      <c r="DL41" s="182"/>
      <c r="DM41" s="182"/>
      <c r="DN41" s="182"/>
      <c r="DO41" s="182"/>
    </row>
    <row r="42" spans="1:119" ht="32.25" customHeight="1" x14ac:dyDescent="0.15">
      <c r="A42" s="182"/>
      <c r="B42" s="209"/>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0"/>
      <c r="U42" s="656" t="str">
        <f t="shared" si="4"/>
        <v/>
      </c>
      <c r="V42" s="656"/>
      <c r="W42" s="657"/>
      <c r="X42" s="657"/>
      <c r="Y42" s="657"/>
      <c r="Z42" s="657"/>
      <c r="AA42" s="657"/>
      <c r="AB42" s="657"/>
      <c r="AC42" s="657"/>
      <c r="AD42" s="657"/>
      <c r="AE42" s="657"/>
      <c r="AF42" s="657"/>
      <c r="AG42" s="657"/>
      <c r="AH42" s="657"/>
      <c r="AI42" s="657"/>
      <c r="AJ42" s="657"/>
      <c r="AK42" s="657"/>
      <c r="AL42" s="210"/>
      <c r="AM42" s="656" t="str">
        <f t="shared" si="0"/>
        <v/>
      </c>
      <c r="AN42" s="656"/>
      <c r="AO42" s="657"/>
      <c r="AP42" s="657"/>
      <c r="AQ42" s="657"/>
      <c r="AR42" s="657"/>
      <c r="AS42" s="657"/>
      <c r="AT42" s="657"/>
      <c r="AU42" s="657"/>
      <c r="AV42" s="657"/>
      <c r="AW42" s="657"/>
      <c r="AX42" s="657"/>
      <c r="AY42" s="657"/>
      <c r="AZ42" s="657"/>
      <c r="BA42" s="657"/>
      <c r="BB42" s="657"/>
      <c r="BC42" s="657"/>
      <c r="BD42" s="210"/>
      <c r="BE42" s="656" t="str">
        <f t="shared" si="1"/>
        <v/>
      </c>
      <c r="BF42" s="656"/>
      <c r="BG42" s="657"/>
      <c r="BH42" s="657"/>
      <c r="BI42" s="657"/>
      <c r="BJ42" s="657"/>
      <c r="BK42" s="657"/>
      <c r="BL42" s="657"/>
      <c r="BM42" s="657"/>
      <c r="BN42" s="657"/>
      <c r="BO42" s="657"/>
      <c r="BP42" s="657"/>
      <c r="BQ42" s="657"/>
      <c r="BR42" s="657"/>
      <c r="BS42" s="657"/>
      <c r="BT42" s="657"/>
      <c r="BU42" s="657"/>
      <c r="BV42" s="210"/>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0"/>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07"/>
      <c r="DG42" s="658" t="str">
        <f>IF('各会計、関係団体の財政状況及び健全化判断比率'!BR15="","",'各会計、関係団体の財政状況及び健全化判断比率'!BR15)</f>
        <v/>
      </c>
      <c r="DH42" s="658"/>
      <c r="DI42" s="214"/>
      <c r="DJ42" s="182"/>
      <c r="DK42" s="182"/>
      <c r="DL42" s="182"/>
      <c r="DM42" s="182"/>
      <c r="DN42" s="182"/>
      <c r="DO42" s="182"/>
    </row>
    <row r="43" spans="1:119" ht="32.25" customHeight="1" x14ac:dyDescent="0.15">
      <c r="A43" s="182"/>
      <c r="B43" s="209"/>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0"/>
      <c r="U43" s="656" t="str">
        <f t="shared" si="4"/>
        <v/>
      </c>
      <c r="V43" s="656"/>
      <c r="W43" s="657"/>
      <c r="X43" s="657"/>
      <c r="Y43" s="657"/>
      <c r="Z43" s="657"/>
      <c r="AA43" s="657"/>
      <c r="AB43" s="657"/>
      <c r="AC43" s="657"/>
      <c r="AD43" s="657"/>
      <c r="AE43" s="657"/>
      <c r="AF43" s="657"/>
      <c r="AG43" s="657"/>
      <c r="AH43" s="657"/>
      <c r="AI43" s="657"/>
      <c r="AJ43" s="657"/>
      <c r="AK43" s="657"/>
      <c r="AL43" s="210"/>
      <c r="AM43" s="656" t="str">
        <f t="shared" si="0"/>
        <v/>
      </c>
      <c r="AN43" s="656"/>
      <c r="AO43" s="657"/>
      <c r="AP43" s="657"/>
      <c r="AQ43" s="657"/>
      <c r="AR43" s="657"/>
      <c r="AS43" s="657"/>
      <c r="AT43" s="657"/>
      <c r="AU43" s="657"/>
      <c r="AV43" s="657"/>
      <c r="AW43" s="657"/>
      <c r="AX43" s="657"/>
      <c r="AY43" s="657"/>
      <c r="AZ43" s="657"/>
      <c r="BA43" s="657"/>
      <c r="BB43" s="657"/>
      <c r="BC43" s="657"/>
      <c r="BD43" s="210"/>
      <c r="BE43" s="656" t="str">
        <f t="shared" si="1"/>
        <v/>
      </c>
      <c r="BF43" s="656"/>
      <c r="BG43" s="657"/>
      <c r="BH43" s="657"/>
      <c r="BI43" s="657"/>
      <c r="BJ43" s="657"/>
      <c r="BK43" s="657"/>
      <c r="BL43" s="657"/>
      <c r="BM43" s="657"/>
      <c r="BN43" s="657"/>
      <c r="BO43" s="657"/>
      <c r="BP43" s="657"/>
      <c r="BQ43" s="657"/>
      <c r="BR43" s="657"/>
      <c r="BS43" s="657"/>
      <c r="BT43" s="657"/>
      <c r="BU43" s="657"/>
      <c r="BV43" s="210"/>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0"/>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07"/>
      <c r="DG43" s="658" t="str">
        <f>IF('各会計、関係団体の財政状況及び健全化判断比率'!BR16="","",'各会計、関係団体の財政状況及び健全化判断比率'!BR16)</f>
        <v/>
      </c>
      <c r="DH43" s="658"/>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203</v>
      </c>
      <c r="C46" s="182"/>
      <c r="D46" s="182"/>
      <c r="E46" s="182" t="s">
        <v>204</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205</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206</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207</v>
      </c>
    </row>
    <row r="50" spans="5:5" x14ac:dyDescent="0.15">
      <c r="E50" s="184" t="s">
        <v>208</v>
      </c>
    </row>
    <row r="51" spans="5:5" x14ac:dyDescent="0.15">
      <c r="E51" s="184" t="s">
        <v>209</v>
      </c>
    </row>
    <row r="52" spans="5:5" x14ac:dyDescent="0.15">
      <c r="E52" s="184" t="s">
        <v>210</v>
      </c>
    </row>
    <row r="53" spans="5:5" x14ac:dyDescent="0.15"/>
    <row r="54" spans="5:5" x14ac:dyDescent="0.15"/>
    <row r="55" spans="5:5" x14ac:dyDescent="0.15"/>
    <row r="56" spans="5:5" x14ac:dyDescent="0.15"/>
  </sheetData>
  <sheetProtection algorithmName="SHA-512" hashValue="mauQsZzthmdD8V+hm96G5H0Fxsrt+SDtOfA9Ssd0eeiilf5qzGfTbQhL4DKG6LhStVSbgmy5OdROv/739ltoNQ==" saltValue="ny5d7C9Ms9VXI9PeJ/Le7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2" customWidth="1"/>
    <col min="96" max="133" width="1.625" style="238"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659" t="s">
        <v>211</v>
      </c>
      <c r="DI1" s="660"/>
      <c r="DJ1" s="660"/>
      <c r="DK1" s="660"/>
      <c r="DL1" s="660"/>
      <c r="DM1" s="660"/>
      <c r="DN1" s="661"/>
      <c r="DO1" s="222"/>
      <c r="DP1" s="659" t="s">
        <v>212</v>
      </c>
      <c r="DQ1" s="660"/>
      <c r="DR1" s="660"/>
      <c r="DS1" s="660"/>
      <c r="DT1" s="660"/>
      <c r="DU1" s="660"/>
      <c r="DV1" s="660"/>
      <c r="DW1" s="660"/>
      <c r="DX1" s="660"/>
      <c r="DY1" s="660"/>
      <c r="DZ1" s="660"/>
      <c r="EA1" s="660"/>
      <c r="EB1" s="660"/>
      <c r="EC1" s="661"/>
      <c r="ED1" s="220"/>
      <c r="EE1" s="220"/>
      <c r="EF1" s="220"/>
      <c r="EG1" s="220"/>
      <c r="EH1" s="220"/>
      <c r="EI1" s="220"/>
      <c r="EJ1" s="220"/>
      <c r="EK1" s="220"/>
      <c r="EL1" s="220"/>
      <c r="EM1" s="220"/>
    </row>
    <row r="2" spans="2:143" ht="22.5" customHeight="1" x14ac:dyDescent="0.15">
      <c r="B2" s="223" t="s">
        <v>213</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6" customFormat="1" ht="11.25" customHeight="1" x14ac:dyDescent="0.15">
      <c r="B5" s="669" t="s">
        <v>224</v>
      </c>
      <c r="C5" s="670"/>
      <c r="D5" s="670"/>
      <c r="E5" s="670"/>
      <c r="F5" s="670"/>
      <c r="G5" s="670"/>
      <c r="H5" s="670"/>
      <c r="I5" s="670"/>
      <c r="J5" s="670"/>
      <c r="K5" s="670"/>
      <c r="L5" s="670"/>
      <c r="M5" s="670"/>
      <c r="N5" s="670"/>
      <c r="O5" s="670"/>
      <c r="P5" s="670"/>
      <c r="Q5" s="671"/>
      <c r="R5" s="672">
        <v>127798</v>
      </c>
      <c r="S5" s="673"/>
      <c r="T5" s="673"/>
      <c r="U5" s="673"/>
      <c r="V5" s="673"/>
      <c r="W5" s="673"/>
      <c r="X5" s="673"/>
      <c r="Y5" s="674"/>
      <c r="Z5" s="675">
        <v>3.8</v>
      </c>
      <c r="AA5" s="675"/>
      <c r="AB5" s="675"/>
      <c r="AC5" s="675"/>
      <c r="AD5" s="676">
        <v>127798</v>
      </c>
      <c r="AE5" s="676"/>
      <c r="AF5" s="676"/>
      <c r="AG5" s="676"/>
      <c r="AH5" s="676"/>
      <c r="AI5" s="676"/>
      <c r="AJ5" s="676"/>
      <c r="AK5" s="676"/>
      <c r="AL5" s="677">
        <v>8.6999999999999993</v>
      </c>
      <c r="AM5" s="678"/>
      <c r="AN5" s="678"/>
      <c r="AO5" s="679"/>
      <c r="AP5" s="669" t="s">
        <v>225</v>
      </c>
      <c r="AQ5" s="670"/>
      <c r="AR5" s="670"/>
      <c r="AS5" s="670"/>
      <c r="AT5" s="670"/>
      <c r="AU5" s="670"/>
      <c r="AV5" s="670"/>
      <c r="AW5" s="670"/>
      <c r="AX5" s="670"/>
      <c r="AY5" s="670"/>
      <c r="AZ5" s="670"/>
      <c r="BA5" s="670"/>
      <c r="BB5" s="670"/>
      <c r="BC5" s="670"/>
      <c r="BD5" s="670"/>
      <c r="BE5" s="670"/>
      <c r="BF5" s="671"/>
      <c r="BG5" s="683">
        <v>125399</v>
      </c>
      <c r="BH5" s="684"/>
      <c r="BI5" s="684"/>
      <c r="BJ5" s="684"/>
      <c r="BK5" s="684"/>
      <c r="BL5" s="684"/>
      <c r="BM5" s="684"/>
      <c r="BN5" s="685"/>
      <c r="BO5" s="686">
        <v>98.1</v>
      </c>
      <c r="BP5" s="686"/>
      <c r="BQ5" s="686"/>
      <c r="BR5" s="686"/>
      <c r="BS5" s="687" t="s">
        <v>226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218</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57171</v>
      </c>
      <c r="S6" s="684"/>
      <c r="T6" s="684"/>
      <c r="U6" s="684"/>
      <c r="V6" s="684"/>
      <c r="W6" s="684"/>
      <c r="X6" s="684"/>
      <c r="Y6" s="685"/>
      <c r="Z6" s="686">
        <v>1.7</v>
      </c>
      <c r="AA6" s="686"/>
      <c r="AB6" s="686"/>
      <c r="AC6" s="686"/>
      <c r="AD6" s="687">
        <v>57171</v>
      </c>
      <c r="AE6" s="687"/>
      <c r="AF6" s="687"/>
      <c r="AG6" s="687"/>
      <c r="AH6" s="687"/>
      <c r="AI6" s="687"/>
      <c r="AJ6" s="687"/>
      <c r="AK6" s="687"/>
      <c r="AL6" s="688">
        <v>3.9</v>
      </c>
      <c r="AM6" s="689"/>
      <c r="AN6" s="689"/>
      <c r="AO6" s="690"/>
      <c r="AP6" s="680" t="s">
        <v>231</v>
      </c>
      <c r="AQ6" s="681"/>
      <c r="AR6" s="681"/>
      <c r="AS6" s="681"/>
      <c r="AT6" s="681"/>
      <c r="AU6" s="681"/>
      <c r="AV6" s="681"/>
      <c r="AW6" s="681"/>
      <c r="AX6" s="681"/>
      <c r="AY6" s="681"/>
      <c r="AZ6" s="681"/>
      <c r="BA6" s="681"/>
      <c r="BB6" s="681"/>
      <c r="BC6" s="681"/>
      <c r="BD6" s="681"/>
      <c r="BE6" s="681"/>
      <c r="BF6" s="682"/>
      <c r="BG6" s="683">
        <v>125399</v>
      </c>
      <c r="BH6" s="684"/>
      <c r="BI6" s="684"/>
      <c r="BJ6" s="684"/>
      <c r="BK6" s="684"/>
      <c r="BL6" s="684"/>
      <c r="BM6" s="684"/>
      <c r="BN6" s="685"/>
      <c r="BO6" s="686">
        <v>98.1</v>
      </c>
      <c r="BP6" s="686"/>
      <c r="BQ6" s="686"/>
      <c r="BR6" s="686"/>
      <c r="BS6" s="687" t="s">
        <v>171</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46210</v>
      </c>
      <c r="CS6" s="684"/>
      <c r="CT6" s="684"/>
      <c r="CU6" s="684"/>
      <c r="CV6" s="684"/>
      <c r="CW6" s="684"/>
      <c r="CX6" s="684"/>
      <c r="CY6" s="685"/>
      <c r="CZ6" s="677">
        <v>1.4</v>
      </c>
      <c r="DA6" s="678"/>
      <c r="DB6" s="678"/>
      <c r="DC6" s="697"/>
      <c r="DD6" s="692" t="s">
        <v>134</v>
      </c>
      <c r="DE6" s="684"/>
      <c r="DF6" s="684"/>
      <c r="DG6" s="684"/>
      <c r="DH6" s="684"/>
      <c r="DI6" s="684"/>
      <c r="DJ6" s="684"/>
      <c r="DK6" s="684"/>
      <c r="DL6" s="684"/>
      <c r="DM6" s="684"/>
      <c r="DN6" s="684"/>
      <c r="DO6" s="684"/>
      <c r="DP6" s="685"/>
      <c r="DQ6" s="692">
        <v>46210</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127</v>
      </c>
      <c r="S7" s="684"/>
      <c r="T7" s="684"/>
      <c r="U7" s="684"/>
      <c r="V7" s="684"/>
      <c r="W7" s="684"/>
      <c r="X7" s="684"/>
      <c r="Y7" s="685"/>
      <c r="Z7" s="686">
        <v>0</v>
      </c>
      <c r="AA7" s="686"/>
      <c r="AB7" s="686"/>
      <c r="AC7" s="686"/>
      <c r="AD7" s="687">
        <v>127</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45663</v>
      </c>
      <c r="BH7" s="684"/>
      <c r="BI7" s="684"/>
      <c r="BJ7" s="684"/>
      <c r="BK7" s="684"/>
      <c r="BL7" s="684"/>
      <c r="BM7" s="684"/>
      <c r="BN7" s="685"/>
      <c r="BO7" s="686">
        <v>35.700000000000003</v>
      </c>
      <c r="BP7" s="686"/>
      <c r="BQ7" s="686"/>
      <c r="BR7" s="686"/>
      <c r="BS7" s="687" t="s">
        <v>134</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899451</v>
      </c>
      <c r="CS7" s="684"/>
      <c r="CT7" s="684"/>
      <c r="CU7" s="684"/>
      <c r="CV7" s="684"/>
      <c r="CW7" s="684"/>
      <c r="CX7" s="684"/>
      <c r="CY7" s="685"/>
      <c r="CZ7" s="686">
        <v>28</v>
      </c>
      <c r="DA7" s="686"/>
      <c r="DB7" s="686"/>
      <c r="DC7" s="686"/>
      <c r="DD7" s="692">
        <v>35733</v>
      </c>
      <c r="DE7" s="684"/>
      <c r="DF7" s="684"/>
      <c r="DG7" s="684"/>
      <c r="DH7" s="684"/>
      <c r="DI7" s="684"/>
      <c r="DJ7" s="684"/>
      <c r="DK7" s="684"/>
      <c r="DL7" s="684"/>
      <c r="DM7" s="684"/>
      <c r="DN7" s="684"/>
      <c r="DO7" s="684"/>
      <c r="DP7" s="685"/>
      <c r="DQ7" s="692">
        <v>714609</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879</v>
      </c>
      <c r="S8" s="684"/>
      <c r="T8" s="684"/>
      <c r="U8" s="684"/>
      <c r="V8" s="684"/>
      <c r="W8" s="684"/>
      <c r="X8" s="684"/>
      <c r="Y8" s="685"/>
      <c r="Z8" s="686">
        <v>0</v>
      </c>
      <c r="AA8" s="686"/>
      <c r="AB8" s="686"/>
      <c r="AC8" s="686"/>
      <c r="AD8" s="687">
        <v>879</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2137</v>
      </c>
      <c r="BH8" s="684"/>
      <c r="BI8" s="684"/>
      <c r="BJ8" s="684"/>
      <c r="BK8" s="684"/>
      <c r="BL8" s="684"/>
      <c r="BM8" s="684"/>
      <c r="BN8" s="685"/>
      <c r="BO8" s="686">
        <v>1.7</v>
      </c>
      <c r="BP8" s="686"/>
      <c r="BQ8" s="686"/>
      <c r="BR8" s="686"/>
      <c r="BS8" s="692" t="s">
        <v>226</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508570</v>
      </c>
      <c r="CS8" s="684"/>
      <c r="CT8" s="684"/>
      <c r="CU8" s="684"/>
      <c r="CV8" s="684"/>
      <c r="CW8" s="684"/>
      <c r="CX8" s="684"/>
      <c r="CY8" s="685"/>
      <c r="CZ8" s="686">
        <v>15.9</v>
      </c>
      <c r="DA8" s="686"/>
      <c r="DB8" s="686"/>
      <c r="DC8" s="686"/>
      <c r="DD8" s="692">
        <v>13051</v>
      </c>
      <c r="DE8" s="684"/>
      <c r="DF8" s="684"/>
      <c r="DG8" s="684"/>
      <c r="DH8" s="684"/>
      <c r="DI8" s="684"/>
      <c r="DJ8" s="684"/>
      <c r="DK8" s="684"/>
      <c r="DL8" s="684"/>
      <c r="DM8" s="684"/>
      <c r="DN8" s="684"/>
      <c r="DO8" s="684"/>
      <c r="DP8" s="685"/>
      <c r="DQ8" s="692">
        <v>373783</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453</v>
      </c>
      <c r="S9" s="684"/>
      <c r="T9" s="684"/>
      <c r="U9" s="684"/>
      <c r="V9" s="684"/>
      <c r="W9" s="684"/>
      <c r="X9" s="684"/>
      <c r="Y9" s="685"/>
      <c r="Z9" s="686">
        <v>0</v>
      </c>
      <c r="AA9" s="686"/>
      <c r="AB9" s="686"/>
      <c r="AC9" s="686"/>
      <c r="AD9" s="687">
        <v>453</v>
      </c>
      <c r="AE9" s="687"/>
      <c r="AF9" s="687"/>
      <c r="AG9" s="687"/>
      <c r="AH9" s="687"/>
      <c r="AI9" s="687"/>
      <c r="AJ9" s="687"/>
      <c r="AK9" s="687"/>
      <c r="AL9" s="688">
        <v>0</v>
      </c>
      <c r="AM9" s="689"/>
      <c r="AN9" s="689"/>
      <c r="AO9" s="690"/>
      <c r="AP9" s="680" t="s">
        <v>240</v>
      </c>
      <c r="AQ9" s="681"/>
      <c r="AR9" s="681"/>
      <c r="AS9" s="681"/>
      <c r="AT9" s="681"/>
      <c r="AU9" s="681"/>
      <c r="AV9" s="681"/>
      <c r="AW9" s="681"/>
      <c r="AX9" s="681"/>
      <c r="AY9" s="681"/>
      <c r="AZ9" s="681"/>
      <c r="BA9" s="681"/>
      <c r="BB9" s="681"/>
      <c r="BC9" s="681"/>
      <c r="BD9" s="681"/>
      <c r="BE9" s="681"/>
      <c r="BF9" s="682"/>
      <c r="BG9" s="683">
        <v>37053</v>
      </c>
      <c r="BH9" s="684"/>
      <c r="BI9" s="684"/>
      <c r="BJ9" s="684"/>
      <c r="BK9" s="684"/>
      <c r="BL9" s="684"/>
      <c r="BM9" s="684"/>
      <c r="BN9" s="685"/>
      <c r="BO9" s="686">
        <v>29</v>
      </c>
      <c r="BP9" s="686"/>
      <c r="BQ9" s="686"/>
      <c r="BR9" s="686"/>
      <c r="BS9" s="692" t="s">
        <v>171</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395805</v>
      </c>
      <c r="CS9" s="684"/>
      <c r="CT9" s="684"/>
      <c r="CU9" s="684"/>
      <c r="CV9" s="684"/>
      <c r="CW9" s="684"/>
      <c r="CX9" s="684"/>
      <c r="CY9" s="685"/>
      <c r="CZ9" s="686">
        <v>12.3</v>
      </c>
      <c r="DA9" s="686"/>
      <c r="DB9" s="686"/>
      <c r="DC9" s="686"/>
      <c r="DD9" s="692">
        <v>274937</v>
      </c>
      <c r="DE9" s="684"/>
      <c r="DF9" s="684"/>
      <c r="DG9" s="684"/>
      <c r="DH9" s="684"/>
      <c r="DI9" s="684"/>
      <c r="DJ9" s="684"/>
      <c r="DK9" s="684"/>
      <c r="DL9" s="684"/>
      <c r="DM9" s="684"/>
      <c r="DN9" s="684"/>
      <c r="DO9" s="684"/>
      <c r="DP9" s="685"/>
      <c r="DQ9" s="692">
        <v>115382</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226</v>
      </c>
      <c r="S10" s="684"/>
      <c r="T10" s="684"/>
      <c r="U10" s="684"/>
      <c r="V10" s="684"/>
      <c r="W10" s="684"/>
      <c r="X10" s="684"/>
      <c r="Y10" s="685"/>
      <c r="Z10" s="686" t="s">
        <v>171</v>
      </c>
      <c r="AA10" s="686"/>
      <c r="AB10" s="686"/>
      <c r="AC10" s="686"/>
      <c r="AD10" s="687" t="s">
        <v>134</v>
      </c>
      <c r="AE10" s="687"/>
      <c r="AF10" s="687"/>
      <c r="AG10" s="687"/>
      <c r="AH10" s="687"/>
      <c r="AI10" s="687"/>
      <c r="AJ10" s="687"/>
      <c r="AK10" s="687"/>
      <c r="AL10" s="688" t="s">
        <v>134</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4404</v>
      </c>
      <c r="BH10" s="684"/>
      <c r="BI10" s="684"/>
      <c r="BJ10" s="684"/>
      <c r="BK10" s="684"/>
      <c r="BL10" s="684"/>
      <c r="BM10" s="684"/>
      <c r="BN10" s="685"/>
      <c r="BO10" s="686">
        <v>3.4</v>
      </c>
      <c r="BP10" s="686"/>
      <c r="BQ10" s="686"/>
      <c r="BR10" s="686"/>
      <c r="BS10" s="692" t="s">
        <v>134</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7713</v>
      </c>
      <c r="CS10" s="684"/>
      <c r="CT10" s="684"/>
      <c r="CU10" s="684"/>
      <c r="CV10" s="684"/>
      <c r="CW10" s="684"/>
      <c r="CX10" s="684"/>
      <c r="CY10" s="685"/>
      <c r="CZ10" s="686">
        <v>0.2</v>
      </c>
      <c r="DA10" s="686"/>
      <c r="DB10" s="686"/>
      <c r="DC10" s="686"/>
      <c r="DD10" s="692" t="s">
        <v>134</v>
      </c>
      <c r="DE10" s="684"/>
      <c r="DF10" s="684"/>
      <c r="DG10" s="684"/>
      <c r="DH10" s="684"/>
      <c r="DI10" s="684"/>
      <c r="DJ10" s="684"/>
      <c r="DK10" s="684"/>
      <c r="DL10" s="684"/>
      <c r="DM10" s="684"/>
      <c r="DN10" s="684"/>
      <c r="DO10" s="684"/>
      <c r="DP10" s="685"/>
      <c r="DQ10" s="692">
        <v>2113</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25629</v>
      </c>
      <c r="S11" s="684"/>
      <c r="T11" s="684"/>
      <c r="U11" s="684"/>
      <c r="V11" s="684"/>
      <c r="W11" s="684"/>
      <c r="X11" s="684"/>
      <c r="Y11" s="685"/>
      <c r="Z11" s="688">
        <v>0.8</v>
      </c>
      <c r="AA11" s="689"/>
      <c r="AB11" s="689"/>
      <c r="AC11" s="701"/>
      <c r="AD11" s="692">
        <v>25629</v>
      </c>
      <c r="AE11" s="684"/>
      <c r="AF11" s="684"/>
      <c r="AG11" s="684"/>
      <c r="AH11" s="684"/>
      <c r="AI11" s="684"/>
      <c r="AJ11" s="684"/>
      <c r="AK11" s="685"/>
      <c r="AL11" s="688">
        <v>1.7</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2069</v>
      </c>
      <c r="BH11" s="684"/>
      <c r="BI11" s="684"/>
      <c r="BJ11" s="684"/>
      <c r="BK11" s="684"/>
      <c r="BL11" s="684"/>
      <c r="BM11" s="684"/>
      <c r="BN11" s="685"/>
      <c r="BO11" s="686">
        <v>1.6</v>
      </c>
      <c r="BP11" s="686"/>
      <c r="BQ11" s="686"/>
      <c r="BR11" s="686"/>
      <c r="BS11" s="692" t="s">
        <v>171</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481290</v>
      </c>
      <c r="CS11" s="684"/>
      <c r="CT11" s="684"/>
      <c r="CU11" s="684"/>
      <c r="CV11" s="684"/>
      <c r="CW11" s="684"/>
      <c r="CX11" s="684"/>
      <c r="CY11" s="685"/>
      <c r="CZ11" s="686">
        <v>15</v>
      </c>
      <c r="DA11" s="686"/>
      <c r="DB11" s="686"/>
      <c r="DC11" s="686"/>
      <c r="DD11" s="692">
        <v>213842</v>
      </c>
      <c r="DE11" s="684"/>
      <c r="DF11" s="684"/>
      <c r="DG11" s="684"/>
      <c r="DH11" s="684"/>
      <c r="DI11" s="684"/>
      <c r="DJ11" s="684"/>
      <c r="DK11" s="684"/>
      <c r="DL11" s="684"/>
      <c r="DM11" s="684"/>
      <c r="DN11" s="684"/>
      <c r="DO11" s="684"/>
      <c r="DP11" s="685"/>
      <c r="DQ11" s="692">
        <v>96959</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134</v>
      </c>
      <c r="S12" s="684"/>
      <c r="T12" s="684"/>
      <c r="U12" s="684"/>
      <c r="V12" s="684"/>
      <c r="W12" s="684"/>
      <c r="X12" s="684"/>
      <c r="Y12" s="685"/>
      <c r="Z12" s="686" t="s">
        <v>134</v>
      </c>
      <c r="AA12" s="686"/>
      <c r="AB12" s="686"/>
      <c r="AC12" s="686"/>
      <c r="AD12" s="687" t="s">
        <v>134</v>
      </c>
      <c r="AE12" s="687"/>
      <c r="AF12" s="687"/>
      <c r="AG12" s="687"/>
      <c r="AH12" s="687"/>
      <c r="AI12" s="687"/>
      <c r="AJ12" s="687"/>
      <c r="AK12" s="687"/>
      <c r="AL12" s="688" t="s">
        <v>134</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70516</v>
      </c>
      <c r="BH12" s="684"/>
      <c r="BI12" s="684"/>
      <c r="BJ12" s="684"/>
      <c r="BK12" s="684"/>
      <c r="BL12" s="684"/>
      <c r="BM12" s="684"/>
      <c r="BN12" s="685"/>
      <c r="BO12" s="686">
        <v>55.2</v>
      </c>
      <c r="BP12" s="686"/>
      <c r="BQ12" s="686"/>
      <c r="BR12" s="686"/>
      <c r="BS12" s="692" t="s">
        <v>134</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13598</v>
      </c>
      <c r="CS12" s="684"/>
      <c r="CT12" s="684"/>
      <c r="CU12" s="684"/>
      <c r="CV12" s="684"/>
      <c r="CW12" s="684"/>
      <c r="CX12" s="684"/>
      <c r="CY12" s="685"/>
      <c r="CZ12" s="686">
        <v>0.4</v>
      </c>
      <c r="DA12" s="686"/>
      <c r="DB12" s="686"/>
      <c r="DC12" s="686"/>
      <c r="DD12" s="692">
        <v>6755</v>
      </c>
      <c r="DE12" s="684"/>
      <c r="DF12" s="684"/>
      <c r="DG12" s="684"/>
      <c r="DH12" s="684"/>
      <c r="DI12" s="684"/>
      <c r="DJ12" s="684"/>
      <c r="DK12" s="684"/>
      <c r="DL12" s="684"/>
      <c r="DM12" s="684"/>
      <c r="DN12" s="684"/>
      <c r="DO12" s="684"/>
      <c r="DP12" s="685"/>
      <c r="DQ12" s="692">
        <v>6758</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134</v>
      </c>
      <c r="S13" s="684"/>
      <c r="T13" s="684"/>
      <c r="U13" s="684"/>
      <c r="V13" s="684"/>
      <c r="W13" s="684"/>
      <c r="X13" s="684"/>
      <c r="Y13" s="685"/>
      <c r="Z13" s="686" t="s">
        <v>134</v>
      </c>
      <c r="AA13" s="686"/>
      <c r="AB13" s="686"/>
      <c r="AC13" s="686"/>
      <c r="AD13" s="687" t="s">
        <v>171</v>
      </c>
      <c r="AE13" s="687"/>
      <c r="AF13" s="687"/>
      <c r="AG13" s="687"/>
      <c r="AH13" s="687"/>
      <c r="AI13" s="687"/>
      <c r="AJ13" s="687"/>
      <c r="AK13" s="687"/>
      <c r="AL13" s="688" t="s">
        <v>134</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66413</v>
      </c>
      <c r="BH13" s="684"/>
      <c r="BI13" s="684"/>
      <c r="BJ13" s="684"/>
      <c r="BK13" s="684"/>
      <c r="BL13" s="684"/>
      <c r="BM13" s="684"/>
      <c r="BN13" s="685"/>
      <c r="BO13" s="686">
        <v>52</v>
      </c>
      <c r="BP13" s="686"/>
      <c r="BQ13" s="686"/>
      <c r="BR13" s="686"/>
      <c r="BS13" s="692" t="s">
        <v>171</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239992</v>
      </c>
      <c r="CS13" s="684"/>
      <c r="CT13" s="684"/>
      <c r="CU13" s="684"/>
      <c r="CV13" s="684"/>
      <c r="CW13" s="684"/>
      <c r="CX13" s="684"/>
      <c r="CY13" s="685"/>
      <c r="CZ13" s="686">
        <v>7.5</v>
      </c>
      <c r="DA13" s="686"/>
      <c r="DB13" s="686"/>
      <c r="DC13" s="686"/>
      <c r="DD13" s="692">
        <v>155651</v>
      </c>
      <c r="DE13" s="684"/>
      <c r="DF13" s="684"/>
      <c r="DG13" s="684"/>
      <c r="DH13" s="684"/>
      <c r="DI13" s="684"/>
      <c r="DJ13" s="684"/>
      <c r="DK13" s="684"/>
      <c r="DL13" s="684"/>
      <c r="DM13" s="684"/>
      <c r="DN13" s="684"/>
      <c r="DO13" s="684"/>
      <c r="DP13" s="685"/>
      <c r="DQ13" s="692">
        <v>99095</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5132</v>
      </c>
      <c r="S14" s="684"/>
      <c r="T14" s="684"/>
      <c r="U14" s="684"/>
      <c r="V14" s="684"/>
      <c r="W14" s="684"/>
      <c r="X14" s="684"/>
      <c r="Y14" s="685"/>
      <c r="Z14" s="686">
        <v>0.2</v>
      </c>
      <c r="AA14" s="686"/>
      <c r="AB14" s="686"/>
      <c r="AC14" s="686"/>
      <c r="AD14" s="687">
        <v>5132</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6957</v>
      </c>
      <c r="BH14" s="684"/>
      <c r="BI14" s="684"/>
      <c r="BJ14" s="684"/>
      <c r="BK14" s="684"/>
      <c r="BL14" s="684"/>
      <c r="BM14" s="684"/>
      <c r="BN14" s="685"/>
      <c r="BO14" s="686">
        <v>5.4</v>
      </c>
      <c r="BP14" s="686"/>
      <c r="BQ14" s="686"/>
      <c r="BR14" s="686"/>
      <c r="BS14" s="692" t="s">
        <v>134</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72829</v>
      </c>
      <c r="CS14" s="684"/>
      <c r="CT14" s="684"/>
      <c r="CU14" s="684"/>
      <c r="CV14" s="684"/>
      <c r="CW14" s="684"/>
      <c r="CX14" s="684"/>
      <c r="CY14" s="685"/>
      <c r="CZ14" s="686">
        <v>2.2999999999999998</v>
      </c>
      <c r="DA14" s="686"/>
      <c r="DB14" s="686"/>
      <c r="DC14" s="686"/>
      <c r="DD14" s="692">
        <v>32735</v>
      </c>
      <c r="DE14" s="684"/>
      <c r="DF14" s="684"/>
      <c r="DG14" s="684"/>
      <c r="DH14" s="684"/>
      <c r="DI14" s="684"/>
      <c r="DJ14" s="684"/>
      <c r="DK14" s="684"/>
      <c r="DL14" s="684"/>
      <c r="DM14" s="684"/>
      <c r="DN14" s="684"/>
      <c r="DO14" s="684"/>
      <c r="DP14" s="685"/>
      <c r="DQ14" s="692">
        <v>35304</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134</v>
      </c>
      <c r="S15" s="684"/>
      <c r="T15" s="684"/>
      <c r="U15" s="684"/>
      <c r="V15" s="684"/>
      <c r="W15" s="684"/>
      <c r="X15" s="684"/>
      <c r="Y15" s="685"/>
      <c r="Z15" s="686" t="s">
        <v>171</v>
      </c>
      <c r="AA15" s="686"/>
      <c r="AB15" s="686"/>
      <c r="AC15" s="686"/>
      <c r="AD15" s="687" t="s">
        <v>171</v>
      </c>
      <c r="AE15" s="687"/>
      <c r="AF15" s="687"/>
      <c r="AG15" s="687"/>
      <c r="AH15" s="687"/>
      <c r="AI15" s="687"/>
      <c r="AJ15" s="687"/>
      <c r="AK15" s="687"/>
      <c r="AL15" s="688" t="s">
        <v>134</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2263</v>
      </c>
      <c r="BH15" s="684"/>
      <c r="BI15" s="684"/>
      <c r="BJ15" s="684"/>
      <c r="BK15" s="684"/>
      <c r="BL15" s="684"/>
      <c r="BM15" s="684"/>
      <c r="BN15" s="685"/>
      <c r="BO15" s="686">
        <v>1.8</v>
      </c>
      <c r="BP15" s="686"/>
      <c r="BQ15" s="686"/>
      <c r="BR15" s="686"/>
      <c r="BS15" s="692" t="s">
        <v>226</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135082</v>
      </c>
      <c r="CS15" s="684"/>
      <c r="CT15" s="684"/>
      <c r="CU15" s="684"/>
      <c r="CV15" s="684"/>
      <c r="CW15" s="684"/>
      <c r="CX15" s="684"/>
      <c r="CY15" s="685"/>
      <c r="CZ15" s="686">
        <v>4.2</v>
      </c>
      <c r="DA15" s="686"/>
      <c r="DB15" s="686"/>
      <c r="DC15" s="686"/>
      <c r="DD15" s="692">
        <v>7563</v>
      </c>
      <c r="DE15" s="684"/>
      <c r="DF15" s="684"/>
      <c r="DG15" s="684"/>
      <c r="DH15" s="684"/>
      <c r="DI15" s="684"/>
      <c r="DJ15" s="684"/>
      <c r="DK15" s="684"/>
      <c r="DL15" s="684"/>
      <c r="DM15" s="684"/>
      <c r="DN15" s="684"/>
      <c r="DO15" s="684"/>
      <c r="DP15" s="685"/>
      <c r="DQ15" s="692">
        <v>112891</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1332</v>
      </c>
      <c r="S16" s="684"/>
      <c r="T16" s="684"/>
      <c r="U16" s="684"/>
      <c r="V16" s="684"/>
      <c r="W16" s="684"/>
      <c r="X16" s="684"/>
      <c r="Y16" s="685"/>
      <c r="Z16" s="686">
        <v>0</v>
      </c>
      <c r="AA16" s="686"/>
      <c r="AB16" s="686"/>
      <c r="AC16" s="686"/>
      <c r="AD16" s="687">
        <v>1332</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134</v>
      </c>
      <c r="BH16" s="684"/>
      <c r="BI16" s="684"/>
      <c r="BJ16" s="684"/>
      <c r="BK16" s="684"/>
      <c r="BL16" s="684"/>
      <c r="BM16" s="684"/>
      <c r="BN16" s="685"/>
      <c r="BO16" s="686" t="s">
        <v>134</v>
      </c>
      <c r="BP16" s="686"/>
      <c r="BQ16" s="686"/>
      <c r="BR16" s="686"/>
      <c r="BS16" s="692" t="s">
        <v>171</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88462</v>
      </c>
      <c r="CS16" s="684"/>
      <c r="CT16" s="684"/>
      <c r="CU16" s="684"/>
      <c r="CV16" s="684"/>
      <c r="CW16" s="684"/>
      <c r="CX16" s="684"/>
      <c r="CY16" s="685"/>
      <c r="CZ16" s="686">
        <v>2.8</v>
      </c>
      <c r="DA16" s="686"/>
      <c r="DB16" s="686"/>
      <c r="DC16" s="686"/>
      <c r="DD16" s="692" t="s">
        <v>171</v>
      </c>
      <c r="DE16" s="684"/>
      <c r="DF16" s="684"/>
      <c r="DG16" s="684"/>
      <c r="DH16" s="684"/>
      <c r="DI16" s="684"/>
      <c r="DJ16" s="684"/>
      <c r="DK16" s="684"/>
      <c r="DL16" s="684"/>
      <c r="DM16" s="684"/>
      <c r="DN16" s="684"/>
      <c r="DO16" s="684"/>
      <c r="DP16" s="685"/>
      <c r="DQ16" s="692">
        <v>6811</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4234</v>
      </c>
      <c r="S17" s="684"/>
      <c r="T17" s="684"/>
      <c r="U17" s="684"/>
      <c r="V17" s="684"/>
      <c r="W17" s="684"/>
      <c r="X17" s="684"/>
      <c r="Y17" s="685"/>
      <c r="Z17" s="686">
        <v>0.1</v>
      </c>
      <c r="AA17" s="686"/>
      <c r="AB17" s="686"/>
      <c r="AC17" s="686"/>
      <c r="AD17" s="687">
        <v>4234</v>
      </c>
      <c r="AE17" s="687"/>
      <c r="AF17" s="687"/>
      <c r="AG17" s="687"/>
      <c r="AH17" s="687"/>
      <c r="AI17" s="687"/>
      <c r="AJ17" s="687"/>
      <c r="AK17" s="687"/>
      <c r="AL17" s="688">
        <v>0.3</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171</v>
      </c>
      <c r="BH17" s="684"/>
      <c r="BI17" s="684"/>
      <c r="BJ17" s="684"/>
      <c r="BK17" s="684"/>
      <c r="BL17" s="684"/>
      <c r="BM17" s="684"/>
      <c r="BN17" s="685"/>
      <c r="BO17" s="686" t="s">
        <v>171</v>
      </c>
      <c r="BP17" s="686"/>
      <c r="BQ17" s="686"/>
      <c r="BR17" s="686"/>
      <c r="BS17" s="692" t="s">
        <v>134</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317664</v>
      </c>
      <c r="CS17" s="684"/>
      <c r="CT17" s="684"/>
      <c r="CU17" s="684"/>
      <c r="CV17" s="684"/>
      <c r="CW17" s="684"/>
      <c r="CX17" s="684"/>
      <c r="CY17" s="685"/>
      <c r="CZ17" s="686">
        <v>9.9</v>
      </c>
      <c r="DA17" s="686"/>
      <c r="DB17" s="686"/>
      <c r="DC17" s="686"/>
      <c r="DD17" s="692" t="s">
        <v>134</v>
      </c>
      <c r="DE17" s="684"/>
      <c r="DF17" s="684"/>
      <c r="DG17" s="684"/>
      <c r="DH17" s="684"/>
      <c r="DI17" s="684"/>
      <c r="DJ17" s="684"/>
      <c r="DK17" s="684"/>
      <c r="DL17" s="684"/>
      <c r="DM17" s="684"/>
      <c r="DN17" s="684"/>
      <c r="DO17" s="684"/>
      <c r="DP17" s="685"/>
      <c r="DQ17" s="692">
        <v>303681</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48</v>
      </c>
      <c r="S18" s="684"/>
      <c r="T18" s="684"/>
      <c r="U18" s="684"/>
      <c r="V18" s="684"/>
      <c r="W18" s="684"/>
      <c r="X18" s="684"/>
      <c r="Y18" s="685"/>
      <c r="Z18" s="686">
        <v>0</v>
      </c>
      <c r="AA18" s="686"/>
      <c r="AB18" s="686"/>
      <c r="AC18" s="686"/>
      <c r="AD18" s="687">
        <v>48</v>
      </c>
      <c r="AE18" s="687"/>
      <c r="AF18" s="687"/>
      <c r="AG18" s="687"/>
      <c r="AH18" s="687"/>
      <c r="AI18" s="687"/>
      <c r="AJ18" s="687"/>
      <c r="AK18" s="687"/>
      <c r="AL18" s="688">
        <v>0</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134</v>
      </c>
      <c r="BH18" s="684"/>
      <c r="BI18" s="684"/>
      <c r="BJ18" s="684"/>
      <c r="BK18" s="684"/>
      <c r="BL18" s="684"/>
      <c r="BM18" s="684"/>
      <c r="BN18" s="685"/>
      <c r="BO18" s="686" t="s">
        <v>134</v>
      </c>
      <c r="BP18" s="686"/>
      <c r="BQ18" s="686"/>
      <c r="BR18" s="686"/>
      <c r="BS18" s="692" t="s">
        <v>171</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134</v>
      </c>
      <c r="CS18" s="684"/>
      <c r="CT18" s="684"/>
      <c r="CU18" s="684"/>
      <c r="CV18" s="684"/>
      <c r="CW18" s="684"/>
      <c r="CX18" s="684"/>
      <c r="CY18" s="685"/>
      <c r="CZ18" s="686" t="s">
        <v>134</v>
      </c>
      <c r="DA18" s="686"/>
      <c r="DB18" s="686"/>
      <c r="DC18" s="686"/>
      <c r="DD18" s="692" t="s">
        <v>134</v>
      </c>
      <c r="DE18" s="684"/>
      <c r="DF18" s="684"/>
      <c r="DG18" s="684"/>
      <c r="DH18" s="684"/>
      <c r="DI18" s="684"/>
      <c r="DJ18" s="684"/>
      <c r="DK18" s="684"/>
      <c r="DL18" s="684"/>
      <c r="DM18" s="684"/>
      <c r="DN18" s="684"/>
      <c r="DO18" s="684"/>
      <c r="DP18" s="685"/>
      <c r="DQ18" s="692" t="s">
        <v>134</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691</v>
      </c>
      <c r="S19" s="684"/>
      <c r="T19" s="684"/>
      <c r="U19" s="684"/>
      <c r="V19" s="684"/>
      <c r="W19" s="684"/>
      <c r="X19" s="684"/>
      <c r="Y19" s="685"/>
      <c r="Z19" s="686">
        <v>0</v>
      </c>
      <c r="AA19" s="686"/>
      <c r="AB19" s="686"/>
      <c r="AC19" s="686"/>
      <c r="AD19" s="687">
        <v>691</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2399</v>
      </c>
      <c r="BH19" s="684"/>
      <c r="BI19" s="684"/>
      <c r="BJ19" s="684"/>
      <c r="BK19" s="684"/>
      <c r="BL19" s="684"/>
      <c r="BM19" s="684"/>
      <c r="BN19" s="685"/>
      <c r="BO19" s="686">
        <v>1.9</v>
      </c>
      <c r="BP19" s="686"/>
      <c r="BQ19" s="686"/>
      <c r="BR19" s="686"/>
      <c r="BS19" s="692" t="s">
        <v>134</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134</v>
      </c>
      <c r="CS19" s="684"/>
      <c r="CT19" s="684"/>
      <c r="CU19" s="684"/>
      <c r="CV19" s="684"/>
      <c r="CW19" s="684"/>
      <c r="CX19" s="684"/>
      <c r="CY19" s="685"/>
      <c r="CZ19" s="686" t="s">
        <v>134</v>
      </c>
      <c r="DA19" s="686"/>
      <c r="DB19" s="686"/>
      <c r="DC19" s="686"/>
      <c r="DD19" s="692" t="s">
        <v>134</v>
      </c>
      <c r="DE19" s="684"/>
      <c r="DF19" s="684"/>
      <c r="DG19" s="684"/>
      <c r="DH19" s="684"/>
      <c r="DI19" s="684"/>
      <c r="DJ19" s="684"/>
      <c r="DK19" s="684"/>
      <c r="DL19" s="684"/>
      <c r="DM19" s="684"/>
      <c r="DN19" s="684"/>
      <c r="DO19" s="684"/>
      <c r="DP19" s="685"/>
      <c r="DQ19" s="692" t="s">
        <v>134</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25</v>
      </c>
      <c r="S20" s="684"/>
      <c r="T20" s="684"/>
      <c r="U20" s="684"/>
      <c r="V20" s="684"/>
      <c r="W20" s="684"/>
      <c r="X20" s="684"/>
      <c r="Y20" s="685"/>
      <c r="Z20" s="686">
        <v>0</v>
      </c>
      <c r="AA20" s="686"/>
      <c r="AB20" s="686"/>
      <c r="AC20" s="686"/>
      <c r="AD20" s="687">
        <v>25</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2399</v>
      </c>
      <c r="BH20" s="684"/>
      <c r="BI20" s="684"/>
      <c r="BJ20" s="684"/>
      <c r="BK20" s="684"/>
      <c r="BL20" s="684"/>
      <c r="BM20" s="684"/>
      <c r="BN20" s="685"/>
      <c r="BO20" s="686">
        <v>1.9</v>
      </c>
      <c r="BP20" s="686"/>
      <c r="BQ20" s="686"/>
      <c r="BR20" s="686"/>
      <c r="BS20" s="692" t="s">
        <v>134</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3206666</v>
      </c>
      <c r="CS20" s="684"/>
      <c r="CT20" s="684"/>
      <c r="CU20" s="684"/>
      <c r="CV20" s="684"/>
      <c r="CW20" s="684"/>
      <c r="CX20" s="684"/>
      <c r="CY20" s="685"/>
      <c r="CZ20" s="686">
        <v>100</v>
      </c>
      <c r="DA20" s="686"/>
      <c r="DB20" s="686"/>
      <c r="DC20" s="686"/>
      <c r="DD20" s="692">
        <v>740267</v>
      </c>
      <c r="DE20" s="684"/>
      <c r="DF20" s="684"/>
      <c r="DG20" s="684"/>
      <c r="DH20" s="684"/>
      <c r="DI20" s="684"/>
      <c r="DJ20" s="684"/>
      <c r="DK20" s="684"/>
      <c r="DL20" s="684"/>
      <c r="DM20" s="684"/>
      <c r="DN20" s="684"/>
      <c r="DO20" s="684"/>
      <c r="DP20" s="685"/>
      <c r="DQ20" s="692">
        <v>1913596</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3470</v>
      </c>
      <c r="S21" s="684"/>
      <c r="T21" s="684"/>
      <c r="U21" s="684"/>
      <c r="V21" s="684"/>
      <c r="W21" s="684"/>
      <c r="X21" s="684"/>
      <c r="Y21" s="685"/>
      <c r="Z21" s="686">
        <v>0.1</v>
      </c>
      <c r="AA21" s="686"/>
      <c r="AB21" s="686"/>
      <c r="AC21" s="686"/>
      <c r="AD21" s="687">
        <v>3470</v>
      </c>
      <c r="AE21" s="687"/>
      <c r="AF21" s="687"/>
      <c r="AG21" s="687"/>
      <c r="AH21" s="687"/>
      <c r="AI21" s="687"/>
      <c r="AJ21" s="687"/>
      <c r="AK21" s="687"/>
      <c r="AL21" s="688">
        <v>0.2</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2399</v>
      </c>
      <c r="BH21" s="684"/>
      <c r="BI21" s="684"/>
      <c r="BJ21" s="684"/>
      <c r="BK21" s="684"/>
      <c r="BL21" s="684"/>
      <c r="BM21" s="684"/>
      <c r="BN21" s="685"/>
      <c r="BO21" s="686">
        <v>1.9</v>
      </c>
      <c r="BP21" s="686"/>
      <c r="BQ21" s="686"/>
      <c r="BR21" s="686"/>
      <c r="BS21" s="692" t="s">
        <v>134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1436789</v>
      </c>
      <c r="S22" s="684"/>
      <c r="T22" s="684"/>
      <c r="U22" s="684"/>
      <c r="V22" s="684"/>
      <c r="W22" s="684"/>
      <c r="X22" s="684"/>
      <c r="Y22" s="685"/>
      <c r="Z22" s="686">
        <v>42.4</v>
      </c>
      <c r="AA22" s="686"/>
      <c r="AB22" s="686"/>
      <c r="AC22" s="686"/>
      <c r="AD22" s="687">
        <v>1250180</v>
      </c>
      <c r="AE22" s="687"/>
      <c r="AF22" s="687"/>
      <c r="AG22" s="687"/>
      <c r="AH22" s="687"/>
      <c r="AI22" s="687"/>
      <c r="AJ22" s="687"/>
      <c r="AK22" s="687"/>
      <c r="AL22" s="688">
        <v>84.7</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134</v>
      </c>
      <c r="BH22" s="684"/>
      <c r="BI22" s="684"/>
      <c r="BJ22" s="684"/>
      <c r="BK22" s="684"/>
      <c r="BL22" s="684"/>
      <c r="BM22" s="684"/>
      <c r="BN22" s="685"/>
      <c r="BO22" s="686" t="s">
        <v>226</v>
      </c>
      <c r="BP22" s="686"/>
      <c r="BQ22" s="686"/>
      <c r="BR22" s="686"/>
      <c r="BS22" s="692" t="s">
        <v>134</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1250180</v>
      </c>
      <c r="S23" s="684"/>
      <c r="T23" s="684"/>
      <c r="U23" s="684"/>
      <c r="V23" s="684"/>
      <c r="W23" s="684"/>
      <c r="X23" s="684"/>
      <c r="Y23" s="685"/>
      <c r="Z23" s="686">
        <v>36.9</v>
      </c>
      <c r="AA23" s="686"/>
      <c r="AB23" s="686"/>
      <c r="AC23" s="686"/>
      <c r="AD23" s="687">
        <v>1250180</v>
      </c>
      <c r="AE23" s="687"/>
      <c r="AF23" s="687"/>
      <c r="AG23" s="687"/>
      <c r="AH23" s="687"/>
      <c r="AI23" s="687"/>
      <c r="AJ23" s="687"/>
      <c r="AK23" s="687"/>
      <c r="AL23" s="688">
        <v>84.7</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134</v>
      </c>
      <c r="BH23" s="684"/>
      <c r="BI23" s="684"/>
      <c r="BJ23" s="684"/>
      <c r="BK23" s="684"/>
      <c r="BL23" s="684"/>
      <c r="BM23" s="684"/>
      <c r="BN23" s="685"/>
      <c r="BO23" s="686" t="s">
        <v>171</v>
      </c>
      <c r="BP23" s="686"/>
      <c r="BQ23" s="686"/>
      <c r="BR23" s="686"/>
      <c r="BS23" s="692" t="s">
        <v>134</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186609</v>
      </c>
      <c r="S24" s="684"/>
      <c r="T24" s="684"/>
      <c r="U24" s="684"/>
      <c r="V24" s="684"/>
      <c r="W24" s="684"/>
      <c r="X24" s="684"/>
      <c r="Y24" s="685"/>
      <c r="Z24" s="686">
        <v>5.5</v>
      </c>
      <c r="AA24" s="686"/>
      <c r="AB24" s="686"/>
      <c r="AC24" s="686"/>
      <c r="AD24" s="687" t="s">
        <v>134</v>
      </c>
      <c r="AE24" s="687"/>
      <c r="AF24" s="687"/>
      <c r="AG24" s="687"/>
      <c r="AH24" s="687"/>
      <c r="AI24" s="687"/>
      <c r="AJ24" s="687"/>
      <c r="AK24" s="687"/>
      <c r="AL24" s="688" t="s">
        <v>134</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134</v>
      </c>
      <c r="BH24" s="684"/>
      <c r="BI24" s="684"/>
      <c r="BJ24" s="684"/>
      <c r="BK24" s="684"/>
      <c r="BL24" s="684"/>
      <c r="BM24" s="684"/>
      <c r="BN24" s="685"/>
      <c r="BO24" s="686" t="s">
        <v>171</v>
      </c>
      <c r="BP24" s="686"/>
      <c r="BQ24" s="686"/>
      <c r="BR24" s="686"/>
      <c r="BS24" s="692" t="s">
        <v>134</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1023437</v>
      </c>
      <c r="CS24" s="673"/>
      <c r="CT24" s="673"/>
      <c r="CU24" s="673"/>
      <c r="CV24" s="673"/>
      <c r="CW24" s="673"/>
      <c r="CX24" s="673"/>
      <c r="CY24" s="674"/>
      <c r="CZ24" s="677">
        <v>31.9</v>
      </c>
      <c r="DA24" s="678"/>
      <c r="DB24" s="678"/>
      <c r="DC24" s="697"/>
      <c r="DD24" s="721">
        <v>906405</v>
      </c>
      <c r="DE24" s="673"/>
      <c r="DF24" s="673"/>
      <c r="DG24" s="673"/>
      <c r="DH24" s="673"/>
      <c r="DI24" s="673"/>
      <c r="DJ24" s="673"/>
      <c r="DK24" s="674"/>
      <c r="DL24" s="721">
        <v>904618</v>
      </c>
      <c r="DM24" s="673"/>
      <c r="DN24" s="673"/>
      <c r="DO24" s="673"/>
      <c r="DP24" s="673"/>
      <c r="DQ24" s="673"/>
      <c r="DR24" s="673"/>
      <c r="DS24" s="673"/>
      <c r="DT24" s="673"/>
      <c r="DU24" s="673"/>
      <c r="DV24" s="674"/>
      <c r="DW24" s="677">
        <v>59.7</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134</v>
      </c>
      <c r="S25" s="684"/>
      <c r="T25" s="684"/>
      <c r="U25" s="684"/>
      <c r="V25" s="684"/>
      <c r="W25" s="684"/>
      <c r="X25" s="684"/>
      <c r="Y25" s="685"/>
      <c r="Z25" s="686" t="s">
        <v>171</v>
      </c>
      <c r="AA25" s="686"/>
      <c r="AB25" s="686"/>
      <c r="AC25" s="686"/>
      <c r="AD25" s="687" t="s">
        <v>226</v>
      </c>
      <c r="AE25" s="687"/>
      <c r="AF25" s="687"/>
      <c r="AG25" s="687"/>
      <c r="AH25" s="687"/>
      <c r="AI25" s="687"/>
      <c r="AJ25" s="687"/>
      <c r="AK25" s="687"/>
      <c r="AL25" s="688" t="s">
        <v>171</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134</v>
      </c>
      <c r="BH25" s="684"/>
      <c r="BI25" s="684"/>
      <c r="BJ25" s="684"/>
      <c r="BK25" s="684"/>
      <c r="BL25" s="684"/>
      <c r="BM25" s="684"/>
      <c r="BN25" s="685"/>
      <c r="BO25" s="686" t="s">
        <v>134</v>
      </c>
      <c r="BP25" s="686"/>
      <c r="BQ25" s="686"/>
      <c r="BR25" s="686"/>
      <c r="BS25" s="692" t="s">
        <v>134</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442629</v>
      </c>
      <c r="CS25" s="717"/>
      <c r="CT25" s="717"/>
      <c r="CU25" s="717"/>
      <c r="CV25" s="717"/>
      <c r="CW25" s="717"/>
      <c r="CX25" s="717"/>
      <c r="CY25" s="718"/>
      <c r="CZ25" s="688">
        <v>13.8</v>
      </c>
      <c r="DA25" s="719"/>
      <c r="DB25" s="719"/>
      <c r="DC25" s="722"/>
      <c r="DD25" s="692">
        <v>424264</v>
      </c>
      <c r="DE25" s="717"/>
      <c r="DF25" s="717"/>
      <c r="DG25" s="717"/>
      <c r="DH25" s="717"/>
      <c r="DI25" s="717"/>
      <c r="DJ25" s="717"/>
      <c r="DK25" s="718"/>
      <c r="DL25" s="692">
        <v>422477</v>
      </c>
      <c r="DM25" s="717"/>
      <c r="DN25" s="717"/>
      <c r="DO25" s="717"/>
      <c r="DP25" s="717"/>
      <c r="DQ25" s="717"/>
      <c r="DR25" s="717"/>
      <c r="DS25" s="717"/>
      <c r="DT25" s="717"/>
      <c r="DU25" s="717"/>
      <c r="DV25" s="718"/>
      <c r="DW25" s="688">
        <v>27.9</v>
      </c>
      <c r="DX25" s="719"/>
      <c r="DY25" s="719"/>
      <c r="DZ25" s="719"/>
      <c r="EA25" s="719"/>
      <c r="EB25" s="719"/>
      <c r="EC25" s="720"/>
    </row>
    <row r="26" spans="2:133" ht="11.25" customHeight="1" x14ac:dyDescent="0.15">
      <c r="B26" s="680" t="s">
        <v>293</v>
      </c>
      <c r="C26" s="681"/>
      <c r="D26" s="681"/>
      <c r="E26" s="681"/>
      <c r="F26" s="681"/>
      <c r="G26" s="681"/>
      <c r="H26" s="681"/>
      <c r="I26" s="681"/>
      <c r="J26" s="681"/>
      <c r="K26" s="681"/>
      <c r="L26" s="681"/>
      <c r="M26" s="681"/>
      <c r="N26" s="681"/>
      <c r="O26" s="681"/>
      <c r="P26" s="681"/>
      <c r="Q26" s="682"/>
      <c r="R26" s="683">
        <v>1659544</v>
      </c>
      <c r="S26" s="684"/>
      <c r="T26" s="684"/>
      <c r="U26" s="684"/>
      <c r="V26" s="684"/>
      <c r="W26" s="684"/>
      <c r="X26" s="684"/>
      <c r="Y26" s="685"/>
      <c r="Z26" s="686">
        <v>49</v>
      </c>
      <c r="AA26" s="686"/>
      <c r="AB26" s="686"/>
      <c r="AC26" s="686"/>
      <c r="AD26" s="687">
        <v>1472935</v>
      </c>
      <c r="AE26" s="687"/>
      <c r="AF26" s="687"/>
      <c r="AG26" s="687"/>
      <c r="AH26" s="687"/>
      <c r="AI26" s="687"/>
      <c r="AJ26" s="687"/>
      <c r="AK26" s="687"/>
      <c r="AL26" s="688">
        <v>99.8</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134</v>
      </c>
      <c r="BH26" s="684"/>
      <c r="BI26" s="684"/>
      <c r="BJ26" s="684"/>
      <c r="BK26" s="684"/>
      <c r="BL26" s="684"/>
      <c r="BM26" s="684"/>
      <c r="BN26" s="685"/>
      <c r="BO26" s="686" t="s">
        <v>134</v>
      </c>
      <c r="BP26" s="686"/>
      <c r="BQ26" s="686"/>
      <c r="BR26" s="686"/>
      <c r="BS26" s="692" t="s">
        <v>134</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245339</v>
      </c>
      <c r="CS26" s="684"/>
      <c r="CT26" s="684"/>
      <c r="CU26" s="684"/>
      <c r="CV26" s="684"/>
      <c r="CW26" s="684"/>
      <c r="CX26" s="684"/>
      <c r="CY26" s="685"/>
      <c r="CZ26" s="688">
        <v>7.7</v>
      </c>
      <c r="DA26" s="719"/>
      <c r="DB26" s="719"/>
      <c r="DC26" s="722"/>
      <c r="DD26" s="692">
        <v>231314</v>
      </c>
      <c r="DE26" s="684"/>
      <c r="DF26" s="684"/>
      <c r="DG26" s="684"/>
      <c r="DH26" s="684"/>
      <c r="DI26" s="684"/>
      <c r="DJ26" s="684"/>
      <c r="DK26" s="685"/>
      <c r="DL26" s="692" t="s">
        <v>171</v>
      </c>
      <c r="DM26" s="684"/>
      <c r="DN26" s="684"/>
      <c r="DO26" s="684"/>
      <c r="DP26" s="684"/>
      <c r="DQ26" s="684"/>
      <c r="DR26" s="684"/>
      <c r="DS26" s="684"/>
      <c r="DT26" s="684"/>
      <c r="DU26" s="684"/>
      <c r="DV26" s="685"/>
      <c r="DW26" s="688" t="s">
        <v>226</v>
      </c>
      <c r="DX26" s="719"/>
      <c r="DY26" s="719"/>
      <c r="DZ26" s="719"/>
      <c r="EA26" s="719"/>
      <c r="EB26" s="719"/>
      <c r="EC26" s="720"/>
    </row>
    <row r="27" spans="2:133" ht="11.25" customHeight="1" x14ac:dyDescent="0.15">
      <c r="B27" s="680" t="s">
        <v>296</v>
      </c>
      <c r="C27" s="681"/>
      <c r="D27" s="681"/>
      <c r="E27" s="681"/>
      <c r="F27" s="681"/>
      <c r="G27" s="681"/>
      <c r="H27" s="681"/>
      <c r="I27" s="681"/>
      <c r="J27" s="681"/>
      <c r="K27" s="681"/>
      <c r="L27" s="681"/>
      <c r="M27" s="681"/>
      <c r="N27" s="681"/>
      <c r="O27" s="681"/>
      <c r="P27" s="681"/>
      <c r="Q27" s="682"/>
      <c r="R27" s="683" t="s">
        <v>171</v>
      </c>
      <c r="S27" s="684"/>
      <c r="T27" s="684"/>
      <c r="U27" s="684"/>
      <c r="V27" s="684"/>
      <c r="W27" s="684"/>
      <c r="X27" s="684"/>
      <c r="Y27" s="685"/>
      <c r="Z27" s="686" t="s">
        <v>134</v>
      </c>
      <c r="AA27" s="686"/>
      <c r="AB27" s="686"/>
      <c r="AC27" s="686"/>
      <c r="AD27" s="687" t="s">
        <v>226</v>
      </c>
      <c r="AE27" s="687"/>
      <c r="AF27" s="687"/>
      <c r="AG27" s="687"/>
      <c r="AH27" s="687"/>
      <c r="AI27" s="687"/>
      <c r="AJ27" s="687"/>
      <c r="AK27" s="687"/>
      <c r="AL27" s="688" t="s">
        <v>171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127798</v>
      </c>
      <c r="BH27" s="684"/>
      <c r="BI27" s="684"/>
      <c r="BJ27" s="684"/>
      <c r="BK27" s="684"/>
      <c r="BL27" s="684"/>
      <c r="BM27" s="684"/>
      <c r="BN27" s="685"/>
      <c r="BO27" s="686">
        <v>100</v>
      </c>
      <c r="BP27" s="686"/>
      <c r="BQ27" s="686"/>
      <c r="BR27" s="686"/>
      <c r="BS27" s="692" t="s">
        <v>134</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263144</v>
      </c>
      <c r="CS27" s="717"/>
      <c r="CT27" s="717"/>
      <c r="CU27" s="717"/>
      <c r="CV27" s="717"/>
      <c r="CW27" s="717"/>
      <c r="CX27" s="717"/>
      <c r="CY27" s="718"/>
      <c r="CZ27" s="688">
        <v>8.1999999999999993</v>
      </c>
      <c r="DA27" s="719"/>
      <c r="DB27" s="719"/>
      <c r="DC27" s="722"/>
      <c r="DD27" s="692">
        <v>178460</v>
      </c>
      <c r="DE27" s="717"/>
      <c r="DF27" s="717"/>
      <c r="DG27" s="717"/>
      <c r="DH27" s="717"/>
      <c r="DI27" s="717"/>
      <c r="DJ27" s="717"/>
      <c r="DK27" s="718"/>
      <c r="DL27" s="692">
        <v>178460</v>
      </c>
      <c r="DM27" s="717"/>
      <c r="DN27" s="717"/>
      <c r="DO27" s="717"/>
      <c r="DP27" s="717"/>
      <c r="DQ27" s="717"/>
      <c r="DR27" s="717"/>
      <c r="DS27" s="717"/>
      <c r="DT27" s="717"/>
      <c r="DU27" s="717"/>
      <c r="DV27" s="718"/>
      <c r="DW27" s="688">
        <v>11.8</v>
      </c>
      <c r="DX27" s="719"/>
      <c r="DY27" s="719"/>
      <c r="DZ27" s="719"/>
      <c r="EA27" s="719"/>
      <c r="EB27" s="719"/>
      <c r="EC27" s="720"/>
    </row>
    <row r="28" spans="2:133" ht="11.25" customHeight="1" x14ac:dyDescent="0.15">
      <c r="B28" s="680" t="s">
        <v>299</v>
      </c>
      <c r="C28" s="681"/>
      <c r="D28" s="681"/>
      <c r="E28" s="681"/>
      <c r="F28" s="681"/>
      <c r="G28" s="681"/>
      <c r="H28" s="681"/>
      <c r="I28" s="681"/>
      <c r="J28" s="681"/>
      <c r="K28" s="681"/>
      <c r="L28" s="681"/>
      <c r="M28" s="681"/>
      <c r="N28" s="681"/>
      <c r="O28" s="681"/>
      <c r="P28" s="681"/>
      <c r="Q28" s="682"/>
      <c r="R28" s="683">
        <v>38961</v>
      </c>
      <c r="S28" s="684"/>
      <c r="T28" s="684"/>
      <c r="U28" s="684"/>
      <c r="V28" s="684"/>
      <c r="W28" s="684"/>
      <c r="X28" s="684"/>
      <c r="Y28" s="685"/>
      <c r="Z28" s="686">
        <v>1.2</v>
      </c>
      <c r="AA28" s="686"/>
      <c r="AB28" s="686"/>
      <c r="AC28" s="686"/>
      <c r="AD28" s="687" t="s">
        <v>134</v>
      </c>
      <c r="AE28" s="687"/>
      <c r="AF28" s="687"/>
      <c r="AG28" s="687"/>
      <c r="AH28" s="687"/>
      <c r="AI28" s="687"/>
      <c r="AJ28" s="687"/>
      <c r="AK28" s="687"/>
      <c r="AL28" s="688" t="s">
        <v>134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317664</v>
      </c>
      <c r="CS28" s="684"/>
      <c r="CT28" s="684"/>
      <c r="CU28" s="684"/>
      <c r="CV28" s="684"/>
      <c r="CW28" s="684"/>
      <c r="CX28" s="684"/>
      <c r="CY28" s="685"/>
      <c r="CZ28" s="688">
        <v>9.9</v>
      </c>
      <c r="DA28" s="719"/>
      <c r="DB28" s="719"/>
      <c r="DC28" s="722"/>
      <c r="DD28" s="692">
        <v>303681</v>
      </c>
      <c r="DE28" s="684"/>
      <c r="DF28" s="684"/>
      <c r="DG28" s="684"/>
      <c r="DH28" s="684"/>
      <c r="DI28" s="684"/>
      <c r="DJ28" s="684"/>
      <c r="DK28" s="685"/>
      <c r="DL28" s="692">
        <v>303681</v>
      </c>
      <c r="DM28" s="684"/>
      <c r="DN28" s="684"/>
      <c r="DO28" s="684"/>
      <c r="DP28" s="684"/>
      <c r="DQ28" s="684"/>
      <c r="DR28" s="684"/>
      <c r="DS28" s="684"/>
      <c r="DT28" s="684"/>
      <c r="DU28" s="684"/>
      <c r="DV28" s="685"/>
      <c r="DW28" s="688">
        <v>20.100000000000001</v>
      </c>
      <c r="DX28" s="719"/>
      <c r="DY28" s="719"/>
      <c r="DZ28" s="719"/>
      <c r="EA28" s="719"/>
      <c r="EB28" s="719"/>
      <c r="EC28" s="720"/>
    </row>
    <row r="29" spans="2:133" ht="11.25" customHeight="1" x14ac:dyDescent="0.15">
      <c r="B29" s="680" t="s">
        <v>301</v>
      </c>
      <c r="C29" s="681"/>
      <c r="D29" s="681"/>
      <c r="E29" s="681"/>
      <c r="F29" s="681"/>
      <c r="G29" s="681"/>
      <c r="H29" s="681"/>
      <c r="I29" s="681"/>
      <c r="J29" s="681"/>
      <c r="K29" s="681"/>
      <c r="L29" s="681"/>
      <c r="M29" s="681"/>
      <c r="N29" s="681"/>
      <c r="O29" s="681"/>
      <c r="P29" s="681"/>
      <c r="Q29" s="682"/>
      <c r="R29" s="683">
        <v>37313</v>
      </c>
      <c r="S29" s="684"/>
      <c r="T29" s="684"/>
      <c r="U29" s="684"/>
      <c r="V29" s="684"/>
      <c r="W29" s="684"/>
      <c r="X29" s="684"/>
      <c r="Y29" s="685"/>
      <c r="Z29" s="686">
        <v>1.1000000000000001</v>
      </c>
      <c r="AA29" s="686"/>
      <c r="AB29" s="686"/>
      <c r="AC29" s="686"/>
      <c r="AD29" s="687" t="s">
        <v>226</v>
      </c>
      <c r="AE29" s="687"/>
      <c r="AF29" s="687"/>
      <c r="AG29" s="687"/>
      <c r="AH29" s="687"/>
      <c r="AI29" s="687"/>
      <c r="AJ29" s="687"/>
      <c r="AK29" s="687"/>
      <c r="AL29" s="688" t="s">
        <v>171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302</v>
      </c>
      <c r="CE29" s="730"/>
      <c r="CF29" s="698" t="s">
        <v>303</v>
      </c>
      <c r="CG29" s="699"/>
      <c r="CH29" s="699"/>
      <c r="CI29" s="699"/>
      <c r="CJ29" s="699"/>
      <c r="CK29" s="699"/>
      <c r="CL29" s="699"/>
      <c r="CM29" s="699"/>
      <c r="CN29" s="699"/>
      <c r="CO29" s="699"/>
      <c r="CP29" s="699"/>
      <c r="CQ29" s="700"/>
      <c r="CR29" s="683">
        <v>317664</v>
      </c>
      <c r="CS29" s="717"/>
      <c r="CT29" s="717"/>
      <c r="CU29" s="717"/>
      <c r="CV29" s="717"/>
      <c r="CW29" s="717"/>
      <c r="CX29" s="717"/>
      <c r="CY29" s="718"/>
      <c r="CZ29" s="688">
        <v>9.9</v>
      </c>
      <c r="DA29" s="719"/>
      <c r="DB29" s="719"/>
      <c r="DC29" s="722"/>
      <c r="DD29" s="692">
        <v>303681</v>
      </c>
      <c r="DE29" s="717"/>
      <c r="DF29" s="717"/>
      <c r="DG29" s="717"/>
      <c r="DH29" s="717"/>
      <c r="DI29" s="717"/>
      <c r="DJ29" s="717"/>
      <c r="DK29" s="718"/>
      <c r="DL29" s="692">
        <v>303681</v>
      </c>
      <c r="DM29" s="717"/>
      <c r="DN29" s="717"/>
      <c r="DO29" s="717"/>
      <c r="DP29" s="717"/>
      <c r="DQ29" s="717"/>
      <c r="DR29" s="717"/>
      <c r="DS29" s="717"/>
      <c r="DT29" s="717"/>
      <c r="DU29" s="717"/>
      <c r="DV29" s="718"/>
      <c r="DW29" s="688">
        <v>20.100000000000001</v>
      </c>
      <c r="DX29" s="719"/>
      <c r="DY29" s="719"/>
      <c r="DZ29" s="719"/>
      <c r="EA29" s="719"/>
      <c r="EB29" s="719"/>
      <c r="EC29" s="720"/>
    </row>
    <row r="30" spans="2:133" ht="11.25" customHeight="1" x14ac:dyDescent="0.15">
      <c r="B30" s="680" t="s">
        <v>304</v>
      </c>
      <c r="C30" s="681"/>
      <c r="D30" s="681"/>
      <c r="E30" s="681"/>
      <c r="F30" s="681"/>
      <c r="G30" s="681"/>
      <c r="H30" s="681"/>
      <c r="I30" s="681"/>
      <c r="J30" s="681"/>
      <c r="K30" s="681"/>
      <c r="L30" s="681"/>
      <c r="M30" s="681"/>
      <c r="N30" s="681"/>
      <c r="O30" s="681"/>
      <c r="P30" s="681"/>
      <c r="Q30" s="682"/>
      <c r="R30" s="683">
        <v>1918</v>
      </c>
      <c r="S30" s="684"/>
      <c r="T30" s="684"/>
      <c r="U30" s="684"/>
      <c r="V30" s="684"/>
      <c r="W30" s="684"/>
      <c r="X30" s="684"/>
      <c r="Y30" s="685"/>
      <c r="Z30" s="686">
        <v>0.1</v>
      </c>
      <c r="AA30" s="686"/>
      <c r="AB30" s="686"/>
      <c r="AC30" s="686"/>
      <c r="AD30" s="687" t="s">
        <v>134</v>
      </c>
      <c r="AE30" s="687"/>
      <c r="AF30" s="687"/>
      <c r="AG30" s="687"/>
      <c r="AH30" s="687"/>
      <c r="AI30" s="687"/>
      <c r="AJ30" s="687"/>
      <c r="AK30" s="687"/>
      <c r="AL30" s="688" t="s">
        <v>134</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27"/>
      <c r="BI30" s="727"/>
      <c r="BJ30" s="727"/>
      <c r="BK30" s="727"/>
      <c r="BL30" s="727"/>
      <c r="BM30" s="727"/>
      <c r="BN30" s="727"/>
      <c r="BO30" s="727"/>
      <c r="BP30" s="727"/>
      <c r="BQ30" s="728"/>
      <c r="BR30" s="662" t="s">
        <v>306</v>
      </c>
      <c r="BS30" s="727"/>
      <c r="BT30" s="727"/>
      <c r="BU30" s="727"/>
      <c r="BV30" s="727"/>
      <c r="BW30" s="727"/>
      <c r="BX30" s="727"/>
      <c r="BY30" s="727"/>
      <c r="BZ30" s="727"/>
      <c r="CA30" s="727"/>
      <c r="CB30" s="728"/>
      <c r="CD30" s="731"/>
      <c r="CE30" s="732"/>
      <c r="CF30" s="698" t="s">
        <v>307</v>
      </c>
      <c r="CG30" s="699"/>
      <c r="CH30" s="699"/>
      <c r="CI30" s="699"/>
      <c r="CJ30" s="699"/>
      <c r="CK30" s="699"/>
      <c r="CL30" s="699"/>
      <c r="CM30" s="699"/>
      <c r="CN30" s="699"/>
      <c r="CO30" s="699"/>
      <c r="CP30" s="699"/>
      <c r="CQ30" s="700"/>
      <c r="CR30" s="683">
        <v>308018</v>
      </c>
      <c r="CS30" s="684"/>
      <c r="CT30" s="684"/>
      <c r="CU30" s="684"/>
      <c r="CV30" s="684"/>
      <c r="CW30" s="684"/>
      <c r="CX30" s="684"/>
      <c r="CY30" s="685"/>
      <c r="CZ30" s="688">
        <v>9.6</v>
      </c>
      <c r="DA30" s="719"/>
      <c r="DB30" s="719"/>
      <c r="DC30" s="722"/>
      <c r="DD30" s="692">
        <v>294035</v>
      </c>
      <c r="DE30" s="684"/>
      <c r="DF30" s="684"/>
      <c r="DG30" s="684"/>
      <c r="DH30" s="684"/>
      <c r="DI30" s="684"/>
      <c r="DJ30" s="684"/>
      <c r="DK30" s="685"/>
      <c r="DL30" s="692">
        <v>294035</v>
      </c>
      <c r="DM30" s="684"/>
      <c r="DN30" s="684"/>
      <c r="DO30" s="684"/>
      <c r="DP30" s="684"/>
      <c r="DQ30" s="684"/>
      <c r="DR30" s="684"/>
      <c r="DS30" s="684"/>
      <c r="DT30" s="684"/>
      <c r="DU30" s="684"/>
      <c r="DV30" s="685"/>
      <c r="DW30" s="688">
        <v>19.399999999999999</v>
      </c>
      <c r="DX30" s="719"/>
      <c r="DY30" s="719"/>
      <c r="DZ30" s="719"/>
      <c r="EA30" s="719"/>
      <c r="EB30" s="719"/>
      <c r="EC30" s="720"/>
    </row>
    <row r="31" spans="2:133" ht="11.25" customHeight="1" x14ac:dyDescent="0.15">
      <c r="B31" s="680" t="s">
        <v>308</v>
      </c>
      <c r="C31" s="681"/>
      <c r="D31" s="681"/>
      <c r="E31" s="681"/>
      <c r="F31" s="681"/>
      <c r="G31" s="681"/>
      <c r="H31" s="681"/>
      <c r="I31" s="681"/>
      <c r="J31" s="681"/>
      <c r="K31" s="681"/>
      <c r="L31" s="681"/>
      <c r="M31" s="681"/>
      <c r="N31" s="681"/>
      <c r="O31" s="681"/>
      <c r="P31" s="681"/>
      <c r="Q31" s="682"/>
      <c r="R31" s="683">
        <v>192455</v>
      </c>
      <c r="S31" s="684"/>
      <c r="T31" s="684"/>
      <c r="U31" s="684"/>
      <c r="V31" s="684"/>
      <c r="W31" s="684"/>
      <c r="X31" s="684"/>
      <c r="Y31" s="685"/>
      <c r="Z31" s="686">
        <v>5.7</v>
      </c>
      <c r="AA31" s="686"/>
      <c r="AB31" s="686"/>
      <c r="AC31" s="686"/>
      <c r="AD31" s="687" t="s">
        <v>134</v>
      </c>
      <c r="AE31" s="687"/>
      <c r="AF31" s="687"/>
      <c r="AG31" s="687"/>
      <c r="AH31" s="687"/>
      <c r="AI31" s="687"/>
      <c r="AJ31" s="687"/>
      <c r="AK31" s="687"/>
      <c r="AL31" s="688" t="s">
        <v>171</v>
      </c>
      <c r="AM31" s="689"/>
      <c r="AN31" s="689"/>
      <c r="AO31" s="690"/>
      <c r="AP31" s="740" t="s">
        <v>309</v>
      </c>
      <c r="AQ31" s="741"/>
      <c r="AR31" s="741"/>
      <c r="AS31" s="741"/>
      <c r="AT31" s="746" t="s">
        <v>310</v>
      </c>
      <c r="AU31" s="227"/>
      <c r="AV31" s="227"/>
      <c r="AW31" s="227"/>
      <c r="AX31" s="669" t="s">
        <v>185</v>
      </c>
      <c r="AY31" s="670"/>
      <c r="AZ31" s="670"/>
      <c r="BA31" s="670"/>
      <c r="BB31" s="670"/>
      <c r="BC31" s="670"/>
      <c r="BD31" s="670"/>
      <c r="BE31" s="670"/>
      <c r="BF31" s="671"/>
      <c r="BG31" s="739">
        <v>99.5</v>
      </c>
      <c r="BH31" s="735"/>
      <c r="BI31" s="735"/>
      <c r="BJ31" s="735"/>
      <c r="BK31" s="735"/>
      <c r="BL31" s="735"/>
      <c r="BM31" s="678">
        <v>98.1</v>
      </c>
      <c r="BN31" s="735"/>
      <c r="BO31" s="735"/>
      <c r="BP31" s="735"/>
      <c r="BQ31" s="736"/>
      <c r="BR31" s="739">
        <v>99.5</v>
      </c>
      <c r="BS31" s="735"/>
      <c r="BT31" s="735"/>
      <c r="BU31" s="735"/>
      <c r="BV31" s="735"/>
      <c r="BW31" s="735"/>
      <c r="BX31" s="678">
        <v>98.1</v>
      </c>
      <c r="BY31" s="735"/>
      <c r="BZ31" s="735"/>
      <c r="CA31" s="735"/>
      <c r="CB31" s="736"/>
      <c r="CD31" s="731"/>
      <c r="CE31" s="732"/>
      <c r="CF31" s="698" t="s">
        <v>311</v>
      </c>
      <c r="CG31" s="699"/>
      <c r="CH31" s="699"/>
      <c r="CI31" s="699"/>
      <c r="CJ31" s="699"/>
      <c r="CK31" s="699"/>
      <c r="CL31" s="699"/>
      <c r="CM31" s="699"/>
      <c r="CN31" s="699"/>
      <c r="CO31" s="699"/>
      <c r="CP31" s="699"/>
      <c r="CQ31" s="700"/>
      <c r="CR31" s="683">
        <v>9646</v>
      </c>
      <c r="CS31" s="717"/>
      <c r="CT31" s="717"/>
      <c r="CU31" s="717"/>
      <c r="CV31" s="717"/>
      <c r="CW31" s="717"/>
      <c r="CX31" s="717"/>
      <c r="CY31" s="718"/>
      <c r="CZ31" s="688">
        <v>0.3</v>
      </c>
      <c r="DA31" s="719"/>
      <c r="DB31" s="719"/>
      <c r="DC31" s="722"/>
      <c r="DD31" s="692">
        <v>9646</v>
      </c>
      <c r="DE31" s="717"/>
      <c r="DF31" s="717"/>
      <c r="DG31" s="717"/>
      <c r="DH31" s="717"/>
      <c r="DI31" s="717"/>
      <c r="DJ31" s="717"/>
      <c r="DK31" s="718"/>
      <c r="DL31" s="692">
        <v>9646</v>
      </c>
      <c r="DM31" s="717"/>
      <c r="DN31" s="717"/>
      <c r="DO31" s="717"/>
      <c r="DP31" s="717"/>
      <c r="DQ31" s="717"/>
      <c r="DR31" s="717"/>
      <c r="DS31" s="717"/>
      <c r="DT31" s="717"/>
      <c r="DU31" s="717"/>
      <c r="DV31" s="718"/>
      <c r="DW31" s="688">
        <v>0.6</v>
      </c>
      <c r="DX31" s="719"/>
      <c r="DY31" s="719"/>
      <c r="DZ31" s="719"/>
      <c r="EA31" s="719"/>
      <c r="EB31" s="719"/>
      <c r="EC31" s="720"/>
    </row>
    <row r="32" spans="2:133" ht="11.25" customHeight="1" x14ac:dyDescent="0.15">
      <c r="B32" s="750" t="s">
        <v>312</v>
      </c>
      <c r="C32" s="751"/>
      <c r="D32" s="751"/>
      <c r="E32" s="751"/>
      <c r="F32" s="751"/>
      <c r="G32" s="751"/>
      <c r="H32" s="751"/>
      <c r="I32" s="751"/>
      <c r="J32" s="751"/>
      <c r="K32" s="751"/>
      <c r="L32" s="751"/>
      <c r="M32" s="751"/>
      <c r="N32" s="751"/>
      <c r="O32" s="751"/>
      <c r="P32" s="751"/>
      <c r="Q32" s="752"/>
      <c r="R32" s="683" t="s">
        <v>134</v>
      </c>
      <c r="S32" s="684"/>
      <c r="T32" s="684"/>
      <c r="U32" s="684"/>
      <c r="V32" s="684"/>
      <c r="W32" s="684"/>
      <c r="X32" s="684"/>
      <c r="Y32" s="685"/>
      <c r="Z32" s="686" t="s">
        <v>171</v>
      </c>
      <c r="AA32" s="686"/>
      <c r="AB32" s="686"/>
      <c r="AC32" s="686"/>
      <c r="AD32" s="687" t="s">
        <v>171</v>
      </c>
      <c r="AE32" s="687"/>
      <c r="AF32" s="687"/>
      <c r="AG32" s="687"/>
      <c r="AH32" s="687"/>
      <c r="AI32" s="687"/>
      <c r="AJ32" s="687"/>
      <c r="AK32" s="687"/>
      <c r="AL32" s="688" t="s">
        <v>134</v>
      </c>
      <c r="AM32" s="689"/>
      <c r="AN32" s="689"/>
      <c r="AO32" s="690"/>
      <c r="AP32" s="742"/>
      <c r="AQ32" s="743"/>
      <c r="AR32" s="743"/>
      <c r="AS32" s="743"/>
      <c r="AT32" s="747"/>
      <c r="AU32" s="226" t="s">
        <v>313</v>
      </c>
      <c r="AV32" s="226"/>
      <c r="AW32" s="226"/>
      <c r="AX32" s="680" t="s">
        <v>314</v>
      </c>
      <c r="AY32" s="681"/>
      <c r="AZ32" s="681"/>
      <c r="BA32" s="681"/>
      <c r="BB32" s="681"/>
      <c r="BC32" s="681"/>
      <c r="BD32" s="681"/>
      <c r="BE32" s="681"/>
      <c r="BF32" s="682"/>
      <c r="BG32" s="749">
        <v>99.3</v>
      </c>
      <c r="BH32" s="717"/>
      <c r="BI32" s="717"/>
      <c r="BJ32" s="717"/>
      <c r="BK32" s="717"/>
      <c r="BL32" s="717"/>
      <c r="BM32" s="689">
        <v>97.5</v>
      </c>
      <c r="BN32" s="737"/>
      <c r="BO32" s="737"/>
      <c r="BP32" s="737"/>
      <c r="BQ32" s="738"/>
      <c r="BR32" s="749">
        <v>99.3</v>
      </c>
      <c r="BS32" s="717"/>
      <c r="BT32" s="717"/>
      <c r="BU32" s="717"/>
      <c r="BV32" s="717"/>
      <c r="BW32" s="717"/>
      <c r="BX32" s="689">
        <v>97.4</v>
      </c>
      <c r="BY32" s="737"/>
      <c r="BZ32" s="737"/>
      <c r="CA32" s="737"/>
      <c r="CB32" s="738"/>
      <c r="CD32" s="733"/>
      <c r="CE32" s="734"/>
      <c r="CF32" s="698" t="s">
        <v>315</v>
      </c>
      <c r="CG32" s="699"/>
      <c r="CH32" s="699"/>
      <c r="CI32" s="699"/>
      <c r="CJ32" s="699"/>
      <c r="CK32" s="699"/>
      <c r="CL32" s="699"/>
      <c r="CM32" s="699"/>
      <c r="CN32" s="699"/>
      <c r="CO32" s="699"/>
      <c r="CP32" s="699"/>
      <c r="CQ32" s="700"/>
      <c r="CR32" s="683" t="s">
        <v>134</v>
      </c>
      <c r="CS32" s="684"/>
      <c r="CT32" s="684"/>
      <c r="CU32" s="684"/>
      <c r="CV32" s="684"/>
      <c r="CW32" s="684"/>
      <c r="CX32" s="684"/>
      <c r="CY32" s="685"/>
      <c r="CZ32" s="688" t="s">
        <v>134</v>
      </c>
      <c r="DA32" s="719"/>
      <c r="DB32" s="719"/>
      <c r="DC32" s="722"/>
      <c r="DD32" s="692" t="s">
        <v>171</v>
      </c>
      <c r="DE32" s="684"/>
      <c r="DF32" s="684"/>
      <c r="DG32" s="684"/>
      <c r="DH32" s="684"/>
      <c r="DI32" s="684"/>
      <c r="DJ32" s="684"/>
      <c r="DK32" s="685"/>
      <c r="DL32" s="692" t="s">
        <v>134</v>
      </c>
      <c r="DM32" s="684"/>
      <c r="DN32" s="684"/>
      <c r="DO32" s="684"/>
      <c r="DP32" s="684"/>
      <c r="DQ32" s="684"/>
      <c r="DR32" s="684"/>
      <c r="DS32" s="684"/>
      <c r="DT32" s="684"/>
      <c r="DU32" s="684"/>
      <c r="DV32" s="685"/>
      <c r="DW32" s="688" t="s">
        <v>171</v>
      </c>
      <c r="DX32" s="719"/>
      <c r="DY32" s="719"/>
      <c r="DZ32" s="719"/>
      <c r="EA32" s="719"/>
      <c r="EB32" s="719"/>
      <c r="EC32" s="720"/>
    </row>
    <row r="33" spans="2:133" ht="11.25" customHeight="1" x14ac:dyDescent="0.15">
      <c r="B33" s="680" t="s">
        <v>316</v>
      </c>
      <c r="C33" s="681"/>
      <c r="D33" s="681"/>
      <c r="E33" s="681"/>
      <c r="F33" s="681"/>
      <c r="G33" s="681"/>
      <c r="H33" s="681"/>
      <c r="I33" s="681"/>
      <c r="J33" s="681"/>
      <c r="K33" s="681"/>
      <c r="L33" s="681"/>
      <c r="M33" s="681"/>
      <c r="N33" s="681"/>
      <c r="O33" s="681"/>
      <c r="P33" s="681"/>
      <c r="Q33" s="682"/>
      <c r="R33" s="683">
        <v>297232</v>
      </c>
      <c r="S33" s="684"/>
      <c r="T33" s="684"/>
      <c r="U33" s="684"/>
      <c r="V33" s="684"/>
      <c r="W33" s="684"/>
      <c r="X33" s="684"/>
      <c r="Y33" s="685"/>
      <c r="Z33" s="686">
        <v>8.8000000000000007</v>
      </c>
      <c r="AA33" s="686"/>
      <c r="AB33" s="686"/>
      <c r="AC33" s="686"/>
      <c r="AD33" s="687" t="s">
        <v>226</v>
      </c>
      <c r="AE33" s="687"/>
      <c r="AF33" s="687"/>
      <c r="AG33" s="687"/>
      <c r="AH33" s="687"/>
      <c r="AI33" s="687"/>
      <c r="AJ33" s="687"/>
      <c r="AK33" s="687"/>
      <c r="AL33" s="688" t="s">
        <v>171</v>
      </c>
      <c r="AM33" s="689"/>
      <c r="AN33" s="689"/>
      <c r="AO33" s="690"/>
      <c r="AP33" s="744"/>
      <c r="AQ33" s="745"/>
      <c r="AR33" s="745"/>
      <c r="AS33" s="745"/>
      <c r="AT33" s="748"/>
      <c r="AU33" s="228"/>
      <c r="AV33" s="228"/>
      <c r="AW33" s="228"/>
      <c r="AX33" s="724" t="s">
        <v>317</v>
      </c>
      <c r="AY33" s="725"/>
      <c r="AZ33" s="725"/>
      <c r="BA33" s="725"/>
      <c r="BB33" s="725"/>
      <c r="BC33" s="725"/>
      <c r="BD33" s="725"/>
      <c r="BE33" s="725"/>
      <c r="BF33" s="726"/>
      <c r="BG33" s="753">
        <v>99.6</v>
      </c>
      <c r="BH33" s="754"/>
      <c r="BI33" s="754"/>
      <c r="BJ33" s="754"/>
      <c r="BK33" s="754"/>
      <c r="BL33" s="754"/>
      <c r="BM33" s="755">
        <v>98.5</v>
      </c>
      <c r="BN33" s="754"/>
      <c r="BO33" s="754"/>
      <c r="BP33" s="754"/>
      <c r="BQ33" s="756"/>
      <c r="BR33" s="753">
        <v>99.7</v>
      </c>
      <c r="BS33" s="754"/>
      <c r="BT33" s="754"/>
      <c r="BU33" s="754"/>
      <c r="BV33" s="754"/>
      <c r="BW33" s="754"/>
      <c r="BX33" s="755">
        <v>98.6</v>
      </c>
      <c r="BY33" s="754"/>
      <c r="BZ33" s="754"/>
      <c r="CA33" s="754"/>
      <c r="CB33" s="756"/>
      <c r="CD33" s="698" t="s">
        <v>318</v>
      </c>
      <c r="CE33" s="699"/>
      <c r="CF33" s="699"/>
      <c r="CG33" s="699"/>
      <c r="CH33" s="699"/>
      <c r="CI33" s="699"/>
      <c r="CJ33" s="699"/>
      <c r="CK33" s="699"/>
      <c r="CL33" s="699"/>
      <c r="CM33" s="699"/>
      <c r="CN33" s="699"/>
      <c r="CO33" s="699"/>
      <c r="CP33" s="699"/>
      <c r="CQ33" s="700"/>
      <c r="CR33" s="683">
        <v>1354500</v>
      </c>
      <c r="CS33" s="717"/>
      <c r="CT33" s="717"/>
      <c r="CU33" s="717"/>
      <c r="CV33" s="717"/>
      <c r="CW33" s="717"/>
      <c r="CX33" s="717"/>
      <c r="CY33" s="718"/>
      <c r="CZ33" s="688">
        <v>42.2</v>
      </c>
      <c r="DA33" s="719"/>
      <c r="DB33" s="719"/>
      <c r="DC33" s="722"/>
      <c r="DD33" s="692">
        <v>943704</v>
      </c>
      <c r="DE33" s="717"/>
      <c r="DF33" s="717"/>
      <c r="DG33" s="717"/>
      <c r="DH33" s="717"/>
      <c r="DI33" s="717"/>
      <c r="DJ33" s="717"/>
      <c r="DK33" s="718"/>
      <c r="DL33" s="692">
        <v>476932</v>
      </c>
      <c r="DM33" s="717"/>
      <c r="DN33" s="717"/>
      <c r="DO33" s="717"/>
      <c r="DP33" s="717"/>
      <c r="DQ33" s="717"/>
      <c r="DR33" s="717"/>
      <c r="DS33" s="717"/>
      <c r="DT33" s="717"/>
      <c r="DU33" s="717"/>
      <c r="DV33" s="718"/>
      <c r="DW33" s="688">
        <v>31.5</v>
      </c>
      <c r="DX33" s="719"/>
      <c r="DY33" s="719"/>
      <c r="DZ33" s="719"/>
      <c r="EA33" s="719"/>
      <c r="EB33" s="719"/>
      <c r="EC33" s="720"/>
    </row>
    <row r="34" spans="2:133" ht="11.25" customHeight="1" x14ac:dyDescent="0.15">
      <c r="B34" s="680" t="s">
        <v>319</v>
      </c>
      <c r="C34" s="681"/>
      <c r="D34" s="681"/>
      <c r="E34" s="681"/>
      <c r="F34" s="681"/>
      <c r="G34" s="681"/>
      <c r="H34" s="681"/>
      <c r="I34" s="681"/>
      <c r="J34" s="681"/>
      <c r="K34" s="681"/>
      <c r="L34" s="681"/>
      <c r="M34" s="681"/>
      <c r="N34" s="681"/>
      <c r="O34" s="681"/>
      <c r="P34" s="681"/>
      <c r="Q34" s="682"/>
      <c r="R34" s="683">
        <v>29297</v>
      </c>
      <c r="S34" s="684"/>
      <c r="T34" s="684"/>
      <c r="U34" s="684"/>
      <c r="V34" s="684"/>
      <c r="W34" s="684"/>
      <c r="X34" s="684"/>
      <c r="Y34" s="685"/>
      <c r="Z34" s="686">
        <v>0.9</v>
      </c>
      <c r="AA34" s="686"/>
      <c r="AB34" s="686"/>
      <c r="AC34" s="686"/>
      <c r="AD34" s="687">
        <v>3110</v>
      </c>
      <c r="AE34" s="687"/>
      <c r="AF34" s="687"/>
      <c r="AG34" s="687"/>
      <c r="AH34" s="687"/>
      <c r="AI34" s="687"/>
      <c r="AJ34" s="687"/>
      <c r="AK34" s="687"/>
      <c r="AL34" s="688">
        <v>0.2</v>
      </c>
      <c r="AM34" s="689"/>
      <c r="AN34" s="689"/>
      <c r="AO34" s="690"/>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698" t="s">
        <v>320</v>
      </c>
      <c r="CE34" s="699"/>
      <c r="CF34" s="699"/>
      <c r="CG34" s="699"/>
      <c r="CH34" s="699"/>
      <c r="CI34" s="699"/>
      <c r="CJ34" s="699"/>
      <c r="CK34" s="699"/>
      <c r="CL34" s="699"/>
      <c r="CM34" s="699"/>
      <c r="CN34" s="699"/>
      <c r="CO34" s="699"/>
      <c r="CP34" s="699"/>
      <c r="CQ34" s="700"/>
      <c r="CR34" s="683">
        <v>515923</v>
      </c>
      <c r="CS34" s="684"/>
      <c r="CT34" s="684"/>
      <c r="CU34" s="684"/>
      <c r="CV34" s="684"/>
      <c r="CW34" s="684"/>
      <c r="CX34" s="684"/>
      <c r="CY34" s="685"/>
      <c r="CZ34" s="688">
        <v>16.100000000000001</v>
      </c>
      <c r="DA34" s="719"/>
      <c r="DB34" s="719"/>
      <c r="DC34" s="722"/>
      <c r="DD34" s="692">
        <v>325607</v>
      </c>
      <c r="DE34" s="684"/>
      <c r="DF34" s="684"/>
      <c r="DG34" s="684"/>
      <c r="DH34" s="684"/>
      <c r="DI34" s="684"/>
      <c r="DJ34" s="684"/>
      <c r="DK34" s="685"/>
      <c r="DL34" s="692">
        <v>192111</v>
      </c>
      <c r="DM34" s="684"/>
      <c r="DN34" s="684"/>
      <c r="DO34" s="684"/>
      <c r="DP34" s="684"/>
      <c r="DQ34" s="684"/>
      <c r="DR34" s="684"/>
      <c r="DS34" s="684"/>
      <c r="DT34" s="684"/>
      <c r="DU34" s="684"/>
      <c r="DV34" s="685"/>
      <c r="DW34" s="688">
        <v>12.7</v>
      </c>
      <c r="DX34" s="719"/>
      <c r="DY34" s="719"/>
      <c r="DZ34" s="719"/>
      <c r="EA34" s="719"/>
      <c r="EB34" s="719"/>
      <c r="EC34" s="720"/>
    </row>
    <row r="35" spans="2:133" ht="11.25" customHeight="1" x14ac:dyDescent="0.15">
      <c r="B35" s="680" t="s">
        <v>321</v>
      </c>
      <c r="C35" s="681"/>
      <c r="D35" s="681"/>
      <c r="E35" s="681"/>
      <c r="F35" s="681"/>
      <c r="G35" s="681"/>
      <c r="H35" s="681"/>
      <c r="I35" s="681"/>
      <c r="J35" s="681"/>
      <c r="K35" s="681"/>
      <c r="L35" s="681"/>
      <c r="M35" s="681"/>
      <c r="N35" s="681"/>
      <c r="O35" s="681"/>
      <c r="P35" s="681"/>
      <c r="Q35" s="682"/>
      <c r="R35" s="683">
        <v>8984</v>
      </c>
      <c r="S35" s="684"/>
      <c r="T35" s="684"/>
      <c r="U35" s="684"/>
      <c r="V35" s="684"/>
      <c r="W35" s="684"/>
      <c r="X35" s="684"/>
      <c r="Y35" s="685"/>
      <c r="Z35" s="686">
        <v>0.3</v>
      </c>
      <c r="AA35" s="686"/>
      <c r="AB35" s="686"/>
      <c r="AC35" s="686"/>
      <c r="AD35" s="687" t="s">
        <v>134</v>
      </c>
      <c r="AE35" s="687"/>
      <c r="AF35" s="687"/>
      <c r="AG35" s="687"/>
      <c r="AH35" s="687"/>
      <c r="AI35" s="687"/>
      <c r="AJ35" s="687"/>
      <c r="AK35" s="687"/>
      <c r="AL35" s="688" t="s">
        <v>171</v>
      </c>
      <c r="AM35" s="689"/>
      <c r="AN35" s="689"/>
      <c r="AO35" s="690"/>
      <c r="AP35" s="231"/>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43977</v>
      </c>
      <c r="CS35" s="717"/>
      <c r="CT35" s="717"/>
      <c r="CU35" s="717"/>
      <c r="CV35" s="717"/>
      <c r="CW35" s="717"/>
      <c r="CX35" s="717"/>
      <c r="CY35" s="718"/>
      <c r="CZ35" s="688">
        <v>1.4</v>
      </c>
      <c r="DA35" s="719"/>
      <c r="DB35" s="719"/>
      <c r="DC35" s="722"/>
      <c r="DD35" s="692">
        <v>41160</v>
      </c>
      <c r="DE35" s="717"/>
      <c r="DF35" s="717"/>
      <c r="DG35" s="717"/>
      <c r="DH35" s="717"/>
      <c r="DI35" s="717"/>
      <c r="DJ35" s="717"/>
      <c r="DK35" s="718"/>
      <c r="DL35" s="692">
        <v>41160</v>
      </c>
      <c r="DM35" s="717"/>
      <c r="DN35" s="717"/>
      <c r="DO35" s="717"/>
      <c r="DP35" s="717"/>
      <c r="DQ35" s="717"/>
      <c r="DR35" s="717"/>
      <c r="DS35" s="717"/>
      <c r="DT35" s="717"/>
      <c r="DU35" s="717"/>
      <c r="DV35" s="718"/>
      <c r="DW35" s="688">
        <v>2.7</v>
      </c>
      <c r="DX35" s="719"/>
      <c r="DY35" s="719"/>
      <c r="DZ35" s="719"/>
      <c r="EA35" s="719"/>
      <c r="EB35" s="719"/>
      <c r="EC35" s="720"/>
    </row>
    <row r="36" spans="2:133" ht="11.25" customHeight="1" x14ac:dyDescent="0.15">
      <c r="B36" s="680" t="s">
        <v>325</v>
      </c>
      <c r="C36" s="681"/>
      <c r="D36" s="681"/>
      <c r="E36" s="681"/>
      <c r="F36" s="681"/>
      <c r="G36" s="681"/>
      <c r="H36" s="681"/>
      <c r="I36" s="681"/>
      <c r="J36" s="681"/>
      <c r="K36" s="681"/>
      <c r="L36" s="681"/>
      <c r="M36" s="681"/>
      <c r="N36" s="681"/>
      <c r="O36" s="681"/>
      <c r="P36" s="681"/>
      <c r="Q36" s="682"/>
      <c r="R36" s="683">
        <v>188927</v>
      </c>
      <c r="S36" s="684"/>
      <c r="T36" s="684"/>
      <c r="U36" s="684"/>
      <c r="V36" s="684"/>
      <c r="W36" s="684"/>
      <c r="X36" s="684"/>
      <c r="Y36" s="685"/>
      <c r="Z36" s="686">
        <v>5.6</v>
      </c>
      <c r="AA36" s="686"/>
      <c r="AB36" s="686"/>
      <c r="AC36" s="686"/>
      <c r="AD36" s="687" t="s">
        <v>171</v>
      </c>
      <c r="AE36" s="687"/>
      <c r="AF36" s="687"/>
      <c r="AG36" s="687"/>
      <c r="AH36" s="687"/>
      <c r="AI36" s="687"/>
      <c r="AJ36" s="687"/>
      <c r="AK36" s="687"/>
      <c r="AL36" s="688" t="s">
        <v>134</v>
      </c>
      <c r="AM36" s="689"/>
      <c r="AN36" s="689"/>
      <c r="AO36" s="690"/>
      <c r="AP36" s="231"/>
      <c r="AQ36" s="757" t="s">
        <v>326</v>
      </c>
      <c r="AR36" s="758"/>
      <c r="AS36" s="758"/>
      <c r="AT36" s="758"/>
      <c r="AU36" s="758"/>
      <c r="AV36" s="758"/>
      <c r="AW36" s="758"/>
      <c r="AX36" s="758"/>
      <c r="AY36" s="759"/>
      <c r="AZ36" s="672">
        <v>163780</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21415</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191168</v>
      </c>
      <c r="CS36" s="684"/>
      <c r="CT36" s="684"/>
      <c r="CU36" s="684"/>
      <c r="CV36" s="684"/>
      <c r="CW36" s="684"/>
      <c r="CX36" s="684"/>
      <c r="CY36" s="685"/>
      <c r="CZ36" s="688">
        <v>6</v>
      </c>
      <c r="DA36" s="719"/>
      <c r="DB36" s="719"/>
      <c r="DC36" s="722"/>
      <c r="DD36" s="692">
        <v>124577</v>
      </c>
      <c r="DE36" s="684"/>
      <c r="DF36" s="684"/>
      <c r="DG36" s="684"/>
      <c r="DH36" s="684"/>
      <c r="DI36" s="684"/>
      <c r="DJ36" s="684"/>
      <c r="DK36" s="685"/>
      <c r="DL36" s="692">
        <v>106582</v>
      </c>
      <c r="DM36" s="684"/>
      <c r="DN36" s="684"/>
      <c r="DO36" s="684"/>
      <c r="DP36" s="684"/>
      <c r="DQ36" s="684"/>
      <c r="DR36" s="684"/>
      <c r="DS36" s="684"/>
      <c r="DT36" s="684"/>
      <c r="DU36" s="684"/>
      <c r="DV36" s="685"/>
      <c r="DW36" s="688">
        <v>7</v>
      </c>
      <c r="DX36" s="719"/>
      <c r="DY36" s="719"/>
      <c r="DZ36" s="719"/>
      <c r="EA36" s="719"/>
      <c r="EB36" s="719"/>
      <c r="EC36" s="720"/>
    </row>
    <row r="37" spans="2:133" ht="11.25" customHeight="1" x14ac:dyDescent="0.15">
      <c r="B37" s="680" t="s">
        <v>329</v>
      </c>
      <c r="C37" s="681"/>
      <c r="D37" s="681"/>
      <c r="E37" s="681"/>
      <c r="F37" s="681"/>
      <c r="G37" s="681"/>
      <c r="H37" s="681"/>
      <c r="I37" s="681"/>
      <c r="J37" s="681"/>
      <c r="K37" s="681"/>
      <c r="L37" s="681"/>
      <c r="M37" s="681"/>
      <c r="N37" s="681"/>
      <c r="O37" s="681"/>
      <c r="P37" s="681"/>
      <c r="Q37" s="682"/>
      <c r="R37" s="683">
        <v>274946</v>
      </c>
      <c r="S37" s="684"/>
      <c r="T37" s="684"/>
      <c r="U37" s="684"/>
      <c r="V37" s="684"/>
      <c r="W37" s="684"/>
      <c r="X37" s="684"/>
      <c r="Y37" s="685"/>
      <c r="Z37" s="686">
        <v>8.1</v>
      </c>
      <c r="AA37" s="686"/>
      <c r="AB37" s="686"/>
      <c r="AC37" s="686"/>
      <c r="AD37" s="687" t="s">
        <v>134</v>
      </c>
      <c r="AE37" s="687"/>
      <c r="AF37" s="687"/>
      <c r="AG37" s="687"/>
      <c r="AH37" s="687"/>
      <c r="AI37" s="687"/>
      <c r="AJ37" s="687"/>
      <c r="AK37" s="687"/>
      <c r="AL37" s="688" t="s">
        <v>134</v>
      </c>
      <c r="AM37" s="689"/>
      <c r="AN37" s="689"/>
      <c r="AO37" s="690"/>
      <c r="AQ37" s="761" t="s">
        <v>330</v>
      </c>
      <c r="AR37" s="762"/>
      <c r="AS37" s="762"/>
      <c r="AT37" s="762"/>
      <c r="AU37" s="762"/>
      <c r="AV37" s="762"/>
      <c r="AW37" s="762"/>
      <c r="AX37" s="762"/>
      <c r="AY37" s="763"/>
      <c r="AZ37" s="683">
        <v>10862</v>
      </c>
      <c r="BA37" s="684"/>
      <c r="BB37" s="684"/>
      <c r="BC37" s="684"/>
      <c r="BD37" s="717"/>
      <c r="BE37" s="717"/>
      <c r="BF37" s="738"/>
      <c r="BG37" s="698" t="s">
        <v>331</v>
      </c>
      <c r="BH37" s="699"/>
      <c r="BI37" s="699"/>
      <c r="BJ37" s="699"/>
      <c r="BK37" s="699"/>
      <c r="BL37" s="699"/>
      <c r="BM37" s="699"/>
      <c r="BN37" s="699"/>
      <c r="BO37" s="699"/>
      <c r="BP37" s="699"/>
      <c r="BQ37" s="699"/>
      <c r="BR37" s="699"/>
      <c r="BS37" s="699"/>
      <c r="BT37" s="699"/>
      <c r="BU37" s="700"/>
      <c r="BV37" s="683">
        <v>19390</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22409</v>
      </c>
      <c r="CS37" s="717"/>
      <c r="CT37" s="717"/>
      <c r="CU37" s="717"/>
      <c r="CV37" s="717"/>
      <c r="CW37" s="717"/>
      <c r="CX37" s="717"/>
      <c r="CY37" s="718"/>
      <c r="CZ37" s="688">
        <v>0.7</v>
      </c>
      <c r="DA37" s="719"/>
      <c r="DB37" s="719"/>
      <c r="DC37" s="722"/>
      <c r="DD37" s="692">
        <v>22409</v>
      </c>
      <c r="DE37" s="717"/>
      <c r="DF37" s="717"/>
      <c r="DG37" s="717"/>
      <c r="DH37" s="717"/>
      <c r="DI37" s="717"/>
      <c r="DJ37" s="717"/>
      <c r="DK37" s="718"/>
      <c r="DL37" s="692">
        <v>22409</v>
      </c>
      <c r="DM37" s="717"/>
      <c r="DN37" s="717"/>
      <c r="DO37" s="717"/>
      <c r="DP37" s="717"/>
      <c r="DQ37" s="717"/>
      <c r="DR37" s="717"/>
      <c r="DS37" s="717"/>
      <c r="DT37" s="717"/>
      <c r="DU37" s="717"/>
      <c r="DV37" s="718"/>
      <c r="DW37" s="688">
        <v>1.5</v>
      </c>
      <c r="DX37" s="719"/>
      <c r="DY37" s="719"/>
      <c r="DZ37" s="719"/>
      <c r="EA37" s="719"/>
      <c r="EB37" s="719"/>
      <c r="EC37" s="720"/>
    </row>
    <row r="38" spans="2:133" ht="11.25" customHeight="1" x14ac:dyDescent="0.15">
      <c r="B38" s="680" t="s">
        <v>333</v>
      </c>
      <c r="C38" s="681"/>
      <c r="D38" s="681"/>
      <c r="E38" s="681"/>
      <c r="F38" s="681"/>
      <c r="G38" s="681"/>
      <c r="H38" s="681"/>
      <c r="I38" s="681"/>
      <c r="J38" s="681"/>
      <c r="K38" s="681"/>
      <c r="L38" s="681"/>
      <c r="M38" s="681"/>
      <c r="N38" s="681"/>
      <c r="O38" s="681"/>
      <c r="P38" s="681"/>
      <c r="Q38" s="682"/>
      <c r="R38" s="683">
        <v>23034</v>
      </c>
      <c r="S38" s="684"/>
      <c r="T38" s="684"/>
      <c r="U38" s="684"/>
      <c r="V38" s="684"/>
      <c r="W38" s="684"/>
      <c r="X38" s="684"/>
      <c r="Y38" s="685"/>
      <c r="Z38" s="686">
        <v>0.7</v>
      </c>
      <c r="AA38" s="686"/>
      <c r="AB38" s="686"/>
      <c r="AC38" s="686"/>
      <c r="AD38" s="687" t="s">
        <v>171</v>
      </c>
      <c r="AE38" s="687"/>
      <c r="AF38" s="687"/>
      <c r="AG38" s="687"/>
      <c r="AH38" s="687"/>
      <c r="AI38" s="687"/>
      <c r="AJ38" s="687"/>
      <c r="AK38" s="687"/>
      <c r="AL38" s="688" t="s">
        <v>134</v>
      </c>
      <c r="AM38" s="689"/>
      <c r="AN38" s="689"/>
      <c r="AO38" s="690"/>
      <c r="AQ38" s="761" t="s">
        <v>334</v>
      </c>
      <c r="AR38" s="762"/>
      <c r="AS38" s="762"/>
      <c r="AT38" s="762"/>
      <c r="AU38" s="762"/>
      <c r="AV38" s="762"/>
      <c r="AW38" s="762"/>
      <c r="AX38" s="762"/>
      <c r="AY38" s="763"/>
      <c r="AZ38" s="683" t="s">
        <v>134</v>
      </c>
      <c r="BA38" s="684"/>
      <c r="BB38" s="684"/>
      <c r="BC38" s="684"/>
      <c r="BD38" s="717"/>
      <c r="BE38" s="717"/>
      <c r="BF38" s="738"/>
      <c r="BG38" s="698" t="s">
        <v>335</v>
      </c>
      <c r="BH38" s="699"/>
      <c r="BI38" s="699"/>
      <c r="BJ38" s="699"/>
      <c r="BK38" s="699"/>
      <c r="BL38" s="699"/>
      <c r="BM38" s="699"/>
      <c r="BN38" s="699"/>
      <c r="BO38" s="699"/>
      <c r="BP38" s="699"/>
      <c r="BQ38" s="699"/>
      <c r="BR38" s="699"/>
      <c r="BS38" s="699"/>
      <c r="BT38" s="699"/>
      <c r="BU38" s="700"/>
      <c r="BV38" s="683">
        <v>235</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163780</v>
      </c>
      <c r="CS38" s="684"/>
      <c r="CT38" s="684"/>
      <c r="CU38" s="684"/>
      <c r="CV38" s="684"/>
      <c r="CW38" s="684"/>
      <c r="CX38" s="684"/>
      <c r="CY38" s="685"/>
      <c r="CZ38" s="688">
        <v>5.0999999999999996</v>
      </c>
      <c r="DA38" s="719"/>
      <c r="DB38" s="719"/>
      <c r="DC38" s="722"/>
      <c r="DD38" s="692">
        <v>144334</v>
      </c>
      <c r="DE38" s="684"/>
      <c r="DF38" s="684"/>
      <c r="DG38" s="684"/>
      <c r="DH38" s="684"/>
      <c r="DI38" s="684"/>
      <c r="DJ38" s="684"/>
      <c r="DK38" s="685"/>
      <c r="DL38" s="692">
        <v>137079</v>
      </c>
      <c r="DM38" s="684"/>
      <c r="DN38" s="684"/>
      <c r="DO38" s="684"/>
      <c r="DP38" s="684"/>
      <c r="DQ38" s="684"/>
      <c r="DR38" s="684"/>
      <c r="DS38" s="684"/>
      <c r="DT38" s="684"/>
      <c r="DU38" s="684"/>
      <c r="DV38" s="685"/>
      <c r="DW38" s="688">
        <v>9.1</v>
      </c>
      <c r="DX38" s="719"/>
      <c r="DY38" s="719"/>
      <c r="DZ38" s="719"/>
      <c r="EA38" s="719"/>
      <c r="EB38" s="719"/>
      <c r="EC38" s="720"/>
    </row>
    <row r="39" spans="2:133" ht="11.25" customHeight="1" x14ac:dyDescent="0.15">
      <c r="B39" s="680" t="s">
        <v>337</v>
      </c>
      <c r="C39" s="681"/>
      <c r="D39" s="681"/>
      <c r="E39" s="681"/>
      <c r="F39" s="681"/>
      <c r="G39" s="681"/>
      <c r="H39" s="681"/>
      <c r="I39" s="681"/>
      <c r="J39" s="681"/>
      <c r="K39" s="681"/>
      <c r="L39" s="681"/>
      <c r="M39" s="681"/>
      <c r="N39" s="681"/>
      <c r="O39" s="681"/>
      <c r="P39" s="681"/>
      <c r="Q39" s="682"/>
      <c r="R39" s="683">
        <v>634400</v>
      </c>
      <c r="S39" s="684"/>
      <c r="T39" s="684"/>
      <c r="U39" s="684"/>
      <c r="V39" s="684"/>
      <c r="W39" s="684"/>
      <c r="X39" s="684"/>
      <c r="Y39" s="685"/>
      <c r="Z39" s="686">
        <v>18.7</v>
      </c>
      <c r="AA39" s="686"/>
      <c r="AB39" s="686"/>
      <c r="AC39" s="686"/>
      <c r="AD39" s="687" t="s">
        <v>134</v>
      </c>
      <c r="AE39" s="687"/>
      <c r="AF39" s="687"/>
      <c r="AG39" s="687"/>
      <c r="AH39" s="687"/>
      <c r="AI39" s="687"/>
      <c r="AJ39" s="687"/>
      <c r="AK39" s="687"/>
      <c r="AL39" s="688" t="s">
        <v>171</v>
      </c>
      <c r="AM39" s="689"/>
      <c r="AN39" s="689"/>
      <c r="AO39" s="690"/>
      <c r="AQ39" s="761" t="s">
        <v>338</v>
      </c>
      <c r="AR39" s="762"/>
      <c r="AS39" s="762"/>
      <c r="AT39" s="762"/>
      <c r="AU39" s="762"/>
      <c r="AV39" s="762"/>
      <c r="AW39" s="762"/>
      <c r="AX39" s="762"/>
      <c r="AY39" s="763"/>
      <c r="AZ39" s="683" t="s">
        <v>134</v>
      </c>
      <c r="BA39" s="684"/>
      <c r="BB39" s="684"/>
      <c r="BC39" s="684"/>
      <c r="BD39" s="717"/>
      <c r="BE39" s="717"/>
      <c r="BF39" s="738"/>
      <c r="BG39" s="698" t="s">
        <v>339</v>
      </c>
      <c r="BH39" s="699"/>
      <c r="BI39" s="699"/>
      <c r="BJ39" s="699"/>
      <c r="BK39" s="699"/>
      <c r="BL39" s="699"/>
      <c r="BM39" s="699"/>
      <c r="BN39" s="699"/>
      <c r="BO39" s="699"/>
      <c r="BP39" s="699"/>
      <c r="BQ39" s="699"/>
      <c r="BR39" s="699"/>
      <c r="BS39" s="699"/>
      <c r="BT39" s="699"/>
      <c r="BU39" s="700"/>
      <c r="BV39" s="683">
        <v>343</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329087</v>
      </c>
      <c r="CS39" s="717"/>
      <c r="CT39" s="717"/>
      <c r="CU39" s="717"/>
      <c r="CV39" s="717"/>
      <c r="CW39" s="717"/>
      <c r="CX39" s="717"/>
      <c r="CY39" s="718"/>
      <c r="CZ39" s="688">
        <v>10.3</v>
      </c>
      <c r="DA39" s="719"/>
      <c r="DB39" s="719"/>
      <c r="DC39" s="722"/>
      <c r="DD39" s="692">
        <v>307821</v>
      </c>
      <c r="DE39" s="717"/>
      <c r="DF39" s="717"/>
      <c r="DG39" s="717"/>
      <c r="DH39" s="717"/>
      <c r="DI39" s="717"/>
      <c r="DJ39" s="717"/>
      <c r="DK39" s="718"/>
      <c r="DL39" s="692" t="s">
        <v>134</v>
      </c>
      <c r="DM39" s="717"/>
      <c r="DN39" s="717"/>
      <c r="DO39" s="717"/>
      <c r="DP39" s="717"/>
      <c r="DQ39" s="717"/>
      <c r="DR39" s="717"/>
      <c r="DS39" s="717"/>
      <c r="DT39" s="717"/>
      <c r="DU39" s="717"/>
      <c r="DV39" s="718"/>
      <c r="DW39" s="688" t="s">
        <v>134</v>
      </c>
      <c r="DX39" s="719"/>
      <c r="DY39" s="719"/>
      <c r="DZ39" s="719"/>
      <c r="EA39" s="719"/>
      <c r="EB39" s="719"/>
      <c r="EC39" s="720"/>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171</v>
      </c>
      <c r="S40" s="684"/>
      <c r="T40" s="684"/>
      <c r="U40" s="684"/>
      <c r="V40" s="684"/>
      <c r="W40" s="684"/>
      <c r="X40" s="684"/>
      <c r="Y40" s="685"/>
      <c r="Z40" s="686" t="s">
        <v>134</v>
      </c>
      <c r="AA40" s="686"/>
      <c r="AB40" s="686"/>
      <c r="AC40" s="686"/>
      <c r="AD40" s="687" t="s">
        <v>134</v>
      </c>
      <c r="AE40" s="687"/>
      <c r="AF40" s="687"/>
      <c r="AG40" s="687"/>
      <c r="AH40" s="687"/>
      <c r="AI40" s="687"/>
      <c r="AJ40" s="687"/>
      <c r="AK40" s="687"/>
      <c r="AL40" s="688" t="s">
        <v>134</v>
      </c>
      <c r="AM40" s="689"/>
      <c r="AN40" s="689"/>
      <c r="AO40" s="690"/>
      <c r="AQ40" s="761" t="s">
        <v>342</v>
      </c>
      <c r="AR40" s="762"/>
      <c r="AS40" s="762"/>
      <c r="AT40" s="762"/>
      <c r="AU40" s="762"/>
      <c r="AV40" s="762"/>
      <c r="AW40" s="762"/>
      <c r="AX40" s="762"/>
      <c r="AY40" s="763"/>
      <c r="AZ40" s="683" t="s">
        <v>171</v>
      </c>
      <c r="BA40" s="684"/>
      <c r="BB40" s="684"/>
      <c r="BC40" s="684"/>
      <c r="BD40" s="717"/>
      <c r="BE40" s="717"/>
      <c r="BF40" s="738"/>
      <c r="BG40" s="764" t="s">
        <v>343</v>
      </c>
      <c r="BH40" s="765"/>
      <c r="BI40" s="765"/>
      <c r="BJ40" s="765"/>
      <c r="BK40" s="765"/>
      <c r="BL40" s="232"/>
      <c r="BM40" s="699" t="s">
        <v>344</v>
      </c>
      <c r="BN40" s="699"/>
      <c r="BO40" s="699"/>
      <c r="BP40" s="699"/>
      <c r="BQ40" s="699"/>
      <c r="BR40" s="699"/>
      <c r="BS40" s="699"/>
      <c r="BT40" s="699"/>
      <c r="BU40" s="700"/>
      <c r="BV40" s="683">
        <v>70</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110565</v>
      </c>
      <c r="CS40" s="684"/>
      <c r="CT40" s="684"/>
      <c r="CU40" s="684"/>
      <c r="CV40" s="684"/>
      <c r="CW40" s="684"/>
      <c r="CX40" s="684"/>
      <c r="CY40" s="685"/>
      <c r="CZ40" s="688">
        <v>3.4</v>
      </c>
      <c r="DA40" s="719"/>
      <c r="DB40" s="719"/>
      <c r="DC40" s="722"/>
      <c r="DD40" s="692">
        <v>205</v>
      </c>
      <c r="DE40" s="684"/>
      <c r="DF40" s="684"/>
      <c r="DG40" s="684"/>
      <c r="DH40" s="684"/>
      <c r="DI40" s="684"/>
      <c r="DJ40" s="684"/>
      <c r="DK40" s="685"/>
      <c r="DL40" s="692" t="s">
        <v>134</v>
      </c>
      <c r="DM40" s="684"/>
      <c r="DN40" s="684"/>
      <c r="DO40" s="684"/>
      <c r="DP40" s="684"/>
      <c r="DQ40" s="684"/>
      <c r="DR40" s="684"/>
      <c r="DS40" s="684"/>
      <c r="DT40" s="684"/>
      <c r="DU40" s="684"/>
      <c r="DV40" s="685"/>
      <c r="DW40" s="688" t="s">
        <v>171</v>
      </c>
      <c r="DX40" s="719"/>
      <c r="DY40" s="719"/>
      <c r="DZ40" s="719"/>
      <c r="EA40" s="719"/>
      <c r="EB40" s="719"/>
      <c r="EC40" s="720"/>
    </row>
    <row r="41" spans="2:133" ht="11.25" customHeight="1" x14ac:dyDescent="0.15">
      <c r="B41" s="680" t="s">
        <v>346</v>
      </c>
      <c r="C41" s="681"/>
      <c r="D41" s="681"/>
      <c r="E41" s="681"/>
      <c r="F41" s="681"/>
      <c r="G41" s="681"/>
      <c r="H41" s="681"/>
      <c r="I41" s="681"/>
      <c r="J41" s="681"/>
      <c r="K41" s="681"/>
      <c r="L41" s="681"/>
      <c r="M41" s="681"/>
      <c r="N41" s="681"/>
      <c r="O41" s="681"/>
      <c r="P41" s="681"/>
      <c r="Q41" s="682"/>
      <c r="R41" s="683">
        <v>38000</v>
      </c>
      <c r="S41" s="684"/>
      <c r="T41" s="684"/>
      <c r="U41" s="684"/>
      <c r="V41" s="684"/>
      <c r="W41" s="684"/>
      <c r="X41" s="684"/>
      <c r="Y41" s="685"/>
      <c r="Z41" s="686">
        <v>1.1000000000000001</v>
      </c>
      <c r="AA41" s="686"/>
      <c r="AB41" s="686"/>
      <c r="AC41" s="686"/>
      <c r="AD41" s="687" t="s">
        <v>134</v>
      </c>
      <c r="AE41" s="687"/>
      <c r="AF41" s="687"/>
      <c r="AG41" s="687"/>
      <c r="AH41" s="687"/>
      <c r="AI41" s="687"/>
      <c r="AJ41" s="687"/>
      <c r="AK41" s="687"/>
      <c r="AL41" s="688" t="s">
        <v>134</v>
      </c>
      <c r="AM41" s="689"/>
      <c r="AN41" s="689"/>
      <c r="AO41" s="690"/>
      <c r="AQ41" s="761" t="s">
        <v>347</v>
      </c>
      <c r="AR41" s="762"/>
      <c r="AS41" s="762"/>
      <c r="AT41" s="762"/>
      <c r="AU41" s="762"/>
      <c r="AV41" s="762"/>
      <c r="AW41" s="762"/>
      <c r="AX41" s="762"/>
      <c r="AY41" s="763"/>
      <c r="AZ41" s="683">
        <v>27733</v>
      </c>
      <c r="BA41" s="684"/>
      <c r="BB41" s="684"/>
      <c r="BC41" s="684"/>
      <c r="BD41" s="717"/>
      <c r="BE41" s="717"/>
      <c r="BF41" s="738"/>
      <c r="BG41" s="764"/>
      <c r="BH41" s="765"/>
      <c r="BI41" s="765"/>
      <c r="BJ41" s="765"/>
      <c r="BK41" s="765"/>
      <c r="BL41" s="232"/>
      <c r="BM41" s="699" t="s">
        <v>348</v>
      </c>
      <c r="BN41" s="699"/>
      <c r="BO41" s="699"/>
      <c r="BP41" s="699"/>
      <c r="BQ41" s="699"/>
      <c r="BR41" s="699"/>
      <c r="BS41" s="699"/>
      <c r="BT41" s="699"/>
      <c r="BU41" s="700"/>
      <c r="BV41" s="683">
        <v>1</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171</v>
      </c>
      <c r="CS41" s="717"/>
      <c r="CT41" s="717"/>
      <c r="CU41" s="717"/>
      <c r="CV41" s="717"/>
      <c r="CW41" s="717"/>
      <c r="CX41" s="717"/>
      <c r="CY41" s="718"/>
      <c r="CZ41" s="688" t="s">
        <v>171</v>
      </c>
      <c r="DA41" s="719"/>
      <c r="DB41" s="719"/>
      <c r="DC41" s="722"/>
      <c r="DD41" s="692" t="s">
        <v>171</v>
      </c>
      <c r="DE41" s="717"/>
      <c r="DF41" s="717"/>
      <c r="DG41" s="717"/>
      <c r="DH41" s="717"/>
      <c r="DI41" s="717"/>
      <c r="DJ41" s="717"/>
      <c r="DK41" s="718"/>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15">
      <c r="B42" s="724" t="s">
        <v>350</v>
      </c>
      <c r="C42" s="725"/>
      <c r="D42" s="725"/>
      <c r="E42" s="725"/>
      <c r="F42" s="725"/>
      <c r="G42" s="725"/>
      <c r="H42" s="725"/>
      <c r="I42" s="725"/>
      <c r="J42" s="725"/>
      <c r="K42" s="725"/>
      <c r="L42" s="725"/>
      <c r="M42" s="725"/>
      <c r="N42" s="725"/>
      <c r="O42" s="725"/>
      <c r="P42" s="725"/>
      <c r="Q42" s="726"/>
      <c r="R42" s="774">
        <v>3387011</v>
      </c>
      <c r="S42" s="775"/>
      <c r="T42" s="775"/>
      <c r="U42" s="775"/>
      <c r="V42" s="775"/>
      <c r="W42" s="775"/>
      <c r="X42" s="775"/>
      <c r="Y42" s="777"/>
      <c r="Z42" s="778">
        <v>100</v>
      </c>
      <c r="AA42" s="778"/>
      <c r="AB42" s="778"/>
      <c r="AC42" s="778"/>
      <c r="AD42" s="779">
        <v>1476045</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74">
        <v>125185</v>
      </c>
      <c r="BA42" s="775"/>
      <c r="BB42" s="775"/>
      <c r="BC42" s="775"/>
      <c r="BD42" s="754"/>
      <c r="BE42" s="754"/>
      <c r="BF42" s="756"/>
      <c r="BG42" s="766"/>
      <c r="BH42" s="767"/>
      <c r="BI42" s="767"/>
      <c r="BJ42" s="767"/>
      <c r="BK42" s="767"/>
      <c r="BL42" s="233"/>
      <c r="BM42" s="709" t="s">
        <v>352</v>
      </c>
      <c r="BN42" s="709"/>
      <c r="BO42" s="709"/>
      <c r="BP42" s="709"/>
      <c r="BQ42" s="709"/>
      <c r="BR42" s="709"/>
      <c r="BS42" s="709"/>
      <c r="BT42" s="709"/>
      <c r="BU42" s="710"/>
      <c r="BV42" s="774">
        <v>269</v>
      </c>
      <c r="BW42" s="775"/>
      <c r="BX42" s="775"/>
      <c r="BY42" s="775"/>
      <c r="BZ42" s="775"/>
      <c r="CA42" s="775"/>
      <c r="CB42" s="776"/>
      <c r="CD42" s="680" t="s">
        <v>353</v>
      </c>
      <c r="CE42" s="681"/>
      <c r="CF42" s="681"/>
      <c r="CG42" s="681"/>
      <c r="CH42" s="681"/>
      <c r="CI42" s="681"/>
      <c r="CJ42" s="681"/>
      <c r="CK42" s="681"/>
      <c r="CL42" s="681"/>
      <c r="CM42" s="681"/>
      <c r="CN42" s="681"/>
      <c r="CO42" s="681"/>
      <c r="CP42" s="681"/>
      <c r="CQ42" s="682"/>
      <c r="CR42" s="683">
        <v>828729</v>
      </c>
      <c r="CS42" s="684"/>
      <c r="CT42" s="684"/>
      <c r="CU42" s="684"/>
      <c r="CV42" s="684"/>
      <c r="CW42" s="684"/>
      <c r="CX42" s="684"/>
      <c r="CY42" s="685"/>
      <c r="CZ42" s="688">
        <v>25.8</v>
      </c>
      <c r="DA42" s="689"/>
      <c r="DB42" s="689"/>
      <c r="DC42" s="701"/>
      <c r="DD42" s="692">
        <v>63487</v>
      </c>
      <c r="DE42" s="684"/>
      <c r="DF42" s="684"/>
      <c r="DG42" s="684"/>
      <c r="DH42" s="684"/>
      <c r="DI42" s="684"/>
      <c r="DJ42" s="684"/>
      <c r="DK42" s="685"/>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15">
      <c r="BV43" s="234"/>
      <c r="BW43" s="234"/>
      <c r="BX43" s="234"/>
      <c r="BY43" s="234"/>
      <c r="BZ43" s="234"/>
      <c r="CA43" s="234"/>
      <c r="CB43" s="234"/>
      <c r="CD43" s="680" t="s">
        <v>354</v>
      </c>
      <c r="CE43" s="681"/>
      <c r="CF43" s="681"/>
      <c r="CG43" s="681"/>
      <c r="CH43" s="681"/>
      <c r="CI43" s="681"/>
      <c r="CJ43" s="681"/>
      <c r="CK43" s="681"/>
      <c r="CL43" s="681"/>
      <c r="CM43" s="681"/>
      <c r="CN43" s="681"/>
      <c r="CO43" s="681"/>
      <c r="CP43" s="681"/>
      <c r="CQ43" s="682"/>
      <c r="CR43" s="683">
        <v>7136</v>
      </c>
      <c r="CS43" s="717"/>
      <c r="CT43" s="717"/>
      <c r="CU43" s="717"/>
      <c r="CV43" s="717"/>
      <c r="CW43" s="717"/>
      <c r="CX43" s="717"/>
      <c r="CY43" s="718"/>
      <c r="CZ43" s="688">
        <v>0.2</v>
      </c>
      <c r="DA43" s="719"/>
      <c r="DB43" s="719"/>
      <c r="DC43" s="722"/>
      <c r="DD43" s="692">
        <v>7136</v>
      </c>
      <c r="DE43" s="717"/>
      <c r="DF43" s="717"/>
      <c r="DG43" s="717"/>
      <c r="DH43" s="717"/>
      <c r="DI43" s="717"/>
      <c r="DJ43" s="717"/>
      <c r="DK43" s="718"/>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740267</v>
      </c>
      <c r="CS44" s="684"/>
      <c r="CT44" s="684"/>
      <c r="CU44" s="684"/>
      <c r="CV44" s="684"/>
      <c r="CW44" s="684"/>
      <c r="CX44" s="684"/>
      <c r="CY44" s="685"/>
      <c r="CZ44" s="688">
        <v>23.1</v>
      </c>
      <c r="DA44" s="689"/>
      <c r="DB44" s="689"/>
      <c r="DC44" s="701"/>
      <c r="DD44" s="692">
        <v>56676</v>
      </c>
      <c r="DE44" s="684"/>
      <c r="DF44" s="684"/>
      <c r="DG44" s="684"/>
      <c r="DH44" s="684"/>
      <c r="DI44" s="684"/>
      <c r="DJ44" s="684"/>
      <c r="DK44" s="685"/>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15">
      <c r="CD45" s="797"/>
      <c r="CE45" s="798"/>
      <c r="CF45" s="680" t="s">
        <v>356</v>
      </c>
      <c r="CG45" s="681"/>
      <c r="CH45" s="681"/>
      <c r="CI45" s="681"/>
      <c r="CJ45" s="681"/>
      <c r="CK45" s="681"/>
      <c r="CL45" s="681"/>
      <c r="CM45" s="681"/>
      <c r="CN45" s="681"/>
      <c r="CO45" s="681"/>
      <c r="CP45" s="681"/>
      <c r="CQ45" s="682"/>
      <c r="CR45" s="683">
        <v>285887</v>
      </c>
      <c r="CS45" s="717"/>
      <c r="CT45" s="717"/>
      <c r="CU45" s="717"/>
      <c r="CV45" s="717"/>
      <c r="CW45" s="717"/>
      <c r="CX45" s="717"/>
      <c r="CY45" s="718"/>
      <c r="CZ45" s="688">
        <v>8.9</v>
      </c>
      <c r="DA45" s="719"/>
      <c r="DB45" s="719"/>
      <c r="DC45" s="722"/>
      <c r="DD45" s="692">
        <v>17555</v>
      </c>
      <c r="DE45" s="717"/>
      <c r="DF45" s="717"/>
      <c r="DG45" s="717"/>
      <c r="DH45" s="717"/>
      <c r="DI45" s="717"/>
      <c r="DJ45" s="717"/>
      <c r="DK45" s="718"/>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15">
      <c r="B46" s="226" t="s">
        <v>357</v>
      </c>
      <c r="C46" s="226"/>
      <c r="D46" s="226"/>
      <c r="E46" s="226"/>
      <c r="F46" s="226"/>
      <c r="G46" s="226"/>
      <c r="H46" s="226"/>
      <c r="I46" s="226"/>
      <c r="J46" s="226"/>
      <c r="K46" s="226"/>
      <c r="L46" s="226"/>
      <c r="M46" s="226"/>
      <c r="N46" s="226"/>
      <c r="O46" s="226"/>
      <c r="P46" s="226"/>
      <c r="Q46" s="226"/>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CD46" s="797"/>
      <c r="CE46" s="798"/>
      <c r="CF46" s="680" t="s">
        <v>358</v>
      </c>
      <c r="CG46" s="681"/>
      <c r="CH46" s="681"/>
      <c r="CI46" s="681"/>
      <c r="CJ46" s="681"/>
      <c r="CK46" s="681"/>
      <c r="CL46" s="681"/>
      <c r="CM46" s="681"/>
      <c r="CN46" s="681"/>
      <c r="CO46" s="681"/>
      <c r="CP46" s="681"/>
      <c r="CQ46" s="682"/>
      <c r="CR46" s="683">
        <v>442988</v>
      </c>
      <c r="CS46" s="684"/>
      <c r="CT46" s="684"/>
      <c r="CU46" s="684"/>
      <c r="CV46" s="684"/>
      <c r="CW46" s="684"/>
      <c r="CX46" s="684"/>
      <c r="CY46" s="685"/>
      <c r="CZ46" s="688">
        <v>13.8</v>
      </c>
      <c r="DA46" s="689"/>
      <c r="DB46" s="689"/>
      <c r="DC46" s="701"/>
      <c r="DD46" s="692">
        <v>35229</v>
      </c>
      <c r="DE46" s="684"/>
      <c r="DF46" s="684"/>
      <c r="DG46" s="684"/>
      <c r="DH46" s="684"/>
      <c r="DI46" s="684"/>
      <c r="DJ46" s="684"/>
      <c r="DK46" s="685"/>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15">
      <c r="B47" s="236" t="s">
        <v>359</v>
      </c>
      <c r="C47" s="226"/>
      <c r="D47" s="226"/>
      <c r="E47" s="226"/>
      <c r="F47" s="226"/>
      <c r="G47" s="226"/>
      <c r="H47" s="226"/>
      <c r="I47" s="226"/>
      <c r="J47" s="226"/>
      <c r="K47" s="226"/>
      <c r="L47" s="226"/>
      <c r="M47" s="226"/>
      <c r="N47" s="226"/>
      <c r="O47" s="226"/>
      <c r="P47" s="226"/>
      <c r="Q47" s="226"/>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797"/>
      <c r="CE47" s="798"/>
      <c r="CF47" s="680" t="s">
        <v>360</v>
      </c>
      <c r="CG47" s="681"/>
      <c r="CH47" s="681"/>
      <c r="CI47" s="681"/>
      <c r="CJ47" s="681"/>
      <c r="CK47" s="681"/>
      <c r="CL47" s="681"/>
      <c r="CM47" s="681"/>
      <c r="CN47" s="681"/>
      <c r="CO47" s="681"/>
      <c r="CP47" s="681"/>
      <c r="CQ47" s="682"/>
      <c r="CR47" s="683">
        <v>88462</v>
      </c>
      <c r="CS47" s="717"/>
      <c r="CT47" s="717"/>
      <c r="CU47" s="717"/>
      <c r="CV47" s="717"/>
      <c r="CW47" s="717"/>
      <c r="CX47" s="717"/>
      <c r="CY47" s="718"/>
      <c r="CZ47" s="688">
        <v>2.8</v>
      </c>
      <c r="DA47" s="719"/>
      <c r="DB47" s="719"/>
      <c r="DC47" s="722"/>
      <c r="DD47" s="692">
        <v>6811</v>
      </c>
      <c r="DE47" s="717"/>
      <c r="DF47" s="717"/>
      <c r="DG47" s="717"/>
      <c r="DH47" s="717"/>
      <c r="DI47" s="717"/>
      <c r="DJ47" s="717"/>
      <c r="DK47" s="718"/>
      <c r="DL47" s="768"/>
      <c r="DM47" s="769"/>
      <c r="DN47" s="769"/>
      <c r="DO47" s="769"/>
      <c r="DP47" s="769"/>
      <c r="DQ47" s="769"/>
      <c r="DR47" s="769"/>
      <c r="DS47" s="769"/>
      <c r="DT47" s="769"/>
      <c r="DU47" s="769"/>
      <c r="DV47" s="770"/>
      <c r="DW47" s="771"/>
      <c r="DX47" s="772"/>
      <c r="DY47" s="772"/>
      <c r="DZ47" s="772"/>
      <c r="EA47" s="772"/>
      <c r="EB47" s="772"/>
      <c r="EC47" s="773"/>
    </row>
    <row r="48" spans="2:133" x14ac:dyDescent="0.15">
      <c r="B48" s="237" t="s">
        <v>361</v>
      </c>
      <c r="CD48" s="799"/>
      <c r="CE48" s="800"/>
      <c r="CF48" s="680" t="s">
        <v>362</v>
      </c>
      <c r="CG48" s="681"/>
      <c r="CH48" s="681"/>
      <c r="CI48" s="681"/>
      <c r="CJ48" s="681"/>
      <c r="CK48" s="681"/>
      <c r="CL48" s="681"/>
      <c r="CM48" s="681"/>
      <c r="CN48" s="681"/>
      <c r="CO48" s="681"/>
      <c r="CP48" s="681"/>
      <c r="CQ48" s="682"/>
      <c r="CR48" s="683" t="s">
        <v>226</v>
      </c>
      <c r="CS48" s="684"/>
      <c r="CT48" s="684"/>
      <c r="CU48" s="684"/>
      <c r="CV48" s="684"/>
      <c r="CW48" s="684"/>
      <c r="CX48" s="684"/>
      <c r="CY48" s="685"/>
      <c r="CZ48" s="688" t="s">
        <v>226</v>
      </c>
      <c r="DA48" s="689"/>
      <c r="DB48" s="689"/>
      <c r="DC48" s="701"/>
      <c r="DD48" s="692" t="s">
        <v>134</v>
      </c>
      <c r="DE48" s="684"/>
      <c r="DF48" s="684"/>
      <c r="DG48" s="684"/>
      <c r="DH48" s="684"/>
      <c r="DI48" s="684"/>
      <c r="DJ48" s="684"/>
      <c r="DK48" s="685"/>
      <c r="DL48" s="768"/>
      <c r="DM48" s="769"/>
      <c r="DN48" s="769"/>
      <c r="DO48" s="769"/>
      <c r="DP48" s="769"/>
      <c r="DQ48" s="769"/>
      <c r="DR48" s="769"/>
      <c r="DS48" s="769"/>
      <c r="DT48" s="769"/>
      <c r="DU48" s="769"/>
      <c r="DV48" s="770"/>
      <c r="DW48" s="771"/>
      <c r="DX48" s="772"/>
      <c r="DY48" s="772"/>
      <c r="DZ48" s="772"/>
      <c r="EA48" s="772"/>
      <c r="EB48" s="772"/>
      <c r="EC48" s="773"/>
    </row>
    <row r="49" spans="82:133" ht="11.25" customHeight="1" x14ac:dyDescent="0.15">
      <c r="CD49" s="724" t="s">
        <v>363</v>
      </c>
      <c r="CE49" s="725"/>
      <c r="CF49" s="725"/>
      <c r="CG49" s="725"/>
      <c r="CH49" s="725"/>
      <c r="CI49" s="725"/>
      <c r="CJ49" s="725"/>
      <c r="CK49" s="725"/>
      <c r="CL49" s="725"/>
      <c r="CM49" s="725"/>
      <c r="CN49" s="725"/>
      <c r="CO49" s="725"/>
      <c r="CP49" s="725"/>
      <c r="CQ49" s="726"/>
      <c r="CR49" s="774">
        <v>3206666</v>
      </c>
      <c r="CS49" s="754"/>
      <c r="CT49" s="754"/>
      <c r="CU49" s="754"/>
      <c r="CV49" s="754"/>
      <c r="CW49" s="754"/>
      <c r="CX49" s="754"/>
      <c r="CY49" s="785"/>
      <c r="CZ49" s="780">
        <v>100</v>
      </c>
      <c r="DA49" s="786"/>
      <c r="DB49" s="786"/>
      <c r="DC49" s="787"/>
      <c r="DD49" s="788">
        <v>1913596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T5VyOXoxFVeIaClMwUmHNnV7vD4Upybg+6KlYC25cSOgfTK4P3DGWQjebkhuRb6Eeg0L/aHfeSv5ntbxU7sg5Q==" saltValue="LQFMBf7aPnIc20zLhQFOV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86" customWidth="1"/>
    <col min="131" max="131" width="1.625" style="286" customWidth="1"/>
    <col min="132" max="16384" width="9" style="286" hidden="1"/>
  </cols>
  <sheetData>
    <row r="1" spans="1:131" s="244" customFormat="1" ht="11.25" customHeight="1" thickBot="1" x14ac:dyDescent="0.2">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x14ac:dyDescent="0.2">
      <c r="A2" s="245" t="s">
        <v>364</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830" t="s">
        <v>365</v>
      </c>
      <c r="DK2" s="831"/>
      <c r="DL2" s="831"/>
      <c r="DM2" s="831"/>
      <c r="DN2" s="831"/>
      <c r="DO2" s="832"/>
      <c r="DP2" s="246"/>
      <c r="DQ2" s="830" t="s">
        <v>366</v>
      </c>
      <c r="DR2" s="831"/>
      <c r="DS2" s="831"/>
      <c r="DT2" s="831"/>
      <c r="DU2" s="831"/>
      <c r="DV2" s="831"/>
      <c r="DW2" s="831"/>
      <c r="DX2" s="831"/>
      <c r="DY2" s="831"/>
      <c r="DZ2" s="832"/>
      <c r="EA2" s="247"/>
    </row>
    <row r="3" spans="1:131" s="244" customFormat="1" ht="11.25" customHeight="1" x14ac:dyDescent="0.1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49"/>
      <c r="BA4" s="249"/>
      <c r="BB4" s="249"/>
      <c r="BC4" s="249"/>
      <c r="BD4" s="249"/>
      <c r="BE4" s="250"/>
      <c r="BF4" s="250"/>
      <c r="BG4" s="250"/>
      <c r="BH4" s="250"/>
      <c r="BI4" s="250"/>
      <c r="BJ4" s="250"/>
      <c r="BK4" s="250"/>
      <c r="BL4" s="250"/>
      <c r="BM4" s="250"/>
      <c r="BN4" s="250"/>
      <c r="BO4" s="250"/>
      <c r="BP4" s="250"/>
      <c r="BQ4" s="249" t="s">
        <v>368</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3"/>
      <c r="BA5" s="253"/>
      <c r="BB5" s="253"/>
      <c r="BC5" s="253"/>
      <c r="BD5" s="253"/>
      <c r="BE5" s="254"/>
      <c r="BF5" s="254"/>
      <c r="BG5" s="254"/>
      <c r="BH5" s="254"/>
      <c r="BI5" s="254"/>
      <c r="BJ5" s="254"/>
      <c r="BK5" s="254"/>
      <c r="BL5" s="254"/>
      <c r="BM5" s="254"/>
      <c r="BN5" s="254"/>
      <c r="BO5" s="254"/>
      <c r="BP5" s="254"/>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1"/>
    </row>
    <row r="6" spans="1:131" s="252"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49"/>
      <c r="BA6" s="249"/>
      <c r="BB6" s="249"/>
      <c r="BC6" s="249"/>
      <c r="BD6" s="249"/>
      <c r="BE6" s="250"/>
      <c r="BF6" s="250"/>
      <c r="BG6" s="250"/>
      <c r="BH6" s="250"/>
      <c r="BI6" s="250"/>
      <c r="BJ6" s="250"/>
      <c r="BK6" s="250"/>
      <c r="BL6" s="250"/>
      <c r="BM6" s="250"/>
      <c r="BN6" s="250"/>
      <c r="BO6" s="250"/>
      <c r="BP6" s="250"/>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1"/>
    </row>
    <row r="7" spans="1:131" s="252" customFormat="1" ht="26.25" customHeight="1" thickTop="1" x14ac:dyDescent="0.15">
      <c r="A7" s="255">
        <v>1</v>
      </c>
      <c r="B7" s="815" t="s">
        <v>386</v>
      </c>
      <c r="C7" s="816"/>
      <c r="D7" s="816"/>
      <c r="E7" s="816"/>
      <c r="F7" s="816"/>
      <c r="G7" s="816"/>
      <c r="H7" s="816"/>
      <c r="I7" s="816"/>
      <c r="J7" s="816"/>
      <c r="K7" s="816"/>
      <c r="L7" s="816"/>
      <c r="M7" s="816"/>
      <c r="N7" s="816"/>
      <c r="O7" s="816"/>
      <c r="P7" s="817"/>
      <c r="Q7" s="818">
        <v>3387</v>
      </c>
      <c r="R7" s="819"/>
      <c r="S7" s="819"/>
      <c r="T7" s="819"/>
      <c r="U7" s="819"/>
      <c r="V7" s="819">
        <v>3207</v>
      </c>
      <c r="W7" s="819"/>
      <c r="X7" s="819"/>
      <c r="Y7" s="819"/>
      <c r="Z7" s="819"/>
      <c r="AA7" s="819">
        <f>Q7-V7</f>
        <v>180</v>
      </c>
      <c r="AB7" s="819"/>
      <c r="AC7" s="819"/>
      <c r="AD7" s="819"/>
      <c r="AE7" s="820"/>
      <c r="AF7" s="821">
        <v>109</v>
      </c>
      <c r="AG7" s="822"/>
      <c r="AH7" s="822"/>
      <c r="AI7" s="822"/>
      <c r="AJ7" s="823"/>
      <c r="AK7" s="858" t="s">
        <v>583</v>
      </c>
      <c r="AL7" s="859"/>
      <c r="AM7" s="859"/>
      <c r="AN7" s="859"/>
      <c r="AO7" s="859"/>
      <c r="AP7" s="859">
        <v>3429</v>
      </c>
      <c r="AQ7" s="859"/>
      <c r="AR7" s="859"/>
      <c r="AS7" s="859"/>
      <c r="AT7" s="859"/>
      <c r="AU7" s="860"/>
      <c r="AV7" s="860"/>
      <c r="AW7" s="860"/>
      <c r="AX7" s="860"/>
      <c r="AY7" s="861"/>
      <c r="AZ7" s="249"/>
      <c r="BA7" s="249"/>
      <c r="BB7" s="249"/>
      <c r="BC7" s="249"/>
      <c r="BD7" s="249"/>
      <c r="BE7" s="250"/>
      <c r="BF7" s="250"/>
      <c r="BG7" s="250"/>
      <c r="BH7" s="250"/>
      <c r="BI7" s="250"/>
      <c r="BJ7" s="250"/>
      <c r="BK7" s="250"/>
      <c r="BL7" s="250"/>
      <c r="BM7" s="250"/>
      <c r="BN7" s="250"/>
      <c r="BO7" s="250"/>
      <c r="BP7" s="250"/>
      <c r="BQ7" s="256">
        <v>1</v>
      </c>
      <c r="BR7" s="257"/>
      <c r="BS7" s="862" t="s">
        <v>572</v>
      </c>
      <c r="BT7" s="863"/>
      <c r="BU7" s="863"/>
      <c r="BV7" s="863"/>
      <c r="BW7" s="863"/>
      <c r="BX7" s="863"/>
      <c r="BY7" s="863"/>
      <c r="BZ7" s="863"/>
      <c r="CA7" s="863"/>
      <c r="CB7" s="863"/>
      <c r="CC7" s="863"/>
      <c r="CD7" s="863"/>
      <c r="CE7" s="863"/>
      <c r="CF7" s="863"/>
      <c r="CG7" s="864"/>
      <c r="CH7" s="855">
        <v>-14</v>
      </c>
      <c r="CI7" s="856"/>
      <c r="CJ7" s="856"/>
      <c r="CK7" s="856"/>
      <c r="CL7" s="857"/>
      <c r="CM7" s="855">
        <v>14</v>
      </c>
      <c r="CN7" s="856"/>
      <c r="CO7" s="856"/>
      <c r="CP7" s="856"/>
      <c r="CQ7" s="857"/>
      <c r="CR7" s="855">
        <v>54</v>
      </c>
      <c r="CS7" s="856"/>
      <c r="CT7" s="856"/>
      <c r="CU7" s="856"/>
      <c r="CV7" s="857"/>
      <c r="CW7" s="855" t="s">
        <v>583</v>
      </c>
      <c r="CX7" s="856"/>
      <c r="CY7" s="856"/>
      <c r="CZ7" s="856"/>
      <c r="DA7" s="857"/>
      <c r="DB7" s="855">
        <v>10</v>
      </c>
      <c r="DC7" s="856"/>
      <c r="DD7" s="856"/>
      <c r="DE7" s="856"/>
      <c r="DF7" s="857"/>
      <c r="DG7" s="855" t="s">
        <v>583</v>
      </c>
      <c r="DH7" s="856"/>
      <c r="DI7" s="856"/>
      <c r="DJ7" s="856"/>
      <c r="DK7" s="857"/>
      <c r="DL7" s="855" t="s">
        <v>583</v>
      </c>
      <c r="DM7" s="856"/>
      <c r="DN7" s="856"/>
      <c r="DO7" s="856"/>
      <c r="DP7" s="857"/>
      <c r="DQ7" s="855" t="s">
        <v>583</v>
      </c>
      <c r="DR7" s="856"/>
      <c r="DS7" s="856"/>
      <c r="DT7" s="856"/>
      <c r="DU7" s="857"/>
      <c r="DV7" s="836"/>
      <c r="DW7" s="837"/>
      <c r="DX7" s="837"/>
      <c r="DY7" s="837"/>
      <c r="DZ7" s="838"/>
      <c r="EA7" s="251"/>
    </row>
    <row r="8" spans="1:131" s="252" customFormat="1" ht="26.25" customHeight="1" x14ac:dyDescent="0.15">
      <c r="A8" s="258">
        <v>2</v>
      </c>
      <c r="B8" s="839" t="s">
        <v>387</v>
      </c>
      <c r="C8" s="840"/>
      <c r="D8" s="840"/>
      <c r="E8" s="840"/>
      <c r="F8" s="840"/>
      <c r="G8" s="840"/>
      <c r="H8" s="840"/>
      <c r="I8" s="840"/>
      <c r="J8" s="840"/>
      <c r="K8" s="840"/>
      <c r="L8" s="840"/>
      <c r="M8" s="840"/>
      <c r="N8" s="840"/>
      <c r="O8" s="840"/>
      <c r="P8" s="841"/>
      <c r="Q8" s="842">
        <v>1</v>
      </c>
      <c r="R8" s="843"/>
      <c r="S8" s="843"/>
      <c r="T8" s="843"/>
      <c r="U8" s="843"/>
      <c r="V8" s="843">
        <v>1</v>
      </c>
      <c r="W8" s="843"/>
      <c r="X8" s="843"/>
      <c r="Y8" s="843"/>
      <c r="Z8" s="843"/>
      <c r="AA8" s="843" t="s">
        <v>583</v>
      </c>
      <c r="AB8" s="843"/>
      <c r="AC8" s="843"/>
      <c r="AD8" s="843"/>
      <c r="AE8" s="844"/>
      <c r="AF8" s="845" t="s">
        <v>134</v>
      </c>
      <c r="AG8" s="846"/>
      <c r="AH8" s="846"/>
      <c r="AI8" s="846"/>
      <c r="AJ8" s="847"/>
      <c r="AK8" s="848" t="s">
        <v>583</v>
      </c>
      <c r="AL8" s="849"/>
      <c r="AM8" s="849"/>
      <c r="AN8" s="849"/>
      <c r="AO8" s="849"/>
      <c r="AP8" s="849" t="s">
        <v>583</v>
      </c>
      <c r="AQ8" s="849"/>
      <c r="AR8" s="849"/>
      <c r="AS8" s="849"/>
      <c r="AT8" s="849"/>
      <c r="AU8" s="850"/>
      <c r="AV8" s="850"/>
      <c r="AW8" s="850"/>
      <c r="AX8" s="850"/>
      <c r="AY8" s="851"/>
      <c r="AZ8" s="249"/>
      <c r="BA8" s="249"/>
      <c r="BB8" s="249"/>
      <c r="BC8" s="249"/>
      <c r="BD8" s="249"/>
      <c r="BE8" s="250"/>
      <c r="BF8" s="250"/>
      <c r="BG8" s="250"/>
      <c r="BH8" s="250"/>
      <c r="BI8" s="250"/>
      <c r="BJ8" s="250"/>
      <c r="BK8" s="250"/>
      <c r="BL8" s="250"/>
      <c r="BM8" s="250"/>
      <c r="BN8" s="250"/>
      <c r="BO8" s="250"/>
      <c r="BP8" s="250"/>
      <c r="BQ8" s="259">
        <v>2</v>
      </c>
      <c r="BR8" s="260"/>
      <c r="BS8" s="852" t="s">
        <v>573</v>
      </c>
      <c r="BT8" s="853"/>
      <c r="BU8" s="853"/>
      <c r="BV8" s="853"/>
      <c r="BW8" s="853"/>
      <c r="BX8" s="853"/>
      <c r="BY8" s="853"/>
      <c r="BZ8" s="853"/>
      <c r="CA8" s="853"/>
      <c r="CB8" s="853"/>
      <c r="CC8" s="853"/>
      <c r="CD8" s="853"/>
      <c r="CE8" s="853"/>
      <c r="CF8" s="853"/>
      <c r="CG8" s="854"/>
      <c r="CH8" s="865">
        <v>-7</v>
      </c>
      <c r="CI8" s="866"/>
      <c r="CJ8" s="866"/>
      <c r="CK8" s="866"/>
      <c r="CL8" s="867"/>
      <c r="CM8" s="865">
        <v>-6</v>
      </c>
      <c r="CN8" s="866"/>
      <c r="CO8" s="866"/>
      <c r="CP8" s="866"/>
      <c r="CQ8" s="867"/>
      <c r="CR8" s="865">
        <v>330</v>
      </c>
      <c r="CS8" s="866"/>
      <c r="CT8" s="866"/>
      <c r="CU8" s="866"/>
      <c r="CV8" s="867"/>
      <c r="CW8" s="865" t="s">
        <v>583</v>
      </c>
      <c r="CX8" s="866"/>
      <c r="CY8" s="866"/>
      <c r="CZ8" s="866"/>
      <c r="DA8" s="867"/>
      <c r="DB8" s="865" t="s">
        <v>583</v>
      </c>
      <c r="DC8" s="866"/>
      <c r="DD8" s="866"/>
      <c r="DE8" s="866"/>
      <c r="DF8" s="867"/>
      <c r="DG8" s="865" t="s">
        <v>583</v>
      </c>
      <c r="DH8" s="866"/>
      <c r="DI8" s="866"/>
      <c r="DJ8" s="866"/>
      <c r="DK8" s="867"/>
      <c r="DL8" s="865" t="s">
        <v>583</v>
      </c>
      <c r="DM8" s="866"/>
      <c r="DN8" s="866"/>
      <c r="DO8" s="866"/>
      <c r="DP8" s="867"/>
      <c r="DQ8" s="865" t="s">
        <v>583</v>
      </c>
      <c r="DR8" s="866"/>
      <c r="DS8" s="866"/>
      <c r="DT8" s="866"/>
      <c r="DU8" s="867"/>
      <c r="DV8" s="868"/>
      <c r="DW8" s="869"/>
      <c r="DX8" s="869"/>
      <c r="DY8" s="869"/>
      <c r="DZ8" s="870"/>
      <c r="EA8" s="251"/>
    </row>
    <row r="9" spans="1:131" s="252" customFormat="1" ht="26.25" customHeight="1" x14ac:dyDescent="0.15">
      <c r="A9" s="258">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49"/>
      <c r="BA9" s="249"/>
      <c r="BB9" s="249"/>
      <c r="BC9" s="249"/>
      <c r="BD9" s="249"/>
      <c r="BE9" s="250"/>
      <c r="BF9" s="250"/>
      <c r="BG9" s="250"/>
      <c r="BH9" s="250"/>
      <c r="BI9" s="250"/>
      <c r="BJ9" s="250"/>
      <c r="BK9" s="250"/>
      <c r="BL9" s="250"/>
      <c r="BM9" s="250"/>
      <c r="BN9" s="250"/>
      <c r="BO9" s="250"/>
      <c r="BP9" s="250"/>
      <c r="BQ9" s="259">
        <v>3</v>
      </c>
      <c r="BR9" s="260"/>
      <c r="BS9" s="852" t="s">
        <v>574</v>
      </c>
      <c r="BT9" s="853"/>
      <c r="BU9" s="853"/>
      <c r="BV9" s="853"/>
      <c r="BW9" s="853"/>
      <c r="BX9" s="853"/>
      <c r="BY9" s="853"/>
      <c r="BZ9" s="853"/>
      <c r="CA9" s="853"/>
      <c r="CB9" s="853"/>
      <c r="CC9" s="853"/>
      <c r="CD9" s="853"/>
      <c r="CE9" s="853"/>
      <c r="CF9" s="853"/>
      <c r="CG9" s="854"/>
      <c r="CH9" s="865">
        <v>4</v>
      </c>
      <c r="CI9" s="866"/>
      <c r="CJ9" s="866"/>
      <c r="CK9" s="866"/>
      <c r="CL9" s="867"/>
      <c r="CM9" s="865">
        <v>134</v>
      </c>
      <c r="CN9" s="866"/>
      <c r="CO9" s="866"/>
      <c r="CP9" s="866"/>
      <c r="CQ9" s="867"/>
      <c r="CR9" s="865">
        <v>26</v>
      </c>
      <c r="CS9" s="866"/>
      <c r="CT9" s="866"/>
      <c r="CU9" s="866"/>
      <c r="CV9" s="867"/>
      <c r="CW9" s="865" t="s">
        <v>583</v>
      </c>
      <c r="CX9" s="866"/>
      <c r="CY9" s="866"/>
      <c r="CZ9" s="866"/>
      <c r="DA9" s="867"/>
      <c r="DB9" s="865" t="s">
        <v>583</v>
      </c>
      <c r="DC9" s="866"/>
      <c r="DD9" s="866"/>
      <c r="DE9" s="866"/>
      <c r="DF9" s="867"/>
      <c r="DG9" s="865" t="s">
        <v>583</v>
      </c>
      <c r="DH9" s="866"/>
      <c r="DI9" s="866"/>
      <c r="DJ9" s="866"/>
      <c r="DK9" s="867"/>
      <c r="DL9" s="865" t="s">
        <v>583</v>
      </c>
      <c r="DM9" s="866"/>
      <c r="DN9" s="866"/>
      <c r="DO9" s="866"/>
      <c r="DP9" s="867"/>
      <c r="DQ9" s="865" t="s">
        <v>583</v>
      </c>
      <c r="DR9" s="866"/>
      <c r="DS9" s="866"/>
      <c r="DT9" s="866"/>
      <c r="DU9" s="867"/>
      <c r="DV9" s="868"/>
      <c r="DW9" s="869"/>
      <c r="DX9" s="869"/>
      <c r="DY9" s="869"/>
      <c r="DZ9" s="870"/>
      <c r="EA9" s="251"/>
    </row>
    <row r="10" spans="1:131" s="252" customFormat="1" ht="26.25" customHeight="1" x14ac:dyDescent="0.15">
      <c r="A10" s="258">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49"/>
      <c r="BA10" s="249"/>
      <c r="BB10" s="249"/>
      <c r="BC10" s="249"/>
      <c r="BD10" s="249"/>
      <c r="BE10" s="250"/>
      <c r="BF10" s="250"/>
      <c r="BG10" s="250"/>
      <c r="BH10" s="250"/>
      <c r="BI10" s="250"/>
      <c r="BJ10" s="250"/>
      <c r="BK10" s="250"/>
      <c r="BL10" s="250"/>
      <c r="BM10" s="250"/>
      <c r="BN10" s="250"/>
      <c r="BO10" s="250"/>
      <c r="BP10" s="250"/>
      <c r="BQ10" s="259">
        <v>4</v>
      </c>
      <c r="BR10" s="260"/>
      <c r="BS10" s="852" t="s">
        <v>575</v>
      </c>
      <c r="BT10" s="853"/>
      <c r="BU10" s="853"/>
      <c r="BV10" s="853"/>
      <c r="BW10" s="853"/>
      <c r="BX10" s="853"/>
      <c r="BY10" s="853"/>
      <c r="BZ10" s="853"/>
      <c r="CA10" s="853"/>
      <c r="CB10" s="853"/>
      <c r="CC10" s="853"/>
      <c r="CD10" s="853"/>
      <c r="CE10" s="853"/>
      <c r="CF10" s="853"/>
      <c r="CG10" s="854"/>
      <c r="CH10" s="865">
        <v>5</v>
      </c>
      <c r="CI10" s="866"/>
      <c r="CJ10" s="866"/>
      <c r="CK10" s="866"/>
      <c r="CL10" s="867"/>
      <c r="CM10" s="865">
        <v>38</v>
      </c>
      <c r="CN10" s="866"/>
      <c r="CO10" s="866"/>
      <c r="CP10" s="866"/>
      <c r="CQ10" s="867"/>
      <c r="CR10" s="865">
        <v>72</v>
      </c>
      <c r="CS10" s="866"/>
      <c r="CT10" s="866"/>
      <c r="CU10" s="866"/>
      <c r="CV10" s="867"/>
      <c r="CW10" s="865" t="s">
        <v>583</v>
      </c>
      <c r="CX10" s="866"/>
      <c r="CY10" s="866"/>
      <c r="CZ10" s="866"/>
      <c r="DA10" s="867"/>
      <c r="DB10" s="865" t="s">
        <v>583</v>
      </c>
      <c r="DC10" s="866"/>
      <c r="DD10" s="866"/>
      <c r="DE10" s="866"/>
      <c r="DF10" s="867"/>
      <c r="DG10" s="865" t="s">
        <v>583</v>
      </c>
      <c r="DH10" s="866"/>
      <c r="DI10" s="866"/>
      <c r="DJ10" s="866"/>
      <c r="DK10" s="867"/>
      <c r="DL10" s="865" t="s">
        <v>583</v>
      </c>
      <c r="DM10" s="866"/>
      <c r="DN10" s="866"/>
      <c r="DO10" s="866"/>
      <c r="DP10" s="867"/>
      <c r="DQ10" s="865" t="s">
        <v>583</v>
      </c>
      <c r="DR10" s="866"/>
      <c r="DS10" s="866"/>
      <c r="DT10" s="866"/>
      <c r="DU10" s="867"/>
      <c r="DV10" s="868"/>
      <c r="DW10" s="869"/>
      <c r="DX10" s="869"/>
      <c r="DY10" s="869"/>
      <c r="DZ10" s="870"/>
      <c r="EA10" s="251"/>
    </row>
    <row r="11" spans="1:131" s="252" customFormat="1" ht="26.25" customHeight="1" x14ac:dyDescent="0.15">
      <c r="A11" s="258">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49"/>
      <c r="BA11" s="249"/>
      <c r="BB11" s="249"/>
      <c r="BC11" s="249"/>
      <c r="BD11" s="249"/>
      <c r="BE11" s="250"/>
      <c r="BF11" s="250"/>
      <c r="BG11" s="250"/>
      <c r="BH11" s="250"/>
      <c r="BI11" s="250"/>
      <c r="BJ11" s="250"/>
      <c r="BK11" s="250"/>
      <c r="BL11" s="250"/>
      <c r="BM11" s="250"/>
      <c r="BN11" s="250"/>
      <c r="BO11" s="250"/>
      <c r="BP11" s="250"/>
      <c r="BQ11" s="259">
        <v>5</v>
      </c>
      <c r="BR11" s="260"/>
      <c r="BS11" s="852" t="s">
        <v>576</v>
      </c>
      <c r="BT11" s="853"/>
      <c r="BU11" s="853"/>
      <c r="BV11" s="853"/>
      <c r="BW11" s="853"/>
      <c r="BX11" s="853"/>
      <c r="BY11" s="853"/>
      <c r="BZ11" s="853"/>
      <c r="CA11" s="853"/>
      <c r="CB11" s="853"/>
      <c r="CC11" s="853"/>
      <c r="CD11" s="853"/>
      <c r="CE11" s="853"/>
      <c r="CF11" s="853"/>
      <c r="CG11" s="854"/>
      <c r="CH11" s="865">
        <v>1</v>
      </c>
      <c r="CI11" s="866"/>
      <c r="CJ11" s="866"/>
      <c r="CK11" s="866"/>
      <c r="CL11" s="867"/>
      <c r="CM11" s="865">
        <v>46</v>
      </c>
      <c r="CN11" s="866"/>
      <c r="CO11" s="866"/>
      <c r="CP11" s="866"/>
      <c r="CQ11" s="867"/>
      <c r="CR11" s="865">
        <v>7</v>
      </c>
      <c r="CS11" s="866"/>
      <c r="CT11" s="866"/>
      <c r="CU11" s="866"/>
      <c r="CV11" s="867"/>
      <c r="CW11" s="865" t="s">
        <v>583</v>
      </c>
      <c r="CX11" s="866"/>
      <c r="CY11" s="866"/>
      <c r="CZ11" s="866"/>
      <c r="DA11" s="867"/>
      <c r="DB11" s="865" t="s">
        <v>583</v>
      </c>
      <c r="DC11" s="866"/>
      <c r="DD11" s="866"/>
      <c r="DE11" s="866"/>
      <c r="DF11" s="867"/>
      <c r="DG11" s="865" t="s">
        <v>583</v>
      </c>
      <c r="DH11" s="866"/>
      <c r="DI11" s="866"/>
      <c r="DJ11" s="866"/>
      <c r="DK11" s="867"/>
      <c r="DL11" s="865" t="s">
        <v>583</v>
      </c>
      <c r="DM11" s="866"/>
      <c r="DN11" s="866"/>
      <c r="DO11" s="866"/>
      <c r="DP11" s="867"/>
      <c r="DQ11" s="865" t="s">
        <v>583</v>
      </c>
      <c r="DR11" s="866"/>
      <c r="DS11" s="866"/>
      <c r="DT11" s="866"/>
      <c r="DU11" s="867"/>
      <c r="DV11" s="868"/>
      <c r="DW11" s="869"/>
      <c r="DX11" s="869"/>
      <c r="DY11" s="869"/>
      <c r="DZ11" s="870"/>
      <c r="EA11" s="251"/>
    </row>
    <row r="12" spans="1:131" s="252" customFormat="1" ht="26.25" customHeight="1" x14ac:dyDescent="0.15">
      <c r="A12" s="258">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49"/>
      <c r="BA12" s="249"/>
      <c r="BB12" s="249"/>
      <c r="BC12" s="249"/>
      <c r="BD12" s="249"/>
      <c r="BE12" s="250"/>
      <c r="BF12" s="250"/>
      <c r="BG12" s="250"/>
      <c r="BH12" s="250"/>
      <c r="BI12" s="250"/>
      <c r="BJ12" s="250"/>
      <c r="BK12" s="250"/>
      <c r="BL12" s="250"/>
      <c r="BM12" s="250"/>
      <c r="BN12" s="250"/>
      <c r="BO12" s="250"/>
      <c r="BP12" s="250"/>
      <c r="BQ12" s="259">
        <v>6</v>
      </c>
      <c r="BR12" s="260"/>
      <c r="BS12" s="852" t="s">
        <v>590</v>
      </c>
      <c r="BT12" s="853"/>
      <c r="BU12" s="853"/>
      <c r="BV12" s="853"/>
      <c r="BW12" s="853"/>
      <c r="BX12" s="853"/>
      <c r="BY12" s="853"/>
      <c r="BZ12" s="853"/>
      <c r="CA12" s="853"/>
      <c r="CB12" s="853"/>
      <c r="CC12" s="853"/>
      <c r="CD12" s="853"/>
      <c r="CE12" s="853"/>
      <c r="CF12" s="853"/>
      <c r="CG12" s="854"/>
      <c r="CH12" s="865">
        <v>1</v>
      </c>
      <c r="CI12" s="866"/>
      <c r="CJ12" s="866"/>
      <c r="CK12" s="866"/>
      <c r="CL12" s="867"/>
      <c r="CM12" s="865">
        <v>51</v>
      </c>
      <c r="CN12" s="866"/>
      <c r="CO12" s="866"/>
      <c r="CP12" s="866"/>
      <c r="CQ12" s="867"/>
      <c r="CR12" s="865">
        <v>50</v>
      </c>
      <c r="CS12" s="866"/>
      <c r="CT12" s="866"/>
      <c r="CU12" s="866"/>
      <c r="CV12" s="867"/>
      <c r="CW12" s="865" t="s">
        <v>583</v>
      </c>
      <c r="CX12" s="866"/>
      <c r="CY12" s="866"/>
      <c r="CZ12" s="866"/>
      <c r="DA12" s="867"/>
      <c r="DB12" s="865" t="s">
        <v>583</v>
      </c>
      <c r="DC12" s="866"/>
      <c r="DD12" s="866"/>
      <c r="DE12" s="866"/>
      <c r="DF12" s="867"/>
      <c r="DG12" s="865" t="s">
        <v>583</v>
      </c>
      <c r="DH12" s="866"/>
      <c r="DI12" s="866"/>
      <c r="DJ12" s="866"/>
      <c r="DK12" s="867"/>
      <c r="DL12" s="865" t="s">
        <v>583</v>
      </c>
      <c r="DM12" s="866"/>
      <c r="DN12" s="866"/>
      <c r="DO12" s="866"/>
      <c r="DP12" s="867"/>
      <c r="DQ12" s="865" t="s">
        <v>583</v>
      </c>
      <c r="DR12" s="866"/>
      <c r="DS12" s="866"/>
      <c r="DT12" s="866"/>
      <c r="DU12" s="867"/>
      <c r="DV12" s="868"/>
      <c r="DW12" s="869"/>
      <c r="DX12" s="869"/>
      <c r="DY12" s="869"/>
      <c r="DZ12" s="870"/>
      <c r="EA12" s="251"/>
    </row>
    <row r="13" spans="1:131" s="252" customFormat="1" ht="26.25" customHeight="1" x14ac:dyDescent="0.15">
      <c r="A13" s="258">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49"/>
      <c r="BA13" s="249"/>
      <c r="BB13" s="249"/>
      <c r="BC13" s="249"/>
      <c r="BD13" s="249"/>
      <c r="BE13" s="250"/>
      <c r="BF13" s="250"/>
      <c r="BG13" s="250"/>
      <c r="BH13" s="250"/>
      <c r="BI13" s="250"/>
      <c r="BJ13" s="250"/>
      <c r="BK13" s="250"/>
      <c r="BL13" s="250"/>
      <c r="BM13" s="250"/>
      <c r="BN13" s="250"/>
      <c r="BO13" s="250"/>
      <c r="BP13" s="250"/>
      <c r="BQ13" s="259">
        <v>7</v>
      </c>
      <c r="BR13" s="260"/>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1"/>
    </row>
    <row r="14" spans="1:131" s="252" customFormat="1" ht="26.25" customHeight="1" x14ac:dyDescent="0.15">
      <c r="A14" s="258">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49"/>
      <c r="BA14" s="249"/>
      <c r="BB14" s="249"/>
      <c r="BC14" s="249"/>
      <c r="BD14" s="249"/>
      <c r="BE14" s="250"/>
      <c r="BF14" s="250"/>
      <c r="BG14" s="250"/>
      <c r="BH14" s="250"/>
      <c r="BI14" s="250"/>
      <c r="BJ14" s="250"/>
      <c r="BK14" s="250"/>
      <c r="BL14" s="250"/>
      <c r="BM14" s="250"/>
      <c r="BN14" s="250"/>
      <c r="BO14" s="250"/>
      <c r="BP14" s="250"/>
      <c r="BQ14" s="259">
        <v>8</v>
      </c>
      <c r="BR14" s="260"/>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1"/>
    </row>
    <row r="15" spans="1:131" s="252" customFormat="1" ht="26.25" customHeight="1" x14ac:dyDescent="0.15">
      <c r="A15" s="258">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49"/>
      <c r="BA15" s="249"/>
      <c r="BB15" s="249"/>
      <c r="BC15" s="249"/>
      <c r="BD15" s="249"/>
      <c r="BE15" s="250"/>
      <c r="BF15" s="250"/>
      <c r="BG15" s="250"/>
      <c r="BH15" s="250"/>
      <c r="BI15" s="250"/>
      <c r="BJ15" s="250"/>
      <c r="BK15" s="250"/>
      <c r="BL15" s="250"/>
      <c r="BM15" s="250"/>
      <c r="BN15" s="250"/>
      <c r="BO15" s="250"/>
      <c r="BP15" s="250"/>
      <c r="BQ15" s="259">
        <v>9</v>
      </c>
      <c r="BR15" s="260"/>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1"/>
    </row>
    <row r="16" spans="1:131" s="252" customFormat="1" ht="26.25" customHeight="1" x14ac:dyDescent="0.15">
      <c r="A16" s="258">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49"/>
      <c r="BA16" s="249"/>
      <c r="BB16" s="249"/>
      <c r="BC16" s="249"/>
      <c r="BD16" s="249"/>
      <c r="BE16" s="250"/>
      <c r="BF16" s="250"/>
      <c r="BG16" s="250"/>
      <c r="BH16" s="250"/>
      <c r="BI16" s="250"/>
      <c r="BJ16" s="250"/>
      <c r="BK16" s="250"/>
      <c r="BL16" s="250"/>
      <c r="BM16" s="250"/>
      <c r="BN16" s="250"/>
      <c r="BO16" s="250"/>
      <c r="BP16" s="250"/>
      <c r="BQ16" s="259">
        <v>10</v>
      </c>
      <c r="BR16" s="260"/>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1"/>
    </row>
    <row r="17" spans="1:131" s="252" customFormat="1" ht="26.25" customHeight="1" x14ac:dyDescent="0.15">
      <c r="A17" s="258">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49"/>
      <c r="BA17" s="249"/>
      <c r="BB17" s="249"/>
      <c r="BC17" s="249"/>
      <c r="BD17" s="249"/>
      <c r="BE17" s="250"/>
      <c r="BF17" s="250"/>
      <c r="BG17" s="250"/>
      <c r="BH17" s="250"/>
      <c r="BI17" s="250"/>
      <c r="BJ17" s="250"/>
      <c r="BK17" s="250"/>
      <c r="BL17" s="250"/>
      <c r="BM17" s="250"/>
      <c r="BN17" s="250"/>
      <c r="BO17" s="250"/>
      <c r="BP17" s="250"/>
      <c r="BQ17" s="259">
        <v>11</v>
      </c>
      <c r="BR17" s="260"/>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1"/>
    </row>
    <row r="18" spans="1:131" s="252" customFormat="1" ht="26.25" customHeight="1" x14ac:dyDescent="0.15">
      <c r="A18" s="258">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49"/>
      <c r="BA18" s="249"/>
      <c r="BB18" s="249"/>
      <c r="BC18" s="249"/>
      <c r="BD18" s="249"/>
      <c r="BE18" s="250"/>
      <c r="BF18" s="250"/>
      <c r="BG18" s="250"/>
      <c r="BH18" s="250"/>
      <c r="BI18" s="250"/>
      <c r="BJ18" s="250"/>
      <c r="BK18" s="250"/>
      <c r="BL18" s="250"/>
      <c r="BM18" s="250"/>
      <c r="BN18" s="250"/>
      <c r="BO18" s="250"/>
      <c r="BP18" s="250"/>
      <c r="BQ18" s="259">
        <v>12</v>
      </c>
      <c r="BR18" s="260"/>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1"/>
    </row>
    <row r="19" spans="1:131" s="252" customFormat="1" ht="26.25" customHeight="1" x14ac:dyDescent="0.15">
      <c r="A19" s="258">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49"/>
      <c r="BA19" s="249"/>
      <c r="BB19" s="249"/>
      <c r="BC19" s="249"/>
      <c r="BD19" s="249"/>
      <c r="BE19" s="250"/>
      <c r="BF19" s="250"/>
      <c r="BG19" s="250"/>
      <c r="BH19" s="250"/>
      <c r="BI19" s="250"/>
      <c r="BJ19" s="250"/>
      <c r="BK19" s="250"/>
      <c r="BL19" s="250"/>
      <c r="BM19" s="250"/>
      <c r="BN19" s="250"/>
      <c r="BO19" s="250"/>
      <c r="BP19" s="250"/>
      <c r="BQ19" s="259">
        <v>13</v>
      </c>
      <c r="BR19" s="260"/>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1"/>
    </row>
    <row r="20" spans="1:131" s="252" customFormat="1" ht="26.25" customHeight="1" x14ac:dyDescent="0.15">
      <c r="A20" s="258">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49"/>
      <c r="BA20" s="249"/>
      <c r="BB20" s="249"/>
      <c r="BC20" s="249"/>
      <c r="BD20" s="249"/>
      <c r="BE20" s="250"/>
      <c r="BF20" s="250"/>
      <c r="BG20" s="250"/>
      <c r="BH20" s="250"/>
      <c r="BI20" s="250"/>
      <c r="BJ20" s="250"/>
      <c r="BK20" s="250"/>
      <c r="BL20" s="250"/>
      <c r="BM20" s="250"/>
      <c r="BN20" s="250"/>
      <c r="BO20" s="250"/>
      <c r="BP20" s="250"/>
      <c r="BQ20" s="259">
        <v>14</v>
      </c>
      <c r="BR20" s="260"/>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1"/>
    </row>
    <row r="21" spans="1:131" s="252" customFormat="1" ht="26.25" customHeight="1" thickBot="1" x14ac:dyDescent="0.2">
      <c r="A21" s="258">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49"/>
      <c r="BA21" s="249"/>
      <c r="BB21" s="249"/>
      <c r="BC21" s="249"/>
      <c r="BD21" s="249"/>
      <c r="BE21" s="250"/>
      <c r="BF21" s="250"/>
      <c r="BG21" s="250"/>
      <c r="BH21" s="250"/>
      <c r="BI21" s="250"/>
      <c r="BJ21" s="250"/>
      <c r="BK21" s="250"/>
      <c r="BL21" s="250"/>
      <c r="BM21" s="250"/>
      <c r="BN21" s="250"/>
      <c r="BO21" s="250"/>
      <c r="BP21" s="250"/>
      <c r="BQ21" s="259">
        <v>15</v>
      </c>
      <c r="BR21" s="260"/>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1"/>
    </row>
    <row r="22" spans="1:131" s="252" customFormat="1" ht="26.25" customHeight="1" x14ac:dyDescent="0.15">
      <c r="A22" s="258">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0"/>
      <c r="BF22" s="250"/>
      <c r="BG22" s="250"/>
      <c r="BH22" s="250"/>
      <c r="BI22" s="250"/>
      <c r="BJ22" s="250"/>
      <c r="BK22" s="250"/>
      <c r="BL22" s="250"/>
      <c r="BM22" s="250"/>
      <c r="BN22" s="250"/>
      <c r="BO22" s="250"/>
      <c r="BP22" s="250"/>
      <c r="BQ22" s="259">
        <v>16</v>
      </c>
      <c r="BR22" s="260"/>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1"/>
    </row>
    <row r="23" spans="1:131" s="252" customFormat="1" ht="26.25" customHeight="1" thickBot="1" x14ac:dyDescent="0.2">
      <c r="A23" s="261" t="s">
        <v>389</v>
      </c>
      <c r="B23" s="874" t="s">
        <v>390</v>
      </c>
      <c r="C23" s="875"/>
      <c r="D23" s="875"/>
      <c r="E23" s="875"/>
      <c r="F23" s="875"/>
      <c r="G23" s="875"/>
      <c r="H23" s="875"/>
      <c r="I23" s="875"/>
      <c r="J23" s="875"/>
      <c r="K23" s="875"/>
      <c r="L23" s="875"/>
      <c r="M23" s="875"/>
      <c r="N23" s="875"/>
      <c r="O23" s="875"/>
      <c r="P23" s="876"/>
      <c r="Q23" s="877">
        <v>3388</v>
      </c>
      <c r="R23" s="878"/>
      <c r="S23" s="878"/>
      <c r="T23" s="878"/>
      <c r="U23" s="878"/>
      <c r="V23" s="878">
        <v>3208</v>
      </c>
      <c r="W23" s="878"/>
      <c r="X23" s="878"/>
      <c r="Y23" s="878"/>
      <c r="Z23" s="878"/>
      <c r="AA23" s="878">
        <v>180</v>
      </c>
      <c r="AB23" s="878"/>
      <c r="AC23" s="878"/>
      <c r="AD23" s="878"/>
      <c r="AE23" s="879"/>
      <c r="AF23" s="880">
        <v>109</v>
      </c>
      <c r="AG23" s="878"/>
      <c r="AH23" s="878"/>
      <c r="AI23" s="878"/>
      <c r="AJ23" s="881"/>
      <c r="AK23" s="882"/>
      <c r="AL23" s="883"/>
      <c r="AM23" s="883"/>
      <c r="AN23" s="883"/>
      <c r="AO23" s="883"/>
      <c r="AP23" s="878">
        <v>3429</v>
      </c>
      <c r="AQ23" s="878"/>
      <c r="AR23" s="878"/>
      <c r="AS23" s="878"/>
      <c r="AT23" s="878"/>
      <c r="AU23" s="884"/>
      <c r="AV23" s="884"/>
      <c r="AW23" s="884"/>
      <c r="AX23" s="884"/>
      <c r="AY23" s="885"/>
      <c r="AZ23" s="893" t="s">
        <v>391</v>
      </c>
      <c r="BA23" s="894"/>
      <c r="BB23" s="894"/>
      <c r="BC23" s="894"/>
      <c r="BD23" s="895"/>
      <c r="BE23" s="250"/>
      <c r="BF23" s="250"/>
      <c r="BG23" s="250"/>
      <c r="BH23" s="250"/>
      <c r="BI23" s="250"/>
      <c r="BJ23" s="250"/>
      <c r="BK23" s="250"/>
      <c r="BL23" s="250"/>
      <c r="BM23" s="250"/>
      <c r="BN23" s="250"/>
      <c r="BO23" s="250"/>
      <c r="BP23" s="250"/>
      <c r="BQ23" s="259">
        <v>17</v>
      </c>
      <c r="BR23" s="260"/>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1"/>
    </row>
    <row r="24" spans="1:131" s="252"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49"/>
      <c r="BA24" s="249"/>
      <c r="BB24" s="249"/>
      <c r="BC24" s="249"/>
      <c r="BD24" s="249"/>
      <c r="BE24" s="250"/>
      <c r="BF24" s="250"/>
      <c r="BG24" s="250"/>
      <c r="BH24" s="250"/>
      <c r="BI24" s="250"/>
      <c r="BJ24" s="250"/>
      <c r="BK24" s="250"/>
      <c r="BL24" s="250"/>
      <c r="BM24" s="250"/>
      <c r="BN24" s="250"/>
      <c r="BO24" s="250"/>
      <c r="BP24" s="250"/>
      <c r="BQ24" s="259">
        <v>18</v>
      </c>
      <c r="BR24" s="260"/>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1"/>
    </row>
    <row r="25" spans="1:131" s="244"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49"/>
      <c r="BK25" s="249"/>
      <c r="BL25" s="249"/>
      <c r="BM25" s="249"/>
      <c r="BN25" s="249"/>
      <c r="BO25" s="262"/>
      <c r="BP25" s="262"/>
      <c r="BQ25" s="259">
        <v>19</v>
      </c>
      <c r="BR25" s="260"/>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3"/>
    </row>
    <row r="26" spans="1:131" s="244" customFormat="1" ht="26.25" customHeight="1" x14ac:dyDescent="0.15">
      <c r="A26" s="824" t="s">
        <v>369</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376</v>
      </c>
      <c r="BF26" s="802"/>
      <c r="BG26" s="802"/>
      <c r="BH26" s="802"/>
      <c r="BI26" s="813"/>
      <c r="BJ26" s="249"/>
      <c r="BK26" s="249"/>
      <c r="BL26" s="249"/>
      <c r="BM26" s="249"/>
      <c r="BN26" s="249"/>
      <c r="BO26" s="262"/>
      <c r="BP26" s="262"/>
      <c r="BQ26" s="259">
        <v>20</v>
      </c>
      <c r="BR26" s="260"/>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3"/>
    </row>
    <row r="27" spans="1:131" s="244"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49"/>
      <c r="BK27" s="249"/>
      <c r="BL27" s="249"/>
      <c r="BM27" s="249"/>
      <c r="BN27" s="249"/>
      <c r="BO27" s="262"/>
      <c r="BP27" s="262"/>
      <c r="BQ27" s="259">
        <v>21</v>
      </c>
      <c r="BR27" s="260"/>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3"/>
    </row>
    <row r="28" spans="1:131" s="244" customFormat="1" ht="26.25" customHeight="1" thickTop="1" x14ac:dyDescent="0.15">
      <c r="A28" s="263">
        <v>1</v>
      </c>
      <c r="B28" s="815" t="s">
        <v>402</v>
      </c>
      <c r="C28" s="816"/>
      <c r="D28" s="816"/>
      <c r="E28" s="816"/>
      <c r="F28" s="816"/>
      <c r="G28" s="816"/>
      <c r="H28" s="816"/>
      <c r="I28" s="816"/>
      <c r="J28" s="816"/>
      <c r="K28" s="816"/>
      <c r="L28" s="816"/>
      <c r="M28" s="816"/>
      <c r="N28" s="816"/>
      <c r="O28" s="816"/>
      <c r="P28" s="817"/>
      <c r="Q28" s="906">
        <v>183</v>
      </c>
      <c r="R28" s="907"/>
      <c r="S28" s="907"/>
      <c r="T28" s="907"/>
      <c r="U28" s="907"/>
      <c r="V28" s="907">
        <v>162</v>
      </c>
      <c r="W28" s="907"/>
      <c r="X28" s="907"/>
      <c r="Y28" s="907"/>
      <c r="Z28" s="907"/>
      <c r="AA28" s="907">
        <f>Q28-V28</f>
        <v>21</v>
      </c>
      <c r="AB28" s="907"/>
      <c r="AC28" s="907"/>
      <c r="AD28" s="907"/>
      <c r="AE28" s="908"/>
      <c r="AF28" s="909">
        <v>21</v>
      </c>
      <c r="AG28" s="907"/>
      <c r="AH28" s="907"/>
      <c r="AI28" s="907"/>
      <c r="AJ28" s="910"/>
      <c r="AK28" s="911">
        <v>21</v>
      </c>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49"/>
      <c r="BK28" s="249"/>
      <c r="BL28" s="249"/>
      <c r="BM28" s="249"/>
      <c r="BN28" s="249"/>
      <c r="BO28" s="262"/>
      <c r="BP28" s="262"/>
      <c r="BQ28" s="259">
        <v>22</v>
      </c>
      <c r="BR28" s="260"/>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3"/>
    </row>
    <row r="29" spans="1:131" s="244" customFormat="1" ht="26.25" customHeight="1" x14ac:dyDescent="0.15">
      <c r="A29" s="263">
        <v>2</v>
      </c>
      <c r="B29" s="839" t="s">
        <v>403</v>
      </c>
      <c r="C29" s="840"/>
      <c r="D29" s="840"/>
      <c r="E29" s="840"/>
      <c r="F29" s="840"/>
      <c r="G29" s="840"/>
      <c r="H29" s="840"/>
      <c r="I29" s="840"/>
      <c r="J29" s="840"/>
      <c r="K29" s="840"/>
      <c r="L29" s="840"/>
      <c r="M29" s="840"/>
      <c r="N29" s="840"/>
      <c r="O29" s="840"/>
      <c r="P29" s="841"/>
      <c r="Q29" s="842">
        <v>327</v>
      </c>
      <c r="R29" s="843"/>
      <c r="S29" s="843"/>
      <c r="T29" s="843"/>
      <c r="U29" s="843"/>
      <c r="V29" s="843">
        <v>321</v>
      </c>
      <c r="W29" s="843"/>
      <c r="X29" s="843"/>
      <c r="Y29" s="843"/>
      <c r="Z29" s="843"/>
      <c r="AA29" s="843">
        <f>Q29-V29</f>
        <v>6</v>
      </c>
      <c r="AB29" s="843"/>
      <c r="AC29" s="843"/>
      <c r="AD29" s="843"/>
      <c r="AE29" s="844"/>
      <c r="AF29" s="845">
        <v>6</v>
      </c>
      <c r="AG29" s="846"/>
      <c r="AH29" s="846"/>
      <c r="AI29" s="846"/>
      <c r="AJ29" s="847"/>
      <c r="AK29" s="914">
        <v>55</v>
      </c>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49"/>
      <c r="BK29" s="249"/>
      <c r="BL29" s="249"/>
      <c r="BM29" s="249"/>
      <c r="BN29" s="249"/>
      <c r="BO29" s="262"/>
      <c r="BP29" s="262"/>
      <c r="BQ29" s="259">
        <v>23</v>
      </c>
      <c r="BR29" s="260"/>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3"/>
    </row>
    <row r="30" spans="1:131" s="244" customFormat="1" ht="26.25" customHeight="1" x14ac:dyDescent="0.15">
      <c r="A30" s="263">
        <v>3</v>
      </c>
      <c r="B30" s="839" t="s">
        <v>404</v>
      </c>
      <c r="C30" s="840"/>
      <c r="D30" s="840"/>
      <c r="E30" s="840"/>
      <c r="F30" s="840"/>
      <c r="G30" s="840"/>
      <c r="H30" s="840"/>
      <c r="I30" s="840"/>
      <c r="J30" s="840"/>
      <c r="K30" s="840"/>
      <c r="L30" s="840"/>
      <c r="M30" s="840"/>
      <c r="N30" s="840"/>
      <c r="O30" s="840"/>
      <c r="P30" s="841"/>
      <c r="Q30" s="842">
        <v>126</v>
      </c>
      <c r="R30" s="843"/>
      <c r="S30" s="843"/>
      <c r="T30" s="843"/>
      <c r="U30" s="843"/>
      <c r="V30" s="843">
        <v>96</v>
      </c>
      <c r="W30" s="843"/>
      <c r="X30" s="843"/>
      <c r="Y30" s="843"/>
      <c r="Z30" s="843"/>
      <c r="AA30" s="843">
        <f>Q30-V30</f>
        <v>30</v>
      </c>
      <c r="AB30" s="843"/>
      <c r="AC30" s="843"/>
      <c r="AD30" s="843"/>
      <c r="AE30" s="844"/>
      <c r="AF30" s="845">
        <v>30</v>
      </c>
      <c r="AG30" s="846"/>
      <c r="AH30" s="846"/>
      <c r="AI30" s="846"/>
      <c r="AJ30" s="847"/>
      <c r="AK30" s="914">
        <v>2</v>
      </c>
      <c r="AL30" s="915"/>
      <c r="AM30" s="915"/>
      <c r="AN30" s="915"/>
      <c r="AO30" s="915"/>
      <c r="AP30" s="915">
        <v>5</v>
      </c>
      <c r="AQ30" s="915"/>
      <c r="AR30" s="915"/>
      <c r="AS30" s="915"/>
      <c r="AT30" s="915"/>
      <c r="AU30" s="915">
        <v>4</v>
      </c>
      <c r="AV30" s="915"/>
      <c r="AW30" s="915"/>
      <c r="AX30" s="915"/>
      <c r="AY30" s="915"/>
      <c r="AZ30" s="916"/>
      <c r="BA30" s="916"/>
      <c r="BB30" s="916"/>
      <c r="BC30" s="916"/>
      <c r="BD30" s="916"/>
      <c r="BE30" s="912"/>
      <c r="BF30" s="912"/>
      <c r="BG30" s="912"/>
      <c r="BH30" s="912"/>
      <c r="BI30" s="913"/>
      <c r="BJ30" s="249"/>
      <c r="BK30" s="249"/>
      <c r="BL30" s="249"/>
      <c r="BM30" s="249"/>
      <c r="BN30" s="249"/>
      <c r="BO30" s="262"/>
      <c r="BP30" s="262"/>
      <c r="BQ30" s="259">
        <v>24</v>
      </c>
      <c r="BR30" s="260"/>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3"/>
    </row>
    <row r="31" spans="1:131" s="244" customFormat="1" ht="26.25" customHeight="1" x14ac:dyDescent="0.15">
      <c r="A31" s="263">
        <v>4</v>
      </c>
      <c r="B31" s="839" t="s">
        <v>405</v>
      </c>
      <c r="C31" s="840"/>
      <c r="D31" s="840"/>
      <c r="E31" s="840"/>
      <c r="F31" s="840"/>
      <c r="G31" s="840"/>
      <c r="H31" s="840"/>
      <c r="I31" s="840"/>
      <c r="J31" s="840"/>
      <c r="K31" s="840"/>
      <c r="L31" s="840"/>
      <c r="M31" s="840"/>
      <c r="N31" s="840"/>
      <c r="O31" s="840"/>
      <c r="P31" s="841"/>
      <c r="Q31" s="842">
        <v>12</v>
      </c>
      <c r="R31" s="843"/>
      <c r="S31" s="843"/>
      <c r="T31" s="843"/>
      <c r="U31" s="843"/>
      <c r="V31" s="843">
        <v>12</v>
      </c>
      <c r="W31" s="843"/>
      <c r="X31" s="843"/>
      <c r="Y31" s="843"/>
      <c r="Z31" s="843"/>
      <c r="AA31" s="843">
        <f t="shared" ref="AA31:AA32" si="0">Q31-V31</f>
        <v>0</v>
      </c>
      <c r="AB31" s="843"/>
      <c r="AC31" s="843"/>
      <c r="AD31" s="843"/>
      <c r="AE31" s="844"/>
      <c r="AF31" s="845" t="s">
        <v>406</v>
      </c>
      <c r="AG31" s="846"/>
      <c r="AH31" s="846"/>
      <c r="AI31" s="846"/>
      <c r="AJ31" s="847"/>
      <c r="AK31" s="914">
        <v>5</v>
      </c>
      <c r="AL31" s="915"/>
      <c r="AM31" s="915"/>
      <c r="AN31" s="915"/>
      <c r="AO31" s="915"/>
      <c r="AP31" s="915"/>
      <c r="AQ31" s="915"/>
      <c r="AR31" s="915"/>
      <c r="AS31" s="915"/>
      <c r="AT31" s="915"/>
      <c r="AU31" s="915"/>
      <c r="AV31" s="915"/>
      <c r="AW31" s="915"/>
      <c r="AX31" s="915"/>
      <c r="AY31" s="915"/>
      <c r="AZ31" s="916"/>
      <c r="BA31" s="916"/>
      <c r="BB31" s="916"/>
      <c r="BC31" s="916"/>
      <c r="BD31" s="916"/>
      <c r="BE31" s="912"/>
      <c r="BF31" s="912"/>
      <c r="BG31" s="912"/>
      <c r="BH31" s="912"/>
      <c r="BI31" s="913"/>
      <c r="BJ31" s="249"/>
      <c r="BK31" s="249"/>
      <c r="BL31" s="249"/>
      <c r="BM31" s="249"/>
      <c r="BN31" s="249"/>
      <c r="BO31" s="262"/>
      <c r="BP31" s="262"/>
      <c r="BQ31" s="259">
        <v>25</v>
      </c>
      <c r="BR31" s="260"/>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3"/>
    </row>
    <row r="32" spans="1:131" s="244" customFormat="1" ht="26.25" customHeight="1" x14ac:dyDescent="0.15">
      <c r="A32" s="263">
        <v>5</v>
      </c>
      <c r="B32" s="839" t="s">
        <v>407</v>
      </c>
      <c r="C32" s="840"/>
      <c r="D32" s="840"/>
      <c r="E32" s="840"/>
      <c r="F32" s="840"/>
      <c r="G32" s="840"/>
      <c r="H32" s="840"/>
      <c r="I32" s="840"/>
      <c r="J32" s="840"/>
      <c r="K32" s="840"/>
      <c r="L32" s="840"/>
      <c r="M32" s="840"/>
      <c r="N32" s="840"/>
      <c r="O32" s="840"/>
      <c r="P32" s="841"/>
      <c r="Q32" s="842">
        <v>42</v>
      </c>
      <c r="R32" s="843"/>
      <c r="S32" s="843"/>
      <c r="T32" s="843"/>
      <c r="U32" s="843"/>
      <c r="V32" s="843">
        <v>42</v>
      </c>
      <c r="W32" s="843"/>
      <c r="X32" s="843"/>
      <c r="Y32" s="843"/>
      <c r="Z32" s="843"/>
      <c r="AA32" s="843">
        <f t="shared" si="0"/>
        <v>0</v>
      </c>
      <c r="AB32" s="843"/>
      <c r="AC32" s="843"/>
      <c r="AD32" s="843"/>
      <c r="AE32" s="844"/>
      <c r="AF32" s="845">
        <v>0</v>
      </c>
      <c r="AG32" s="846"/>
      <c r="AH32" s="846"/>
      <c r="AI32" s="846"/>
      <c r="AJ32" s="847"/>
      <c r="AK32" s="914">
        <v>16</v>
      </c>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49"/>
      <c r="BK32" s="249"/>
      <c r="BL32" s="249"/>
      <c r="BM32" s="249"/>
      <c r="BN32" s="249"/>
      <c r="BO32" s="262"/>
      <c r="BP32" s="262"/>
      <c r="BQ32" s="259">
        <v>26</v>
      </c>
      <c r="BR32" s="260"/>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3"/>
    </row>
    <row r="33" spans="1:131" s="244" customFormat="1" ht="26.25" customHeight="1" x14ac:dyDescent="0.15">
      <c r="A33" s="263">
        <v>6</v>
      </c>
      <c r="B33" s="839" t="s">
        <v>408</v>
      </c>
      <c r="C33" s="840"/>
      <c r="D33" s="840"/>
      <c r="E33" s="840"/>
      <c r="F33" s="840"/>
      <c r="G33" s="840"/>
      <c r="H33" s="840"/>
      <c r="I33" s="840"/>
      <c r="J33" s="840"/>
      <c r="K33" s="840"/>
      <c r="L33" s="840"/>
      <c r="M33" s="840"/>
      <c r="N33" s="840"/>
      <c r="O33" s="840"/>
      <c r="P33" s="841"/>
      <c r="Q33" s="842">
        <v>47</v>
      </c>
      <c r="R33" s="843"/>
      <c r="S33" s="843"/>
      <c r="T33" s="843"/>
      <c r="U33" s="843"/>
      <c r="V33" s="843">
        <v>30</v>
      </c>
      <c r="W33" s="843"/>
      <c r="X33" s="843"/>
      <c r="Y33" s="843"/>
      <c r="Z33" s="843"/>
      <c r="AA33" s="843">
        <f>Q33-V33</f>
        <v>17</v>
      </c>
      <c r="AB33" s="843"/>
      <c r="AC33" s="843"/>
      <c r="AD33" s="843"/>
      <c r="AE33" s="844"/>
      <c r="AF33" s="845">
        <v>17</v>
      </c>
      <c r="AG33" s="846"/>
      <c r="AH33" s="846"/>
      <c r="AI33" s="846"/>
      <c r="AJ33" s="847"/>
      <c r="AK33" s="914">
        <v>11</v>
      </c>
      <c r="AL33" s="915"/>
      <c r="AM33" s="915"/>
      <c r="AN33" s="915"/>
      <c r="AO33" s="915"/>
      <c r="AP33" s="915">
        <v>161</v>
      </c>
      <c r="AQ33" s="915"/>
      <c r="AR33" s="915"/>
      <c r="AS33" s="915"/>
      <c r="AT33" s="915"/>
      <c r="AU33" s="915">
        <v>86</v>
      </c>
      <c r="AV33" s="915"/>
      <c r="AW33" s="915"/>
      <c r="AX33" s="915"/>
      <c r="AY33" s="915"/>
      <c r="AZ33" s="916"/>
      <c r="BA33" s="916"/>
      <c r="BB33" s="916"/>
      <c r="BC33" s="916"/>
      <c r="BD33" s="916"/>
      <c r="BE33" s="912" t="s">
        <v>409</v>
      </c>
      <c r="BF33" s="912"/>
      <c r="BG33" s="912"/>
      <c r="BH33" s="912"/>
      <c r="BI33" s="913"/>
      <c r="BJ33" s="249"/>
      <c r="BK33" s="249"/>
      <c r="BL33" s="249"/>
      <c r="BM33" s="249"/>
      <c r="BN33" s="249"/>
      <c r="BO33" s="262"/>
      <c r="BP33" s="262"/>
      <c r="BQ33" s="259">
        <v>27</v>
      </c>
      <c r="BR33" s="260"/>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3"/>
    </row>
    <row r="34" spans="1:131" s="244" customFormat="1" ht="26.25" customHeight="1" x14ac:dyDescent="0.15">
      <c r="A34" s="263">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49"/>
      <c r="BK34" s="249"/>
      <c r="BL34" s="249"/>
      <c r="BM34" s="249"/>
      <c r="BN34" s="249"/>
      <c r="BO34" s="262"/>
      <c r="BP34" s="262"/>
      <c r="BQ34" s="259">
        <v>28</v>
      </c>
      <c r="BR34" s="260"/>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3"/>
    </row>
    <row r="35" spans="1:131" s="244" customFormat="1" ht="26.25" customHeight="1" x14ac:dyDescent="0.15">
      <c r="A35" s="263">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49"/>
      <c r="BK35" s="249"/>
      <c r="BL35" s="249"/>
      <c r="BM35" s="249"/>
      <c r="BN35" s="249"/>
      <c r="BO35" s="262"/>
      <c r="BP35" s="262"/>
      <c r="BQ35" s="259">
        <v>29</v>
      </c>
      <c r="BR35" s="260"/>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3"/>
    </row>
    <row r="36" spans="1:131" s="244" customFormat="1" ht="26.25" customHeight="1" x14ac:dyDescent="0.15">
      <c r="A36" s="263">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49"/>
      <c r="BK36" s="249"/>
      <c r="BL36" s="249"/>
      <c r="BM36" s="249"/>
      <c r="BN36" s="249"/>
      <c r="BO36" s="262"/>
      <c r="BP36" s="262"/>
      <c r="BQ36" s="259">
        <v>30</v>
      </c>
      <c r="BR36" s="260"/>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3"/>
    </row>
    <row r="37" spans="1:131" s="244" customFormat="1" ht="26.25" customHeight="1" x14ac:dyDescent="0.15">
      <c r="A37" s="263">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49"/>
      <c r="BK37" s="249"/>
      <c r="BL37" s="249"/>
      <c r="BM37" s="249"/>
      <c r="BN37" s="249"/>
      <c r="BO37" s="262"/>
      <c r="BP37" s="262"/>
      <c r="BQ37" s="259">
        <v>31</v>
      </c>
      <c r="BR37" s="260"/>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3"/>
    </row>
    <row r="38" spans="1:131" s="244" customFormat="1" ht="26.25" customHeight="1" x14ac:dyDescent="0.15">
      <c r="A38" s="263">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49"/>
      <c r="BK38" s="249"/>
      <c r="BL38" s="249"/>
      <c r="BM38" s="249"/>
      <c r="BN38" s="249"/>
      <c r="BO38" s="262"/>
      <c r="BP38" s="262"/>
      <c r="BQ38" s="259">
        <v>32</v>
      </c>
      <c r="BR38" s="260"/>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3"/>
    </row>
    <row r="39" spans="1:131" s="244" customFormat="1" ht="26.25" customHeight="1" x14ac:dyDescent="0.15">
      <c r="A39" s="263">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49"/>
      <c r="BK39" s="249"/>
      <c r="BL39" s="249"/>
      <c r="BM39" s="249"/>
      <c r="BN39" s="249"/>
      <c r="BO39" s="262"/>
      <c r="BP39" s="262"/>
      <c r="BQ39" s="259">
        <v>33</v>
      </c>
      <c r="BR39" s="260"/>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3"/>
    </row>
    <row r="40" spans="1:131" s="244" customFormat="1" ht="26.25" customHeight="1" x14ac:dyDescent="0.15">
      <c r="A40" s="258">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49"/>
      <c r="BK40" s="249"/>
      <c r="BL40" s="249"/>
      <c r="BM40" s="249"/>
      <c r="BN40" s="249"/>
      <c r="BO40" s="262"/>
      <c r="BP40" s="262"/>
      <c r="BQ40" s="259">
        <v>34</v>
      </c>
      <c r="BR40" s="260"/>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3"/>
    </row>
    <row r="41" spans="1:131" s="244" customFormat="1" ht="26.25" customHeight="1" x14ac:dyDescent="0.15">
      <c r="A41" s="258">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49"/>
      <c r="BK41" s="249"/>
      <c r="BL41" s="249"/>
      <c r="BM41" s="249"/>
      <c r="BN41" s="249"/>
      <c r="BO41" s="262"/>
      <c r="BP41" s="262"/>
      <c r="BQ41" s="259">
        <v>35</v>
      </c>
      <c r="BR41" s="260"/>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3"/>
    </row>
    <row r="42" spans="1:131" s="244" customFormat="1" ht="26.25" customHeight="1" x14ac:dyDescent="0.15">
      <c r="A42" s="258">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49"/>
      <c r="BK42" s="249"/>
      <c r="BL42" s="249"/>
      <c r="BM42" s="249"/>
      <c r="BN42" s="249"/>
      <c r="BO42" s="262"/>
      <c r="BP42" s="262"/>
      <c r="BQ42" s="259">
        <v>36</v>
      </c>
      <c r="BR42" s="260"/>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3"/>
    </row>
    <row r="43" spans="1:131" s="244" customFormat="1" ht="26.25" customHeight="1" x14ac:dyDescent="0.15">
      <c r="A43" s="258">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49"/>
      <c r="BK43" s="249"/>
      <c r="BL43" s="249"/>
      <c r="BM43" s="249"/>
      <c r="BN43" s="249"/>
      <c r="BO43" s="262"/>
      <c r="BP43" s="262"/>
      <c r="BQ43" s="259">
        <v>37</v>
      </c>
      <c r="BR43" s="260"/>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3"/>
    </row>
    <row r="44" spans="1:131" s="244" customFormat="1" ht="26.25" customHeight="1" x14ac:dyDescent="0.15">
      <c r="A44" s="258">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49"/>
      <c r="BK44" s="249"/>
      <c r="BL44" s="249"/>
      <c r="BM44" s="249"/>
      <c r="BN44" s="249"/>
      <c r="BO44" s="262"/>
      <c r="BP44" s="262"/>
      <c r="BQ44" s="259">
        <v>38</v>
      </c>
      <c r="BR44" s="260"/>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3"/>
    </row>
    <row r="45" spans="1:131" s="244" customFormat="1" ht="26.25" customHeight="1" x14ac:dyDescent="0.15">
      <c r="A45" s="258">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49"/>
      <c r="BK45" s="249"/>
      <c r="BL45" s="249"/>
      <c r="BM45" s="249"/>
      <c r="BN45" s="249"/>
      <c r="BO45" s="262"/>
      <c r="BP45" s="262"/>
      <c r="BQ45" s="259">
        <v>39</v>
      </c>
      <c r="BR45" s="260"/>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3"/>
    </row>
    <row r="46" spans="1:131" s="244" customFormat="1" ht="26.25" customHeight="1" x14ac:dyDescent="0.15">
      <c r="A46" s="258">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49"/>
      <c r="BK46" s="249"/>
      <c r="BL46" s="249"/>
      <c r="BM46" s="249"/>
      <c r="BN46" s="249"/>
      <c r="BO46" s="262"/>
      <c r="BP46" s="262"/>
      <c r="BQ46" s="259">
        <v>40</v>
      </c>
      <c r="BR46" s="260"/>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3"/>
    </row>
    <row r="47" spans="1:131" s="244" customFormat="1" ht="26.25" customHeight="1" x14ac:dyDescent="0.15">
      <c r="A47" s="258">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49"/>
      <c r="BK47" s="249"/>
      <c r="BL47" s="249"/>
      <c r="BM47" s="249"/>
      <c r="BN47" s="249"/>
      <c r="BO47" s="262"/>
      <c r="BP47" s="262"/>
      <c r="BQ47" s="259">
        <v>41</v>
      </c>
      <c r="BR47" s="260"/>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3"/>
    </row>
    <row r="48" spans="1:131" s="244" customFormat="1" ht="26.25" customHeight="1" x14ac:dyDescent="0.15">
      <c r="A48" s="258">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49"/>
      <c r="BK48" s="249"/>
      <c r="BL48" s="249"/>
      <c r="BM48" s="249"/>
      <c r="BN48" s="249"/>
      <c r="BO48" s="262"/>
      <c r="BP48" s="262"/>
      <c r="BQ48" s="259">
        <v>42</v>
      </c>
      <c r="BR48" s="260"/>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3"/>
    </row>
    <row r="49" spans="1:131" s="244" customFormat="1" ht="26.25" customHeight="1" x14ac:dyDescent="0.15">
      <c r="A49" s="258">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49"/>
      <c r="BK49" s="249"/>
      <c r="BL49" s="249"/>
      <c r="BM49" s="249"/>
      <c r="BN49" s="249"/>
      <c r="BO49" s="262"/>
      <c r="BP49" s="262"/>
      <c r="BQ49" s="259">
        <v>43</v>
      </c>
      <c r="BR49" s="260"/>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3"/>
    </row>
    <row r="50" spans="1:131" s="244" customFormat="1" ht="26.25" customHeight="1" x14ac:dyDescent="0.15">
      <c r="A50" s="258">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49"/>
      <c r="BK50" s="249"/>
      <c r="BL50" s="249"/>
      <c r="BM50" s="249"/>
      <c r="BN50" s="249"/>
      <c r="BO50" s="262"/>
      <c r="BP50" s="262"/>
      <c r="BQ50" s="259">
        <v>44</v>
      </c>
      <c r="BR50" s="260"/>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3"/>
    </row>
    <row r="51" spans="1:131" s="244" customFormat="1" ht="26.25" customHeight="1" x14ac:dyDescent="0.15">
      <c r="A51" s="258">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49"/>
      <c r="BK51" s="249"/>
      <c r="BL51" s="249"/>
      <c r="BM51" s="249"/>
      <c r="BN51" s="249"/>
      <c r="BO51" s="262"/>
      <c r="BP51" s="262"/>
      <c r="BQ51" s="259">
        <v>45</v>
      </c>
      <c r="BR51" s="260"/>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3"/>
    </row>
    <row r="52" spans="1:131" s="244" customFormat="1" ht="26.25" customHeight="1" x14ac:dyDescent="0.15">
      <c r="A52" s="258">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49"/>
      <c r="BK52" s="249"/>
      <c r="BL52" s="249"/>
      <c r="BM52" s="249"/>
      <c r="BN52" s="249"/>
      <c r="BO52" s="262"/>
      <c r="BP52" s="262"/>
      <c r="BQ52" s="259">
        <v>46</v>
      </c>
      <c r="BR52" s="260"/>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3"/>
    </row>
    <row r="53" spans="1:131" s="244" customFormat="1" ht="26.25" customHeight="1" x14ac:dyDescent="0.15">
      <c r="A53" s="258">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49"/>
      <c r="BK53" s="249"/>
      <c r="BL53" s="249"/>
      <c r="BM53" s="249"/>
      <c r="BN53" s="249"/>
      <c r="BO53" s="262"/>
      <c r="BP53" s="262"/>
      <c r="BQ53" s="259">
        <v>47</v>
      </c>
      <c r="BR53" s="260"/>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3"/>
    </row>
    <row r="54" spans="1:131" s="244" customFormat="1" ht="26.25" customHeight="1" x14ac:dyDescent="0.15">
      <c r="A54" s="258">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49"/>
      <c r="BK54" s="249"/>
      <c r="BL54" s="249"/>
      <c r="BM54" s="249"/>
      <c r="BN54" s="249"/>
      <c r="BO54" s="262"/>
      <c r="BP54" s="262"/>
      <c r="BQ54" s="259">
        <v>48</v>
      </c>
      <c r="BR54" s="260"/>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3"/>
    </row>
    <row r="55" spans="1:131" s="244" customFormat="1" ht="26.25" customHeight="1" x14ac:dyDescent="0.15">
      <c r="A55" s="258">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49"/>
      <c r="BK55" s="249"/>
      <c r="BL55" s="249"/>
      <c r="BM55" s="249"/>
      <c r="BN55" s="249"/>
      <c r="BO55" s="262"/>
      <c r="BP55" s="262"/>
      <c r="BQ55" s="259">
        <v>49</v>
      </c>
      <c r="BR55" s="260"/>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3"/>
    </row>
    <row r="56" spans="1:131" s="244" customFormat="1" ht="26.25" customHeight="1" x14ac:dyDescent="0.15">
      <c r="A56" s="258">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49"/>
      <c r="BK56" s="249"/>
      <c r="BL56" s="249"/>
      <c r="BM56" s="249"/>
      <c r="BN56" s="249"/>
      <c r="BO56" s="262"/>
      <c r="BP56" s="262"/>
      <c r="BQ56" s="259">
        <v>50</v>
      </c>
      <c r="BR56" s="260"/>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3"/>
    </row>
    <row r="57" spans="1:131" s="244" customFormat="1" ht="26.25" customHeight="1" x14ac:dyDescent="0.15">
      <c r="A57" s="258">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49"/>
      <c r="BK57" s="249"/>
      <c r="BL57" s="249"/>
      <c r="BM57" s="249"/>
      <c r="BN57" s="249"/>
      <c r="BO57" s="262"/>
      <c r="BP57" s="262"/>
      <c r="BQ57" s="259">
        <v>51</v>
      </c>
      <c r="BR57" s="260"/>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3"/>
    </row>
    <row r="58" spans="1:131" s="244" customFormat="1" ht="26.25" customHeight="1" x14ac:dyDescent="0.15">
      <c r="A58" s="258">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49"/>
      <c r="BK58" s="249"/>
      <c r="BL58" s="249"/>
      <c r="BM58" s="249"/>
      <c r="BN58" s="249"/>
      <c r="BO58" s="262"/>
      <c r="BP58" s="262"/>
      <c r="BQ58" s="259">
        <v>52</v>
      </c>
      <c r="BR58" s="260"/>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3"/>
    </row>
    <row r="59" spans="1:131" s="244" customFormat="1" ht="26.25" customHeight="1" x14ac:dyDescent="0.15">
      <c r="A59" s="258">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49"/>
      <c r="BK59" s="249"/>
      <c r="BL59" s="249"/>
      <c r="BM59" s="249"/>
      <c r="BN59" s="249"/>
      <c r="BO59" s="262"/>
      <c r="BP59" s="262"/>
      <c r="BQ59" s="259">
        <v>53</v>
      </c>
      <c r="BR59" s="260"/>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3"/>
    </row>
    <row r="60" spans="1:131" s="244" customFormat="1" ht="26.25" customHeight="1" x14ac:dyDescent="0.15">
      <c r="A60" s="258">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49"/>
      <c r="BK60" s="249"/>
      <c r="BL60" s="249"/>
      <c r="BM60" s="249"/>
      <c r="BN60" s="249"/>
      <c r="BO60" s="262"/>
      <c r="BP60" s="262"/>
      <c r="BQ60" s="259">
        <v>54</v>
      </c>
      <c r="BR60" s="260"/>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3"/>
    </row>
    <row r="61" spans="1:131" s="244" customFormat="1" ht="26.25" customHeight="1" thickBot="1" x14ac:dyDescent="0.2">
      <c r="A61" s="258">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49"/>
      <c r="BK61" s="249"/>
      <c r="BL61" s="249"/>
      <c r="BM61" s="249"/>
      <c r="BN61" s="249"/>
      <c r="BO61" s="262"/>
      <c r="BP61" s="262"/>
      <c r="BQ61" s="259">
        <v>55</v>
      </c>
      <c r="BR61" s="260"/>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3"/>
    </row>
    <row r="62" spans="1:131" s="244" customFormat="1" ht="26.25" customHeight="1" x14ac:dyDescent="0.15">
      <c r="A62" s="258">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2"/>
      <c r="BP62" s="262"/>
      <c r="BQ62" s="259">
        <v>56</v>
      </c>
      <c r="BR62" s="260"/>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3"/>
    </row>
    <row r="63" spans="1:131" s="244" customFormat="1" ht="26.25" customHeight="1" thickBot="1" x14ac:dyDescent="0.2">
      <c r="A63" s="261" t="s">
        <v>389</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76</v>
      </c>
      <c r="AG63" s="926"/>
      <c r="AH63" s="926"/>
      <c r="AI63" s="926"/>
      <c r="AJ63" s="927"/>
      <c r="AK63" s="928"/>
      <c r="AL63" s="923"/>
      <c r="AM63" s="923"/>
      <c r="AN63" s="923"/>
      <c r="AO63" s="923"/>
      <c r="AP63" s="926">
        <v>166</v>
      </c>
      <c r="AQ63" s="926"/>
      <c r="AR63" s="926"/>
      <c r="AS63" s="926"/>
      <c r="AT63" s="926"/>
      <c r="AU63" s="926">
        <v>90</v>
      </c>
      <c r="AV63" s="926"/>
      <c r="AW63" s="926"/>
      <c r="AX63" s="926"/>
      <c r="AY63" s="926"/>
      <c r="AZ63" s="930"/>
      <c r="BA63" s="930"/>
      <c r="BB63" s="930"/>
      <c r="BC63" s="930"/>
      <c r="BD63" s="930"/>
      <c r="BE63" s="931"/>
      <c r="BF63" s="931"/>
      <c r="BG63" s="931"/>
      <c r="BH63" s="931"/>
      <c r="BI63" s="932"/>
      <c r="BJ63" s="933" t="s">
        <v>412</v>
      </c>
      <c r="BK63" s="934"/>
      <c r="BL63" s="934"/>
      <c r="BM63" s="934"/>
      <c r="BN63" s="935"/>
      <c r="BO63" s="262"/>
      <c r="BP63" s="262"/>
      <c r="BQ63" s="259">
        <v>57</v>
      </c>
      <c r="BR63" s="260"/>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3"/>
    </row>
    <row r="64" spans="1:131" s="244" customFormat="1" ht="26.25" customHeight="1" x14ac:dyDescent="0.1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3"/>
    </row>
    <row r="65" spans="1:131" s="244" customFormat="1" ht="26.25" customHeight="1" thickBot="1" x14ac:dyDescent="0.2">
      <c r="A65" s="249" t="s">
        <v>413</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3"/>
    </row>
    <row r="66" spans="1:131" s="244" customFormat="1" ht="26.25" customHeight="1" x14ac:dyDescent="0.15">
      <c r="A66" s="824" t="s">
        <v>414</v>
      </c>
      <c r="B66" s="825"/>
      <c r="C66" s="825"/>
      <c r="D66" s="825"/>
      <c r="E66" s="825"/>
      <c r="F66" s="825"/>
      <c r="G66" s="825"/>
      <c r="H66" s="825"/>
      <c r="I66" s="825"/>
      <c r="J66" s="825"/>
      <c r="K66" s="825"/>
      <c r="L66" s="825"/>
      <c r="M66" s="825"/>
      <c r="N66" s="825"/>
      <c r="O66" s="825"/>
      <c r="P66" s="826"/>
      <c r="Q66" s="801" t="s">
        <v>394</v>
      </c>
      <c r="R66" s="802"/>
      <c r="S66" s="802"/>
      <c r="T66" s="802"/>
      <c r="U66" s="803"/>
      <c r="V66" s="801" t="s">
        <v>415</v>
      </c>
      <c r="W66" s="802"/>
      <c r="X66" s="802"/>
      <c r="Y66" s="802"/>
      <c r="Z66" s="803"/>
      <c r="AA66" s="801" t="s">
        <v>416</v>
      </c>
      <c r="AB66" s="802"/>
      <c r="AC66" s="802"/>
      <c r="AD66" s="802"/>
      <c r="AE66" s="803"/>
      <c r="AF66" s="936" t="s">
        <v>417</v>
      </c>
      <c r="AG66" s="897"/>
      <c r="AH66" s="897"/>
      <c r="AI66" s="897"/>
      <c r="AJ66" s="937"/>
      <c r="AK66" s="801" t="s">
        <v>398</v>
      </c>
      <c r="AL66" s="825"/>
      <c r="AM66" s="825"/>
      <c r="AN66" s="825"/>
      <c r="AO66" s="826"/>
      <c r="AP66" s="801" t="s">
        <v>399</v>
      </c>
      <c r="AQ66" s="802"/>
      <c r="AR66" s="802"/>
      <c r="AS66" s="802"/>
      <c r="AT66" s="803"/>
      <c r="AU66" s="801" t="s">
        <v>418</v>
      </c>
      <c r="AV66" s="802"/>
      <c r="AW66" s="802"/>
      <c r="AX66" s="802"/>
      <c r="AY66" s="803"/>
      <c r="AZ66" s="801" t="s">
        <v>376</v>
      </c>
      <c r="BA66" s="802"/>
      <c r="BB66" s="802"/>
      <c r="BC66" s="802"/>
      <c r="BD66" s="813"/>
      <c r="BE66" s="262"/>
      <c r="BF66" s="262"/>
      <c r="BG66" s="262"/>
      <c r="BH66" s="262"/>
      <c r="BI66" s="262"/>
      <c r="BJ66" s="262"/>
      <c r="BK66" s="262"/>
      <c r="BL66" s="262"/>
      <c r="BM66" s="262"/>
      <c r="BN66" s="262"/>
      <c r="BO66" s="262"/>
      <c r="BP66" s="262"/>
      <c r="BQ66" s="259">
        <v>60</v>
      </c>
      <c r="BR66" s="264"/>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3"/>
    </row>
    <row r="67" spans="1:131" s="244"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2"/>
      <c r="BF67" s="262"/>
      <c r="BG67" s="262"/>
      <c r="BH67" s="262"/>
      <c r="BI67" s="262"/>
      <c r="BJ67" s="262"/>
      <c r="BK67" s="262"/>
      <c r="BL67" s="262"/>
      <c r="BM67" s="262"/>
      <c r="BN67" s="262"/>
      <c r="BO67" s="262"/>
      <c r="BP67" s="262"/>
      <c r="BQ67" s="259">
        <v>61</v>
      </c>
      <c r="BR67" s="264"/>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3"/>
    </row>
    <row r="68" spans="1:131" s="244" customFormat="1" ht="26.25" customHeight="1" thickTop="1" x14ac:dyDescent="0.15">
      <c r="A68" s="255">
        <v>1</v>
      </c>
      <c r="B68" s="953" t="s">
        <v>577</v>
      </c>
      <c r="C68" s="954"/>
      <c r="D68" s="954"/>
      <c r="E68" s="954"/>
      <c r="F68" s="954"/>
      <c r="G68" s="954"/>
      <c r="H68" s="954"/>
      <c r="I68" s="954"/>
      <c r="J68" s="954"/>
      <c r="K68" s="954"/>
      <c r="L68" s="954"/>
      <c r="M68" s="954"/>
      <c r="N68" s="954"/>
      <c r="O68" s="954"/>
      <c r="P68" s="955"/>
      <c r="Q68" s="956">
        <v>442</v>
      </c>
      <c r="R68" s="950"/>
      <c r="S68" s="950"/>
      <c r="T68" s="950"/>
      <c r="U68" s="950"/>
      <c r="V68" s="950">
        <v>395</v>
      </c>
      <c r="W68" s="950"/>
      <c r="X68" s="950"/>
      <c r="Y68" s="950"/>
      <c r="Z68" s="950"/>
      <c r="AA68" s="950">
        <f>Q68-V68</f>
        <v>47</v>
      </c>
      <c r="AB68" s="950"/>
      <c r="AC68" s="950"/>
      <c r="AD68" s="950"/>
      <c r="AE68" s="950"/>
      <c r="AF68" s="950">
        <v>47</v>
      </c>
      <c r="AG68" s="950"/>
      <c r="AH68" s="950"/>
      <c r="AI68" s="950"/>
      <c r="AJ68" s="950"/>
      <c r="AK68" s="950"/>
      <c r="AL68" s="950"/>
      <c r="AM68" s="950"/>
      <c r="AN68" s="950"/>
      <c r="AO68" s="950"/>
      <c r="AP68" s="950">
        <v>35</v>
      </c>
      <c r="AQ68" s="950"/>
      <c r="AR68" s="950"/>
      <c r="AS68" s="950"/>
      <c r="AT68" s="950"/>
      <c r="AU68" s="950">
        <v>3</v>
      </c>
      <c r="AV68" s="950"/>
      <c r="AW68" s="950"/>
      <c r="AX68" s="950"/>
      <c r="AY68" s="950"/>
      <c r="AZ68" s="951"/>
      <c r="BA68" s="951"/>
      <c r="BB68" s="951"/>
      <c r="BC68" s="951"/>
      <c r="BD68" s="952"/>
      <c r="BE68" s="262"/>
      <c r="BF68" s="262"/>
      <c r="BG68" s="262"/>
      <c r="BH68" s="262"/>
      <c r="BI68" s="262"/>
      <c r="BJ68" s="262"/>
      <c r="BK68" s="262"/>
      <c r="BL68" s="262"/>
      <c r="BM68" s="262"/>
      <c r="BN68" s="262"/>
      <c r="BO68" s="262"/>
      <c r="BP68" s="262"/>
      <c r="BQ68" s="259">
        <v>62</v>
      </c>
      <c r="BR68" s="264"/>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3"/>
    </row>
    <row r="69" spans="1:131" s="244" customFormat="1" ht="26.25" customHeight="1" x14ac:dyDescent="0.15">
      <c r="A69" s="258">
        <v>2</v>
      </c>
      <c r="B69" s="957" t="s">
        <v>578</v>
      </c>
      <c r="C69" s="958"/>
      <c r="D69" s="958"/>
      <c r="E69" s="958"/>
      <c r="F69" s="958"/>
      <c r="G69" s="958"/>
      <c r="H69" s="958"/>
      <c r="I69" s="958"/>
      <c r="J69" s="958"/>
      <c r="K69" s="958"/>
      <c r="L69" s="958"/>
      <c r="M69" s="958"/>
      <c r="N69" s="958"/>
      <c r="O69" s="958"/>
      <c r="P69" s="959"/>
      <c r="Q69" s="960">
        <v>513</v>
      </c>
      <c r="R69" s="915"/>
      <c r="S69" s="915"/>
      <c r="T69" s="915"/>
      <c r="U69" s="915"/>
      <c r="V69" s="915">
        <v>512</v>
      </c>
      <c r="W69" s="915"/>
      <c r="X69" s="915"/>
      <c r="Y69" s="915"/>
      <c r="Z69" s="915"/>
      <c r="AA69" s="915">
        <f>Q69-V69</f>
        <v>1</v>
      </c>
      <c r="AB69" s="915"/>
      <c r="AC69" s="915"/>
      <c r="AD69" s="915"/>
      <c r="AE69" s="915"/>
      <c r="AF69" s="915">
        <f>AA69</f>
        <v>1</v>
      </c>
      <c r="AG69" s="915"/>
      <c r="AH69" s="915"/>
      <c r="AI69" s="915"/>
      <c r="AJ69" s="915"/>
      <c r="AK69" s="915">
        <v>9</v>
      </c>
      <c r="AL69" s="915"/>
      <c r="AM69" s="915"/>
      <c r="AN69" s="915"/>
      <c r="AO69" s="915"/>
      <c r="AP69" s="915"/>
      <c r="AQ69" s="915"/>
      <c r="AR69" s="915"/>
      <c r="AS69" s="915"/>
      <c r="AT69" s="915"/>
      <c r="AU69" s="915"/>
      <c r="AV69" s="915"/>
      <c r="AW69" s="915"/>
      <c r="AX69" s="915"/>
      <c r="AY69" s="915"/>
      <c r="AZ69" s="961"/>
      <c r="BA69" s="961"/>
      <c r="BB69" s="961"/>
      <c r="BC69" s="961"/>
      <c r="BD69" s="962"/>
      <c r="BE69" s="262"/>
      <c r="BF69" s="262"/>
      <c r="BG69" s="262"/>
      <c r="BH69" s="262"/>
      <c r="BI69" s="262"/>
      <c r="BJ69" s="262"/>
      <c r="BK69" s="262"/>
      <c r="BL69" s="262"/>
      <c r="BM69" s="262"/>
      <c r="BN69" s="262"/>
      <c r="BO69" s="262"/>
      <c r="BP69" s="262"/>
      <c r="BQ69" s="259">
        <v>63</v>
      </c>
      <c r="BR69" s="264"/>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3"/>
    </row>
    <row r="70" spans="1:131" s="244" customFormat="1" ht="26.25" customHeight="1" x14ac:dyDescent="0.15">
      <c r="A70" s="258">
        <v>3</v>
      </c>
      <c r="B70" s="957" t="s">
        <v>579</v>
      </c>
      <c r="C70" s="958"/>
      <c r="D70" s="958"/>
      <c r="E70" s="958"/>
      <c r="F70" s="958"/>
      <c r="G70" s="958"/>
      <c r="H70" s="958"/>
      <c r="I70" s="958"/>
      <c r="J70" s="958"/>
      <c r="K70" s="958"/>
      <c r="L70" s="958"/>
      <c r="M70" s="958"/>
      <c r="N70" s="958"/>
      <c r="O70" s="958"/>
      <c r="P70" s="959"/>
      <c r="Q70" s="960">
        <v>135282</v>
      </c>
      <c r="R70" s="915"/>
      <c r="S70" s="915"/>
      <c r="T70" s="915"/>
      <c r="U70" s="915"/>
      <c r="V70" s="915">
        <v>127603</v>
      </c>
      <c r="W70" s="915"/>
      <c r="X70" s="915"/>
      <c r="Y70" s="915"/>
      <c r="Z70" s="915"/>
      <c r="AA70" s="915">
        <f t="shared" ref="AA70:AA72" si="1">Q70-V70</f>
        <v>7679</v>
      </c>
      <c r="AB70" s="915"/>
      <c r="AC70" s="915"/>
      <c r="AD70" s="915"/>
      <c r="AE70" s="915"/>
      <c r="AF70" s="915">
        <f t="shared" ref="AF70:AF72" si="2">AA70</f>
        <v>7679</v>
      </c>
      <c r="AG70" s="915"/>
      <c r="AH70" s="915"/>
      <c r="AI70" s="915"/>
      <c r="AJ70" s="915"/>
      <c r="AK70" s="915"/>
      <c r="AL70" s="915"/>
      <c r="AM70" s="915"/>
      <c r="AN70" s="915"/>
      <c r="AO70" s="915"/>
      <c r="AP70" s="915"/>
      <c r="AQ70" s="915"/>
      <c r="AR70" s="915"/>
      <c r="AS70" s="915"/>
      <c r="AT70" s="915"/>
      <c r="AU70" s="915"/>
      <c r="AV70" s="915"/>
      <c r="AW70" s="915"/>
      <c r="AX70" s="915"/>
      <c r="AY70" s="915"/>
      <c r="AZ70" s="961"/>
      <c r="BA70" s="961"/>
      <c r="BB70" s="961"/>
      <c r="BC70" s="961"/>
      <c r="BD70" s="962"/>
      <c r="BE70" s="262"/>
      <c r="BF70" s="262"/>
      <c r="BG70" s="262"/>
      <c r="BH70" s="262"/>
      <c r="BI70" s="262"/>
      <c r="BJ70" s="262"/>
      <c r="BK70" s="262"/>
      <c r="BL70" s="262"/>
      <c r="BM70" s="262"/>
      <c r="BN70" s="262"/>
      <c r="BO70" s="262"/>
      <c r="BP70" s="262"/>
      <c r="BQ70" s="259">
        <v>64</v>
      </c>
      <c r="BR70" s="264"/>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3"/>
    </row>
    <row r="71" spans="1:131" s="244" customFormat="1" ht="26.25" customHeight="1" x14ac:dyDescent="0.15">
      <c r="A71" s="258">
        <v>4</v>
      </c>
      <c r="B71" s="957" t="s">
        <v>580</v>
      </c>
      <c r="C71" s="958"/>
      <c r="D71" s="958"/>
      <c r="E71" s="958"/>
      <c r="F71" s="958"/>
      <c r="G71" s="958"/>
      <c r="H71" s="958"/>
      <c r="I71" s="958"/>
      <c r="J71" s="958"/>
      <c r="K71" s="958"/>
      <c r="L71" s="958"/>
      <c r="M71" s="958"/>
      <c r="N71" s="958"/>
      <c r="O71" s="958"/>
      <c r="P71" s="959"/>
      <c r="Q71" s="960">
        <v>5321</v>
      </c>
      <c r="R71" s="915"/>
      <c r="S71" s="915"/>
      <c r="T71" s="915"/>
      <c r="U71" s="915"/>
      <c r="V71" s="915">
        <v>4836</v>
      </c>
      <c r="W71" s="915"/>
      <c r="X71" s="915"/>
      <c r="Y71" s="915"/>
      <c r="Z71" s="915"/>
      <c r="AA71" s="915">
        <f t="shared" si="1"/>
        <v>485</v>
      </c>
      <c r="AB71" s="915"/>
      <c r="AC71" s="915"/>
      <c r="AD71" s="915"/>
      <c r="AE71" s="915"/>
      <c r="AF71" s="915">
        <f t="shared" si="2"/>
        <v>485</v>
      </c>
      <c r="AG71" s="915"/>
      <c r="AH71" s="915"/>
      <c r="AI71" s="915"/>
      <c r="AJ71" s="915"/>
      <c r="AK71" s="915">
        <v>5</v>
      </c>
      <c r="AL71" s="915"/>
      <c r="AM71" s="915"/>
      <c r="AN71" s="915"/>
      <c r="AO71" s="915"/>
      <c r="AP71" s="915"/>
      <c r="AQ71" s="915"/>
      <c r="AR71" s="915"/>
      <c r="AS71" s="915"/>
      <c r="AT71" s="915"/>
      <c r="AU71" s="915"/>
      <c r="AV71" s="915"/>
      <c r="AW71" s="915"/>
      <c r="AX71" s="915"/>
      <c r="AY71" s="915"/>
      <c r="AZ71" s="961"/>
      <c r="BA71" s="961"/>
      <c r="BB71" s="961"/>
      <c r="BC71" s="961"/>
      <c r="BD71" s="962"/>
      <c r="BE71" s="262"/>
      <c r="BF71" s="262"/>
      <c r="BG71" s="262"/>
      <c r="BH71" s="262"/>
      <c r="BI71" s="262"/>
      <c r="BJ71" s="262"/>
      <c r="BK71" s="262"/>
      <c r="BL71" s="262"/>
      <c r="BM71" s="262"/>
      <c r="BN71" s="262"/>
      <c r="BO71" s="262"/>
      <c r="BP71" s="262"/>
      <c r="BQ71" s="259">
        <v>65</v>
      </c>
      <c r="BR71" s="264"/>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3"/>
    </row>
    <row r="72" spans="1:131" s="244" customFormat="1" ht="26.25" customHeight="1" x14ac:dyDescent="0.15">
      <c r="A72" s="258">
        <v>5</v>
      </c>
      <c r="B72" s="957" t="s">
        <v>581</v>
      </c>
      <c r="C72" s="958"/>
      <c r="D72" s="958"/>
      <c r="E72" s="958"/>
      <c r="F72" s="958"/>
      <c r="G72" s="958"/>
      <c r="H72" s="958"/>
      <c r="I72" s="958"/>
      <c r="J72" s="958"/>
      <c r="K72" s="958"/>
      <c r="L72" s="958"/>
      <c r="M72" s="958"/>
      <c r="N72" s="958"/>
      <c r="O72" s="958"/>
      <c r="P72" s="959"/>
      <c r="Q72" s="960">
        <v>138</v>
      </c>
      <c r="R72" s="915"/>
      <c r="S72" s="915"/>
      <c r="T72" s="915"/>
      <c r="U72" s="915"/>
      <c r="V72" s="915">
        <v>68</v>
      </c>
      <c r="W72" s="915"/>
      <c r="X72" s="915"/>
      <c r="Y72" s="915"/>
      <c r="Z72" s="915"/>
      <c r="AA72" s="915">
        <f t="shared" si="1"/>
        <v>70</v>
      </c>
      <c r="AB72" s="915"/>
      <c r="AC72" s="915"/>
      <c r="AD72" s="915"/>
      <c r="AE72" s="915"/>
      <c r="AF72" s="915">
        <f t="shared" si="2"/>
        <v>70</v>
      </c>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2"/>
      <c r="BF72" s="262"/>
      <c r="BG72" s="262"/>
      <c r="BH72" s="262"/>
      <c r="BI72" s="262"/>
      <c r="BJ72" s="262"/>
      <c r="BK72" s="262"/>
      <c r="BL72" s="262"/>
      <c r="BM72" s="262"/>
      <c r="BN72" s="262"/>
      <c r="BO72" s="262"/>
      <c r="BP72" s="262"/>
      <c r="BQ72" s="259">
        <v>66</v>
      </c>
      <c r="BR72" s="264"/>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3"/>
    </row>
    <row r="73" spans="1:131" s="244" customFormat="1" ht="26.25" customHeight="1" x14ac:dyDescent="0.15">
      <c r="A73" s="258">
        <v>6</v>
      </c>
      <c r="B73" s="957" t="s">
        <v>582</v>
      </c>
      <c r="C73" s="958"/>
      <c r="D73" s="958"/>
      <c r="E73" s="958"/>
      <c r="F73" s="958"/>
      <c r="G73" s="958"/>
      <c r="H73" s="958"/>
      <c r="I73" s="958"/>
      <c r="J73" s="958"/>
      <c r="K73" s="958"/>
      <c r="L73" s="958"/>
      <c r="M73" s="958"/>
      <c r="N73" s="958"/>
      <c r="O73" s="958"/>
      <c r="P73" s="959"/>
      <c r="Q73" s="960">
        <v>2</v>
      </c>
      <c r="R73" s="915"/>
      <c r="S73" s="915"/>
      <c r="T73" s="915"/>
      <c r="U73" s="915"/>
      <c r="V73" s="915">
        <v>1</v>
      </c>
      <c r="W73" s="915"/>
      <c r="X73" s="915"/>
      <c r="Y73" s="915"/>
      <c r="Z73" s="915"/>
      <c r="AA73" s="915">
        <v>1</v>
      </c>
      <c r="AB73" s="915"/>
      <c r="AC73" s="915"/>
      <c r="AD73" s="915"/>
      <c r="AE73" s="915"/>
      <c r="AF73" s="915">
        <v>1</v>
      </c>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2"/>
      <c r="BF73" s="262"/>
      <c r="BG73" s="262"/>
      <c r="BH73" s="262"/>
      <c r="BI73" s="262"/>
      <c r="BJ73" s="262"/>
      <c r="BK73" s="262"/>
      <c r="BL73" s="262"/>
      <c r="BM73" s="262"/>
      <c r="BN73" s="262"/>
      <c r="BO73" s="262"/>
      <c r="BP73" s="262"/>
      <c r="BQ73" s="259">
        <v>67</v>
      </c>
      <c r="BR73" s="264"/>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3"/>
    </row>
    <row r="74" spans="1:131" s="244" customFormat="1" ht="26.25" customHeight="1" x14ac:dyDescent="0.15">
      <c r="A74" s="258">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2"/>
      <c r="BF74" s="262"/>
      <c r="BG74" s="262"/>
      <c r="BH74" s="262"/>
      <c r="BI74" s="262"/>
      <c r="BJ74" s="262"/>
      <c r="BK74" s="262"/>
      <c r="BL74" s="262"/>
      <c r="BM74" s="262"/>
      <c r="BN74" s="262"/>
      <c r="BO74" s="262"/>
      <c r="BP74" s="262"/>
      <c r="BQ74" s="259">
        <v>68</v>
      </c>
      <c r="BR74" s="264"/>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3"/>
    </row>
    <row r="75" spans="1:131" s="244" customFormat="1" ht="26.25" customHeight="1" x14ac:dyDescent="0.15">
      <c r="A75" s="258">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2"/>
      <c r="BF75" s="262"/>
      <c r="BG75" s="262"/>
      <c r="BH75" s="262"/>
      <c r="BI75" s="262"/>
      <c r="BJ75" s="262"/>
      <c r="BK75" s="262"/>
      <c r="BL75" s="262"/>
      <c r="BM75" s="262"/>
      <c r="BN75" s="262"/>
      <c r="BO75" s="262"/>
      <c r="BP75" s="262"/>
      <c r="BQ75" s="259">
        <v>69</v>
      </c>
      <c r="BR75" s="264"/>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3"/>
    </row>
    <row r="76" spans="1:131" s="244" customFormat="1" ht="26.25" customHeight="1" x14ac:dyDescent="0.15">
      <c r="A76" s="258">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2"/>
      <c r="BF76" s="262"/>
      <c r="BG76" s="262"/>
      <c r="BH76" s="262"/>
      <c r="BI76" s="262"/>
      <c r="BJ76" s="262"/>
      <c r="BK76" s="262"/>
      <c r="BL76" s="262"/>
      <c r="BM76" s="262"/>
      <c r="BN76" s="262"/>
      <c r="BO76" s="262"/>
      <c r="BP76" s="262"/>
      <c r="BQ76" s="259">
        <v>70</v>
      </c>
      <c r="BR76" s="264"/>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3"/>
    </row>
    <row r="77" spans="1:131" s="244" customFormat="1" ht="26.25" customHeight="1" x14ac:dyDescent="0.15">
      <c r="A77" s="258">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2"/>
      <c r="BF77" s="262"/>
      <c r="BG77" s="262"/>
      <c r="BH77" s="262"/>
      <c r="BI77" s="262"/>
      <c r="BJ77" s="262"/>
      <c r="BK77" s="262"/>
      <c r="BL77" s="262"/>
      <c r="BM77" s="262"/>
      <c r="BN77" s="262"/>
      <c r="BO77" s="262"/>
      <c r="BP77" s="262"/>
      <c r="BQ77" s="259">
        <v>71</v>
      </c>
      <c r="BR77" s="264"/>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3"/>
    </row>
    <row r="78" spans="1:131" s="244" customFormat="1" ht="26.25" customHeight="1" x14ac:dyDescent="0.15">
      <c r="A78" s="258">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2"/>
      <c r="BF78" s="262"/>
      <c r="BG78" s="262"/>
      <c r="BH78" s="262"/>
      <c r="BI78" s="262"/>
      <c r="BJ78" s="265"/>
      <c r="BK78" s="265"/>
      <c r="BL78" s="265"/>
      <c r="BM78" s="265"/>
      <c r="BN78" s="265"/>
      <c r="BO78" s="262"/>
      <c r="BP78" s="262"/>
      <c r="BQ78" s="259">
        <v>72</v>
      </c>
      <c r="BR78" s="264"/>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3"/>
    </row>
    <row r="79" spans="1:131" s="244" customFormat="1" ht="26.25" customHeight="1" x14ac:dyDescent="0.15">
      <c r="A79" s="258">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2"/>
      <c r="BF79" s="262"/>
      <c r="BG79" s="262"/>
      <c r="BH79" s="262"/>
      <c r="BI79" s="262"/>
      <c r="BJ79" s="265"/>
      <c r="BK79" s="265"/>
      <c r="BL79" s="265"/>
      <c r="BM79" s="265"/>
      <c r="BN79" s="265"/>
      <c r="BO79" s="262"/>
      <c r="BP79" s="262"/>
      <c r="BQ79" s="259">
        <v>73</v>
      </c>
      <c r="BR79" s="264"/>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3"/>
    </row>
    <row r="80" spans="1:131" s="244" customFormat="1" ht="26.25" customHeight="1" x14ac:dyDescent="0.15">
      <c r="A80" s="258">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2"/>
      <c r="BF80" s="262"/>
      <c r="BG80" s="262"/>
      <c r="BH80" s="262"/>
      <c r="BI80" s="262"/>
      <c r="BJ80" s="262"/>
      <c r="BK80" s="262"/>
      <c r="BL80" s="262"/>
      <c r="BM80" s="262"/>
      <c r="BN80" s="262"/>
      <c r="BO80" s="262"/>
      <c r="BP80" s="262"/>
      <c r="BQ80" s="259">
        <v>74</v>
      </c>
      <c r="BR80" s="264"/>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3"/>
    </row>
    <row r="81" spans="1:131" s="244" customFormat="1" ht="26.25" customHeight="1" x14ac:dyDescent="0.15">
      <c r="A81" s="258">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2"/>
      <c r="BF81" s="262"/>
      <c r="BG81" s="262"/>
      <c r="BH81" s="262"/>
      <c r="BI81" s="262"/>
      <c r="BJ81" s="262"/>
      <c r="BK81" s="262"/>
      <c r="BL81" s="262"/>
      <c r="BM81" s="262"/>
      <c r="BN81" s="262"/>
      <c r="BO81" s="262"/>
      <c r="BP81" s="262"/>
      <c r="BQ81" s="259">
        <v>75</v>
      </c>
      <c r="BR81" s="264"/>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3"/>
    </row>
    <row r="82" spans="1:131" s="244" customFormat="1" ht="26.25" customHeight="1" x14ac:dyDescent="0.15">
      <c r="A82" s="258">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2"/>
      <c r="BF82" s="262"/>
      <c r="BG82" s="262"/>
      <c r="BH82" s="262"/>
      <c r="BI82" s="262"/>
      <c r="BJ82" s="262"/>
      <c r="BK82" s="262"/>
      <c r="BL82" s="262"/>
      <c r="BM82" s="262"/>
      <c r="BN82" s="262"/>
      <c r="BO82" s="262"/>
      <c r="BP82" s="262"/>
      <c r="BQ82" s="259">
        <v>76</v>
      </c>
      <c r="BR82" s="264"/>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3"/>
    </row>
    <row r="83" spans="1:131" s="244" customFormat="1" ht="26.25" customHeight="1" x14ac:dyDescent="0.15">
      <c r="A83" s="258">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2"/>
      <c r="BF83" s="262"/>
      <c r="BG83" s="262"/>
      <c r="BH83" s="262"/>
      <c r="BI83" s="262"/>
      <c r="BJ83" s="262"/>
      <c r="BK83" s="262"/>
      <c r="BL83" s="262"/>
      <c r="BM83" s="262"/>
      <c r="BN83" s="262"/>
      <c r="BO83" s="262"/>
      <c r="BP83" s="262"/>
      <c r="BQ83" s="259">
        <v>77</v>
      </c>
      <c r="BR83" s="264"/>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3"/>
    </row>
    <row r="84" spans="1:131" s="244" customFormat="1" ht="26.25" customHeight="1" x14ac:dyDescent="0.15">
      <c r="A84" s="258">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2"/>
      <c r="BF84" s="262"/>
      <c r="BG84" s="262"/>
      <c r="BH84" s="262"/>
      <c r="BI84" s="262"/>
      <c r="BJ84" s="262"/>
      <c r="BK84" s="262"/>
      <c r="BL84" s="262"/>
      <c r="BM84" s="262"/>
      <c r="BN84" s="262"/>
      <c r="BO84" s="262"/>
      <c r="BP84" s="262"/>
      <c r="BQ84" s="259">
        <v>78</v>
      </c>
      <c r="BR84" s="264"/>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3"/>
    </row>
    <row r="85" spans="1:131" s="244" customFormat="1" ht="26.25" customHeight="1" x14ac:dyDescent="0.15">
      <c r="A85" s="258">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2"/>
      <c r="BF85" s="262"/>
      <c r="BG85" s="262"/>
      <c r="BH85" s="262"/>
      <c r="BI85" s="262"/>
      <c r="BJ85" s="262"/>
      <c r="BK85" s="262"/>
      <c r="BL85" s="262"/>
      <c r="BM85" s="262"/>
      <c r="BN85" s="262"/>
      <c r="BO85" s="262"/>
      <c r="BP85" s="262"/>
      <c r="BQ85" s="259">
        <v>79</v>
      </c>
      <c r="BR85" s="264"/>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3"/>
    </row>
    <row r="86" spans="1:131" s="244" customFormat="1" ht="26.25" customHeight="1" x14ac:dyDescent="0.15">
      <c r="A86" s="258">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2"/>
      <c r="BF86" s="262"/>
      <c r="BG86" s="262"/>
      <c r="BH86" s="262"/>
      <c r="BI86" s="262"/>
      <c r="BJ86" s="262"/>
      <c r="BK86" s="262"/>
      <c r="BL86" s="262"/>
      <c r="BM86" s="262"/>
      <c r="BN86" s="262"/>
      <c r="BO86" s="262"/>
      <c r="BP86" s="262"/>
      <c r="BQ86" s="259">
        <v>80</v>
      </c>
      <c r="BR86" s="264"/>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3"/>
    </row>
    <row r="87" spans="1:131" s="244" customFormat="1" ht="26.25" customHeight="1" x14ac:dyDescent="0.15">
      <c r="A87" s="266">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2"/>
      <c r="BF87" s="262"/>
      <c r="BG87" s="262"/>
      <c r="BH87" s="262"/>
      <c r="BI87" s="262"/>
      <c r="BJ87" s="262"/>
      <c r="BK87" s="262"/>
      <c r="BL87" s="262"/>
      <c r="BM87" s="262"/>
      <c r="BN87" s="262"/>
      <c r="BO87" s="262"/>
      <c r="BP87" s="262"/>
      <c r="BQ87" s="259">
        <v>81</v>
      </c>
      <c r="BR87" s="264"/>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3"/>
    </row>
    <row r="88" spans="1:131" s="244" customFormat="1" ht="26.25" customHeight="1" thickBot="1" x14ac:dyDescent="0.2">
      <c r="A88" s="261" t="s">
        <v>389</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AF68+AF69+AF70+AF71+AF72+AF73</f>
        <v>8283</v>
      </c>
      <c r="AG88" s="926"/>
      <c r="AH88" s="926"/>
      <c r="AI88" s="926"/>
      <c r="AJ88" s="926"/>
      <c r="AK88" s="923"/>
      <c r="AL88" s="923"/>
      <c r="AM88" s="923"/>
      <c r="AN88" s="923"/>
      <c r="AO88" s="923"/>
      <c r="AP88" s="926">
        <v>35</v>
      </c>
      <c r="AQ88" s="926"/>
      <c r="AR88" s="926"/>
      <c r="AS88" s="926"/>
      <c r="AT88" s="926"/>
      <c r="AU88" s="926">
        <v>3</v>
      </c>
      <c r="AV88" s="926"/>
      <c r="AW88" s="926"/>
      <c r="AX88" s="926"/>
      <c r="AY88" s="926"/>
      <c r="AZ88" s="931"/>
      <c r="BA88" s="931"/>
      <c r="BB88" s="931"/>
      <c r="BC88" s="931"/>
      <c r="BD88" s="932"/>
      <c r="BE88" s="262"/>
      <c r="BF88" s="262"/>
      <c r="BG88" s="262"/>
      <c r="BH88" s="262"/>
      <c r="BI88" s="262"/>
      <c r="BJ88" s="262"/>
      <c r="BK88" s="262"/>
      <c r="BL88" s="262"/>
      <c r="BM88" s="262"/>
      <c r="BN88" s="262"/>
      <c r="BO88" s="262"/>
      <c r="BP88" s="262"/>
      <c r="BQ88" s="259">
        <v>82</v>
      </c>
      <c r="BR88" s="264"/>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3"/>
    </row>
    <row r="89" spans="1:131" s="244" customFormat="1" ht="26.25" hidden="1" customHeight="1" x14ac:dyDescent="0.15">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3"/>
    </row>
    <row r="90" spans="1:131" s="244" customFormat="1" ht="26.25" hidden="1" customHeight="1" x14ac:dyDescent="0.15">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3"/>
    </row>
    <row r="91" spans="1:131" s="244" customFormat="1" ht="26.25" hidden="1" customHeight="1" x14ac:dyDescent="0.15">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3"/>
    </row>
    <row r="92" spans="1:131" s="244" customFormat="1" ht="26.25" hidden="1" customHeight="1" x14ac:dyDescent="0.15">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3"/>
    </row>
    <row r="93" spans="1:131" s="244" customFormat="1" ht="26.25" hidden="1" customHeight="1" x14ac:dyDescent="0.15">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3"/>
    </row>
    <row r="94" spans="1:131" s="244" customFormat="1" ht="26.25" hidden="1" customHeight="1" x14ac:dyDescent="0.15">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3"/>
    </row>
    <row r="95" spans="1:131" s="244" customFormat="1" ht="26.25" hidden="1" customHeight="1" x14ac:dyDescent="0.15">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3"/>
    </row>
    <row r="96" spans="1:131" s="244" customFormat="1" ht="26.25" hidden="1" customHeight="1" x14ac:dyDescent="0.15">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3"/>
    </row>
    <row r="97" spans="1:131" s="244" customFormat="1" ht="26.25" hidden="1" customHeight="1" x14ac:dyDescent="0.15">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3"/>
    </row>
    <row r="98" spans="1:131" s="244" customFormat="1" ht="26.25" hidden="1" customHeight="1" x14ac:dyDescent="0.15">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3"/>
    </row>
    <row r="99" spans="1:131" s="244" customFormat="1" ht="26.25" hidden="1" customHeight="1" x14ac:dyDescent="0.15">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3"/>
    </row>
    <row r="100" spans="1:131" s="244" customFormat="1" ht="26.25" hidden="1" customHeight="1" x14ac:dyDescent="0.15">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3"/>
    </row>
    <row r="101" spans="1:131" s="244" customFormat="1" ht="26.25" hidden="1" customHeight="1" x14ac:dyDescent="0.15">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3"/>
    </row>
    <row r="102" spans="1:131" s="244" customFormat="1" ht="26.25" customHeight="1" thickBot="1" x14ac:dyDescent="0.2">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389</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f>CR7+CR8+CR9+CR10+CR12+CR11</f>
        <v>539</v>
      </c>
      <c r="CS102" s="934"/>
      <c r="CT102" s="934"/>
      <c r="CU102" s="934"/>
      <c r="CV102" s="977"/>
      <c r="CW102" s="976"/>
      <c r="CX102" s="934"/>
      <c r="CY102" s="934"/>
      <c r="CZ102" s="934"/>
      <c r="DA102" s="977"/>
      <c r="DB102" s="976">
        <v>10</v>
      </c>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3"/>
    </row>
    <row r="103" spans="1:131" s="244" customFormat="1" ht="26.25" customHeight="1" x14ac:dyDescent="0.15">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3"/>
    </row>
    <row r="104" spans="1:131" s="244" customFormat="1" ht="26.25" customHeight="1" x14ac:dyDescent="0.15">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3"/>
    </row>
    <row r="105" spans="1:131" s="244" customFormat="1" ht="11.25" customHeight="1" x14ac:dyDescent="0.15">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x14ac:dyDescent="0.15">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x14ac:dyDescent="0.2">
      <c r="A107" s="272" t="s">
        <v>423</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424</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x14ac:dyDescent="0.15">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3" customFormat="1" ht="26.25" customHeight="1" x14ac:dyDescent="0.15">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306</v>
      </c>
      <c r="AG109" s="979"/>
      <c r="AH109" s="979"/>
      <c r="AI109" s="979"/>
      <c r="AJ109" s="980"/>
      <c r="AK109" s="978" t="s">
        <v>305</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306</v>
      </c>
      <c r="BW109" s="979"/>
      <c r="BX109" s="979"/>
      <c r="BY109" s="979"/>
      <c r="BZ109" s="980"/>
      <c r="CA109" s="978" t="s">
        <v>305</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306</v>
      </c>
      <c r="DM109" s="979"/>
      <c r="DN109" s="979"/>
      <c r="DO109" s="979"/>
      <c r="DP109" s="980"/>
      <c r="DQ109" s="978" t="s">
        <v>305</v>
      </c>
      <c r="DR109" s="979"/>
      <c r="DS109" s="979"/>
      <c r="DT109" s="979"/>
      <c r="DU109" s="980"/>
      <c r="DV109" s="978" t="s">
        <v>429</v>
      </c>
      <c r="DW109" s="979"/>
      <c r="DX109" s="979"/>
      <c r="DY109" s="979"/>
      <c r="DZ109" s="981"/>
    </row>
    <row r="110" spans="1:131" s="243" customFormat="1" ht="26.25" customHeight="1" x14ac:dyDescent="0.15">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326841</v>
      </c>
      <c r="AB110" s="986"/>
      <c r="AC110" s="986"/>
      <c r="AD110" s="986"/>
      <c r="AE110" s="987"/>
      <c r="AF110" s="988">
        <v>308787</v>
      </c>
      <c r="AG110" s="986"/>
      <c r="AH110" s="986"/>
      <c r="AI110" s="986"/>
      <c r="AJ110" s="987"/>
      <c r="AK110" s="988">
        <v>317664</v>
      </c>
      <c r="AL110" s="986"/>
      <c r="AM110" s="986"/>
      <c r="AN110" s="986"/>
      <c r="AO110" s="987"/>
      <c r="AP110" s="989">
        <v>25.5</v>
      </c>
      <c r="AQ110" s="990"/>
      <c r="AR110" s="990"/>
      <c r="AS110" s="990"/>
      <c r="AT110" s="991"/>
      <c r="AU110" s="992" t="s">
        <v>72</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2846374</v>
      </c>
      <c r="BR110" s="1021"/>
      <c r="BS110" s="1021"/>
      <c r="BT110" s="1021"/>
      <c r="BU110" s="1021"/>
      <c r="BV110" s="1021">
        <v>3102893</v>
      </c>
      <c r="BW110" s="1021"/>
      <c r="BX110" s="1021"/>
      <c r="BY110" s="1021"/>
      <c r="BZ110" s="1021"/>
      <c r="CA110" s="1021">
        <v>3429275</v>
      </c>
      <c r="CB110" s="1021"/>
      <c r="CC110" s="1021"/>
      <c r="CD110" s="1021"/>
      <c r="CE110" s="1021"/>
      <c r="CF110" s="1035">
        <v>275.39999999999998</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134</v>
      </c>
      <c r="DH110" s="1021"/>
      <c r="DI110" s="1021"/>
      <c r="DJ110" s="1021"/>
      <c r="DK110" s="1021"/>
      <c r="DL110" s="1021" t="s">
        <v>134</v>
      </c>
      <c r="DM110" s="1021"/>
      <c r="DN110" s="1021"/>
      <c r="DO110" s="1021"/>
      <c r="DP110" s="1021"/>
      <c r="DQ110" s="1021" t="s">
        <v>134</v>
      </c>
      <c r="DR110" s="1021"/>
      <c r="DS110" s="1021"/>
      <c r="DT110" s="1021"/>
      <c r="DU110" s="1021"/>
      <c r="DV110" s="1022" t="s">
        <v>134</v>
      </c>
      <c r="DW110" s="1022"/>
      <c r="DX110" s="1022"/>
      <c r="DY110" s="1022"/>
      <c r="DZ110" s="1023"/>
    </row>
    <row r="111" spans="1:131" s="243" customFormat="1" ht="26.25" customHeight="1" x14ac:dyDescent="0.15">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134</v>
      </c>
      <c r="AB111" s="1028"/>
      <c r="AC111" s="1028"/>
      <c r="AD111" s="1028"/>
      <c r="AE111" s="1029"/>
      <c r="AF111" s="1030" t="s">
        <v>134</v>
      </c>
      <c r="AG111" s="1028"/>
      <c r="AH111" s="1028"/>
      <c r="AI111" s="1028"/>
      <c r="AJ111" s="1029"/>
      <c r="AK111" s="1030" t="s">
        <v>134</v>
      </c>
      <c r="AL111" s="1028"/>
      <c r="AM111" s="1028"/>
      <c r="AN111" s="1028"/>
      <c r="AO111" s="1029"/>
      <c r="AP111" s="1031" t="s">
        <v>134</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t="s">
        <v>134</v>
      </c>
      <c r="BR111" s="1014"/>
      <c r="BS111" s="1014"/>
      <c r="BT111" s="1014"/>
      <c r="BU111" s="1014"/>
      <c r="BV111" s="1014" t="s">
        <v>134</v>
      </c>
      <c r="BW111" s="1014"/>
      <c r="BX111" s="1014"/>
      <c r="BY111" s="1014"/>
      <c r="BZ111" s="1014"/>
      <c r="CA111" s="1014" t="s">
        <v>134</v>
      </c>
      <c r="CB111" s="1014"/>
      <c r="CC111" s="1014"/>
      <c r="CD111" s="1014"/>
      <c r="CE111" s="1014"/>
      <c r="CF111" s="1008" t="s">
        <v>134</v>
      </c>
      <c r="CG111" s="1009"/>
      <c r="CH111" s="1009"/>
      <c r="CI111" s="1009"/>
      <c r="CJ111" s="1009"/>
      <c r="CK111" s="1039"/>
      <c r="CL111" s="1040"/>
      <c r="CM111" s="1010" t="s">
        <v>437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134</v>
      </c>
      <c r="DH111" s="1014"/>
      <c r="DI111" s="1014"/>
      <c r="DJ111" s="1014"/>
      <c r="DK111" s="1014"/>
      <c r="DL111" s="1014" t="s">
        <v>134</v>
      </c>
      <c r="DM111" s="1014"/>
      <c r="DN111" s="1014"/>
      <c r="DO111" s="1014"/>
      <c r="DP111" s="1014"/>
      <c r="DQ111" s="1014" t="s">
        <v>134</v>
      </c>
      <c r="DR111" s="1014"/>
      <c r="DS111" s="1014"/>
      <c r="DT111" s="1014"/>
      <c r="DU111" s="1014"/>
      <c r="DV111" s="1015" t="s">
        <v>134</v>
      </c>
      <c r="DW111" s="1015"/>
      <c r="DX111" s="1015"/>
      <c r="DY111" s="1015"/>
      <c r="DZ111" s="1016"/>
    </row>
    <row r="112" spans="1:131" s="243" customFormat="1" ht="26.25" customHeight="1" x14ac:dyDescent="0.15">
      <c r="A112" s="1046" t="s">
        <v>438</v>
      </c>
      <c r="B112" s="1047"/>
      <c r="C112" s="1044" t="s">
        <v>439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134</v>
      </c>
      <c r="AB112" s="1053"/>
      <c r="AC112" s="1053"/>
      <c r="AD112" s="1053"/>
      <c r="AE112" s="1054"/>
      <c r="AF112" s="1055" t="s">
        <v>134</v>
      </c>
      <c r="AG112" s="1053"/>
      <c r="AH112" s="1053"/>
      <c r="AI112" s="1053"/>
      <c r="AJ112" s="1054"/>
      <c r="AK112" s="1055" t="s">
        <v>134</v>
      </c>
      <c r="AL112" s="1053"/>
      <c r="AM112" s="1053"/>
      <c r="AN112" s="1053"/>
      <c r="AO112" s="1054"/>
      <c r="AP112" s="1056" t="s">
        <v>134</v>
      </c>
      <c r="AQ112" s="1057"/>
      <c r="AR112" s="1057"/>
      <c r="AS112" s="1057"/>
      <c r="AT112" s="1058"/>
      <c r="AU112" s="994"/>
      <c r="AV112" s="995"/>
      <c r="AW112" s="995"/>
      <c r="AX112" s="995"/>
      <c r="AY112" s="995"/>
      <c r="AZ112" s="1043" t="s">
        <v>440</v>
      </c>
      <c r="BA112" s="1044"/>
      <c r="BB112" s="1044"/>
      <c r="BC112" s="1044"/>
      <c r="BD112" s="1044"/>
      <c r="BE112" s="1044"/>
      <c r="BF112" s="1044"/>
      <c r="BG112" s="1044"/>
      <c r="BH112" s="1044"/>
      <c r="BI112" s="1044"/>
      <c r="BJ112" s="1044"/>
      <c r="BK112" s="1044"/>
      <c r="BL112" s="1044"/>
      <c r="BM112" s="1044"/>
      <c r="BN112" s="1044"/>
      <c r="BO112" s="1044"/>
      <c r="BP112" s="1045"/>
      <c r="BQ112" s="1013">
        <v>115316</v>
      </c>
      <c r="BR112" s="1014"/>
      <c r="BS112" s="1014"/>
      <c r="BT112" s="1014"/>
      <c r="BU112" s="1014"/>
      <c r="BV112" s="1014">
        <v>102713</v>
      </c>
      <c r="BW112" s="1014"/>
      <c r="BX112" s="1014"/>
      <c r="BY112" s="1014"/>
      <c r="BZ112" s="1014"/>
      <c r="CA112" s="1014">
        <v>90122</v>
      </c>
      <c r="CB112" s="1014"/>
      <c r="CC112" s="1014"/>
      <c r="CD112" s="1014"/>
      <c r="CE112" s="1014"/>
      <c r="CF112" s="1008">
        <v>7.2</v>
      </c>
      <c r="CG112" s="1009"/>
      <c r="CH112" s="1009"/>
      <c r="CI112" s="1009"/>
      <c r="CJ112" s="1009"/>
      <c r="CK112" s="1039"/>
      <c r="CL112" s="1040"/>
      <c r="CM112" s="1010" t="s">
        <v>441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134</v>
      </c>
      <c r="DH112" s="1014"/>
      <c r="DI112" s="1014"/>
      <c r="DJ112" s="1014"/>
      <c r="DK112" s="1014"/>
      <c r="DL112" s="1014" t="s">
        <v>134</v>
      </c>
      <c r="DM112" s="1014"/>
      <c r="DN112" s="1014"/>
      <c r="DO112" s="1014"/>
      <c r="DP112" s="1014"/>
      <c r="DQ112" s="1014" t="s">
        <v>134</v>
      </c>
      <c r="DR112" s="1014"/>
      <c r="DS112" s="1014"/>
      <c r="DT112" s="1014"/>
      <c r="DU112" s="1014"/>
      <c r="DV112" s="1015" t="s">
        <v>134</v>
      </c>
      <c r="DW112" s="1015"/>
      <c r="DX112" s="1015"/>
      <c r="DY112" s="1015"/>
      <c r="DZ112" s="1016"/>
    </row>
    <row r="113" spans="1:130" s="243" customFormat="1" ht="26.25" customHeight="1" x14ac:dyDescent="0.15">
      <c r="A113" s="1048"/>
      <c r="B113" s="1049"/>
      <c r="C113" s="1044" t="s">
        <v>442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11011</v>
      </c>
      <c r="AB113" s="1028"/>
      <c r="AC113" s="1028"/>
      <c r="AD113" s="1028"/>
      <c r="AE113" s="1029"/>
      <c r="AF113" s="1030">
        <v>11287</v>
      </c>
      <c r="AG113" s="1028"/>
      <c r="AH113" s="1028"/>
      <c r="AI113" s="1028"/>
      <c r="AJ113" s="1029"/>
      <c r="AK113" s="1030">
        <v>10691</v>
      </c>
      <c r="AL113" s="1028"/>
      <c r="AM113" s="1028"/>
      <c r="AN113" s="1028"/>
      <c r="AO113" s="1029"/>
      <c r="AP113" s="1031">
        <v>0.9</v>
      </c>
      <c r="AQ113" s="1032"/>
      <c r="AR113" s="1032"/>
      <c r="AS113" s="1032"/>
      <c r="AT113" s="1033"/>
      <c r="AU113" s="994"/>
      <c r="AV113" s="995"/>
      <c r="AW113" s="995"/>
      <c r="AX113" s="995"/>
      <c r="AY113" s="995"/>
      <c r="AZ113" s="1043" t="s">
        <v>443</v>
      </c>
      <c r="BA113" s="1044"/>
      <c r="BB113" s="1044"/>
      <c r="BC113" s="1044"/>
      <c r="BD113" s="1044"/>
      <c r="BE113" s="1044"/>
      <c r="BF113" s="1044"/>
      <c r="BG113" s="1044"/>
      <c r="BH113" s="1044"/>
      <c r="BI113" s="1044"/>
      <c r="BJ113" s="1044"/>
      <c r="BK113" s="1044"/>
      <c r="BL113" s="1044"/>
      <c r="BM113" s="1044"/>
      <c r="BN113" s="1044"/>
      <c r="BO113" s="1044"/>
      <c r="BP113" s="1045"/>
      <c r="BQ113" s="1013">
        <v>5546</v>
      </c>
      <c r="BR113" s="1014"/>
      <c r="BS113" s="1014"/>
      <c r="BT113" s="1014"/>
      <c r="BU113" s="1014"/>
      <c r="BV113" s="1014">
        <v>4437</v>
      </c>
      <c r="BW113" s="1014"/>
      <c r="BX113" s="1014"/>
      <c r="BY113" s="1014"/>
      <c r="BZ113" s="1014"/>
      <c r="CA113" s="1014">
        <v>3328</v>
      </c>
      <c r="CB113" s="1014"/>
      <c r="CC113" s="1014"/>
      <c r="CD113" s="1014"/>
      <c r="CE113" s="1014"/>
      <c r="CF113" s="1008">
        <v>0.3</v>
      </c>
      <c r="CG113" s="1009"/>
      <c r="CH113" s="1009"/>
      <c r="CI113" s="1009"/>
      <c r="CJ113" s="1009"/>
      <c r="CK113" s="1039"/>
      <c r="CL113" s="1040"/>
      <c r="CM113" s="1010" t="s">
        <v>444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134</v>
      </c>
      <c r="DH113" s="1053"/>
      <c r="DI113" s="1053"/>
      <c r="DJ113" s="1053"/>
      <c r="DK113" s="1054"/>
      <c r="DL113" s="1055" t="s">
        <v>134</v>
      </c>
      <c r="DM113" s="1053"/>
      <c r="DN113" s="1053"/>
      <c r="DO113" s="1053"/>
      <c r="DP113" s="1054"/>
      <c r="DQ113" s="1055" t="s">
        <v>134</v>
      </c>
      <c r="DR113" s="1053"/>
      <c r="DS113" s="1053"/>
      <c r="DT113" s="1053"/>
      <c r="DU113" s="1054"/>
      <c r="DV113" s="1056" t="s">
        <v>134</v>
      </c>
      <c r="DW113" s="1057"/>
      <c r="DX113" s="1057"/>
      <c r="DY113" s="1057"/>
      <c r="DZ113" s="1058"/>
    </row>
    <row r="114" spans="1:130" s="243" customFormat="1" ht="26.25" customHeight="1" x14ac:dyDescent="0.15">
      <c r="A114" s="1048"/>
      <c r="B114" s="1049"/>
      <c r="C114" s="1044" t="s">
        <v>445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1128</v>
      </c>
      <c r="AB114" s="1053"/>
      <c r="AC114" s="1053"/>
      <c r="AD114" s="1053"/>
      <c r="AE114" s="1054"/>
      <c r="AF114" s="1055">
        <v>1125</v>
      </c>
      <c r="AG114" s="1053"/>
      <c r="AH114" s="1053"/>
      <c r="AI114" s="1053"/>
      <c r="AJ114" s="1054"/>
      <c r="AK114" s="1055">
        <v>1122</v>
      </c>
      <c r="AL114" s="1053"/>
      <c r="AM114" s="1053"/>
      <c r="AN114" s="1053"/>
      <c r="AO114" s="1054"/>
      <c r="AP114" s="1056">
        <v>0.1</v>
      </c>
      <c r="AQ114" s="1057"/>
      <c r="AR114" s="1057"/>
      <c r="AS114" s="1057"/>
      <c r="AT114" s="1058"/>
      <c r="AU114" s="994"/>
      <c r="AV114" s="995"/>
      <c r="AW114" s="995"/>
      <c r="AX114" s="995"/>
      <c r="AY114" s="995"/>
      <c r="AZ114" s="1043" t="s">
        <v>446</v>
      </c>
      <c r="BA114" s="1044"/>
      <c r="BB114" s="1044"/>
      <c r="BC114" s="1044"/>
      <c r="BD114" s="1044"/>
      <c r="BE114" s="1044"/>
      <c r="BF114" s="1044"/>
      <c r="BG114" s="1044"/>
      <c r="BH114" s="1044"/>
      <c r="BI114" s="1044"/>
      <c r="BJ114" s="1044"/>
      <c r="BK114" s="1044"/>
      <c r="BL114" s="1044"/>
      <c r="BM114" s="1044"/>
      <c r="BN114" s="1044"/>
      <c r="BO114" s="1044"/>
      <c r="BP114" s="1045"/>
      <c r="BQ114" s="1013">
        <v>371836</v>
      </c>
      <c r="BR114" s="1014"/>
      <c r="BS114" s="1014"/>
      <c r="BT114" s="1014"/>
      <c r="BU114" s="1014"/>
      <c r="BV114" s="1014">
        <v>340346</v>
      </c>
      <c r="BW114" s="1014"/>
      <c r="BX114" s="1014"/>
      <c r="BY114" s="1014"/>
      <c r="BZ114" s="1014"/>
      <c r="CA114" s="1014">
        <v>348638</v>
      </c>
      <c r="CB114" s="1014"/>
      <c r="CC114" s="1014"/>
      <c r="CD114" s="1014"/>
      <c r="CE114" s="1014"/>
      <c r="CF114" s="1008">
        <v>28</v>
      </c>
      <c r="CG114" s="1009"/>
      <c r="CH114" s="1009"/>
      <c r="CI114" s="1009"/>
      <c r="CJ114" s="1009"/>
      <c r="CK114" s="1039"/>
      <c r="CL114" s="1040"/>
      <c r="CM114" s="1010" t="s">
        <v>447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134</v>
      </c>
      <c r="DH114" s="1053"/>
      <c r="DI114" s="1053"/>
      <c r="DJ114" s="1053"/>
      <c r="DK114" s="1054"/>
      <c r="DL114" s="1055" t="s">
        <v>134</v>
      </c>
      <c r="DM114" s="1053"/>
      <c r="DN114" s="1053"/>
      <c r="DO114" s="1053"/>
      <c r="DP114" s="1054"/>
      <c r="DQ114" s="1055" t="s">
        <v>134</v>
      </c>
      <c r="DR114" s="1053"/>
      <c r="DS114" s="1053"/>
      <c r="DT114" s="1053"/>
      <c r="DU114" s="1054"/>
      <c r="DV114" s="1056" t="s">
        <v>134</v>
      </c>
      <c r="DW114" s="1057"/>
      <c r="DX114" s="1057"/>
      <c r="DY114" s="1057"/>
      <c r="DZ114" s="1058"/>
    </row>
    <row r="115" spans="1:130" s="243" customFormat="1" ht="26.25" customHeight="1" x14ac:dyDescent="0.15">
      <c r="A115" s="1048"/>
      <c r="B115" s="1049"/>
      <c r="C115" s="1044" t="s">
        <v>448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134</v>
      </c>
      <c r="AB115" s="1028"/>
      <c r="AC115" s="1028"/>
      <c r="AD115" s="1028"/>
      <c r="AE115" s="1029"/>
      <c r="AF115" s="1030" t="s">
        <v>134</v>
      </c>
      <c r="AG115" s="1028"/>
      <c r="AH115" s="1028"/>
      <c r="AI115" s="1028"/>
      <c r="AJ115" s="1029"/>
      <c r="AK115" s="1030" t="s">
        <v>134</v>
      </c>
      <c r="AL115" s="1028"/>
      <c r="AM115" s="1028"/>
      <c r="AN115" s="1028"/>
      <c r="AO115" s="1029"/>
      <c r="AP115" s="1031" t="s">
        <v>134</v>
      </c>
      <c r="AQ115" s="1032"/>
      <c r="AR115" s="1032"/>
      <c r="AS115" s="1032"/>
      <c r="AT115" s="1033"/>
      <c r="AU115" s="994"/>
      <c r="AV115" s="995"/>
      <c r="AW115" s="995"/>
      <c r="AX115" s="995"/>
      <c r="AY115" s="995"/>
      <c r="AZ115" s="1043" t="s">
        <v>449</v>
      </c>
      <c r="BA115" s="1044"/>
      <c r="BB115" s="1044"/>
      <c r="BC115" s="1044"/>
      <c r="BD115" s="1044"/>
      <c r="BE115" s="1044"/>
      <c r="BF115" s="1044"/>
      <c r="BG115" s="1044"/>
      <c r="BH115" s="1044"/>
      <c r="BI115" s="1044"/>
      <c r="BJ115" s="1044"/>
      <c r="BK115" s="1044"/>
      <c r="BL115" s="1044"/>
      <c r="BM115" s="1044"/>
      <c r="BN115" s="1044"/>
      <c r="BO115" s="1044"/>
      <c r="BP115" s="1045"/>
      <c r="BQ115" s="1013" t="s">
        <v>134</v>
      </c>
      <c r="BR115" s="1014"/>
      <c r="BS115" s="1014"/>
      <c r="BT115" s="1014"/>
      <c r="BU115" s="1014"/>
      <c r="BV115" s="1014" t="s">
        <v>134</v>
      </c>
      <c r="BW115" s="1014"/>
      <c r="BX115" s="1014"/>
      <c r="BY115" s="1014"/>
      <c r="BZ115" s="1014"/>
      <c r="CA115" s="1014" t="s">
        <v>134</v>
      </c>
      <c r="CB115" s="1014"/>
      <c r="CC115" s="1014"/>
      <c r="CD115" s="1014"/>
      <c r="CE115" s="1014"/>
      <c r="CF115" s="1008" t="s">
        <v>134</v>
      </c>
      <c r="CG115" s="1009"/>
      <c r="CH115" s="1009"/>
      <c r="CI115" s="1009"/>
      <c r="CJ115" s="1009"/>
      <c r="CK115" s="1039"/>
      <c r="CL115" s="1040"/>
      <c r="CM115" s="1043" t="s">
        <v>450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134</v>
      </c>
      <c r="DH115" s="1053"/>
      <c r="DI115" s="1053"/>
      <c r="DJ115" s="1053"/>
      <c r="DK115" s="1054"/>
      <c r="DL115" s="1055" t="s">
        <v>134</v>
      </c>
      <c r="DM115" s="1053"/>
      <c r="DN115" s="1053"/>
      <c r="DO115" s="1053"/>
      <c r="DP115" s="1054"/>
      <c r="DQ115" s="1055" t="s">
        <v>134</v>
      </c>
      <c r="DR115" s="1053"/>
      <c r="DS115" s="1053"/>
      <c r="DT115" s="1053"/>
      <c r="DU115" s="1054"/>
      <c r="DV115" s="1056" t="s">
        <v>134</v>
      </c>
      <c r="DW115" s="1057"/>
      <c r="DX115" s="1057"/>
      <c r="DY115" s="1057"/>
      <c r="DZ115" s="1058"/>
    </row>
    <row r="116" spans="1:130" s="243" customFormat="1" ht="26.25" customHeight="1" x14ac:dyDescent="0.15">
      <c r="A116" s="1050"/>
      <c r="B116" s="1051"/>
      <c r="C116" s="1059" t="s">
        <v>451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134</v>
      </c>
      <c r="AB116" s="1053"/>
      <c r="AC116" s="1053"/>
      <c r="AD116" s="1053"/>
      <c r="AE116" s="1054"/>
      <c r="AF116" s="1055" t="s">
        <v>134</v>
      </c>
      <c r="AG116" s="1053"/>
      <c r="AH116" s="1053"/>
      <c r="AI116" s="1053"/>
      <c r="AJ116" s="1054"/>
      <c r="AK116" s="1055" t="s">
        <v>134</v>
      </c>
      <c r="AL116" s="1053"/>
      <c r="AM116" s="1053"/>
      <c r="AN116" s="1053"/>
      <c r="AO116" s="1054"/>
      <c r="AP116" s="1056" t="s">
        <v>134</v>
      </c>
      <c r="AQ116" s="1057"/>
      <c r="AR116" s="1057"/>
      <c r="AS116" s="1057"/>
      <c r="AT116" s="1058"/>
      <c r="AU116" s="994"/>
      <c r="AV116" s="995"/>
      <c r="AW116" s="995"/>
      <c r="AX116" s="995"/>
      <c r="AY116" s="995"/>
      <c r="AZ116" s="1061" t="s">
        <v>452</v>
      </c>
      <c r="BA116" s="1062"/>
      <c r="BB116" s="1062"/>
      <c r="BC116" s="1062"/>
      <c r="BD116" s="1062"/>
      <c r="BE116" s="1062"/>
      <c r="BF116" s="1062"/>
      <c r="BG116" s="1062"/>
      <c r="BH116" s="1062"/>
      <c r="BI116" s="1062"/>
      <c r="BJ116" s="1062"/>
      <c r="BK116" s="1062"/>
      <c r="BL116" s="1062"/>
      <c r="BM116" s="1062"/>
      <c r="BN116" s="1062"/>
      <c r="BO116" s="1062"/>
      <c r="BP116" s="1063"/>
      <c r="BQ116" s="1013" t="s">
        <v>134</v>
      </c>
      <c r="BR116" s="1014"/>
      <c r="BS116" s="1014"/>
      <c r="BT116" s="1014"/>
      <c r="BU116" s="1014"/>
      <c r="BV116" s="1014" t="s">
        <v>134</v>
      </c>
      <c r="BW116" s="1014"/>
      <c r="BX116" s="1014"/>
      <c r="BY116" s="1014"/>
      <c r="BZ116" s="1014"/>
      <c r="CA116" s="1014" t="s">
        <v>134</v>
      </c>
      <c r="CB116" s="1014"/>
      <c r="CC116" s="1014"/>
      <c r="CD116" s="1014"/>
      <c r="CE116" s="1014"/>
      <c r="CF116" s="1008" t="s">
        <v>391</v>
      </c>
      <c r="CG116" s="1009"/>
      <c r="CH116" s="1009"/>
      <c r="CI116" s="1009"/>
      <c r="CJ116" s="1009"/>
      <c r="CK116" s="1039"/>
      <c r="CL116" s="1040"/>
      <c r="CM116" s="1010" t="s">
        <v>453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134</v>
      </c>
      <c r="DH116" s="1053"/>
      <c r="DI116" s="1053"/>
      <c r="DJ116" s="1053"/>
      <c r="DK116" s="1054"/>
      <c r="DL116" s="1055" t="s">
        <v>134</v>
      </c>
      <c r="DM116" s="1053"/>
      <c r="DN116" s="1053"/>
      <c r="DO116" s="1053"/>
      <c r="DP116" s="1054"/>
      <c r="DQ116" s="1055" t="s">
        <v>134</v>
      </c>
      <c r="DR116" s="1053"/>
      <c r="DS116" s="1053"/>
      <c r="DT116" s="1053"/>
      <c r="DU116" s="1054"/>
      <c r="DV116" s="1056" t="s">
        <v>134</v>
      </c>
      <c r="DW116" s="1057"/>
      <c r="DX116" s="1057"/>
      <c r="DY116" s="1057"/>
      <c r="DZ116" s="1058"/>
    </row>
    <row r="117" spans="1:130" s="243"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454</v>
      </c>
      <c r="Z117" s="980"/>
      <c r="AA117" s="1070">
        <v>338980</v>
      </c>
      <c r="AB117" s="1071"/>
      <c r="AC117" s="1071"/>
      <c r="AD117" s="1071"/>
      <c r="AE117" s="1072"/>
      <c r="AF117" s="1073">
        <v>321199</v>
      </c>
      <c r="AG117" s="1071"/>
      <c r="AH117" s="1071"/>
      <c r="AI117" s="1071"/>
      <c r="AJ117" s="1072"/>
      <c r="AK117" s="1073">
        <v>329477</v>
      </c>
      <c r="AL117" s="1071"/>
      <c r="AM117" s="1071"/>
      <c r="AN117" s="1071"/>
      <c r="AO117" s="1072"/>
      <c r="AP117" s="1074"/>
      <c r="AQ117" s="1075"/>
      <c r="AR117" s="1075"/>
      <c r="AS117" s="1075"/>
      <c r="AT117" s="1076"/>
      <c r="AU117" s="994"/>
      <c r="AV117" s="995"/>
      <c r="AW117" s="995"/>
      <c r="AX117" s="995"/>
      <c r="AY117" s="995"/>
      <c r="AZ117" s="1061" t="s">
        <v>455</v>
      </c>
      <c r="BA117" s="1062"/>
      <c r="BB117" s="1062"/>
      <c r="BC117" s="1062"/>
      <c r="BD117" s="1062"/>
      <c r="BE117" s="1062"/>
      <c r="BF117" s="1062"/>
      <c r="BG117" s="1062"/>
      <c r="BH117" s="1062"/>
      <c r="BI117" s="1062"/>
      <c r="BJ117" s="1062"/>
      <c r="BK117" s="1062"/>
      <c r="BL117" s="1062"/>
      <c r="BM117" s="1062"/>
      <c r="BN117" s="1062"/>
      <c r="BO117" s="1062"/>
      <c r="BP117" s="1063"/>
      <c r="BQ117" s="1013" t="s">
        <v>134</v>
      </c>
      <c r="BR117" s="1014"/>
      <c r="BS117" s="1014"/>
      <c r="BT117" s="1014"/>
      <c r="BU117" s="1014"/>
      <c r="BV117" s="1014" t="s">
        <v>134</v>
      </c>
      <c r="BW117" s="1014"/>
      <c r="BX117" s="1014"/>
      <c r="BY117" s="1014"/>
      <c r="BZ117" s="1014"/>
      <c r="CA117" s="1014" t="s">
        <v>134</v>
      </c>
      <c r="CB117" s="1014"/>
      <c r="CC117" s="1014"/>
      <c r="CD117" s="1014"/>
      <c r="CE117" s="1014"/>
      <c r="CF117" s="1008" t="s">
        <v>134</v>
      </c>
      <c r="CG117" s="1009"/>
      <c r="CH117" s="1009"/>
      <c r="CI117" s="1009"/>
      <c r="CJ117" s="1009"/>
      <c r="CK117" s="1039"/>
      <c r="CL117" s="1040"/>
      <c r="CM117" s="1010" t="s">
        <v>456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134</v>
      </c>
      <c r="DH117" s="1053"/>
      <c r="DI117" s="1053"/>
      <c r="DJ117" s="1053"/>
      <c r="DK117" s="1054"/>
      <c r="DL117" s="1055" t="s">
        <v>134</v>
      </c>
      <c r="DM117" s="1053"/>
      <c r="DN117" s="1053"/>
      <c r="DO117" s="1053"/>
      <c r="DP117" s="1054"/>
      <c r="DQ117" s="1055" t="s">
        <v>391</v>
      </c>
      <c r="DR117" s="1053"/>
      <c r="DS117" s="1053"/>
      <c r="DT117" s="1053"/>
      <c r="DU117" s="1054"/>
      <c r="DV117" s="1056" t="s">
        <v>134</v>
      </c>
      <c r="DW117" s="1057"/>
      <c r="DX117" s="1057"/>
      <c r="DY117" s="1057"/>
      <c r="DZ117" s="1058"/>
    </row>
    <row r="118" spans="1:130" s="243" customFormat="1" ht="26.25" customHeight="1" x14ac:dyDescent="0.15">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306</v>
      </c>
      <c r="AG118" s="979"/>
      <c r="AH118" s="979"/>
      <c r="AI118" s="979"/>
      <c r="AJ118" s="980"/>
      <c r="AK118" s="978" t="s">
        <v>305</v>
      </c>
      <c r="AL118" s="979"/>
      <c r="AM118" s="979"/>
      <c r="AN118" s="979"/>
      <c r="AO118" s="980"/>
      <c r="AP118" s="1065" t="s">
        <v>429</v>
      </c>
      <c r="AQ118" s="1066"/>
      <c r="AR118" s="1066"/>
      <c r="AS118" s="1066"/>
      <c r="AT118" s="1067"/>
      <c r="AU118" s="994"/>
      <c r="AV118" s="995"/>
      <c r="AW118" s="995"/>
      <c r="AX118" s="995"/>
      <c r="AY118" s="995"/>
      <c r="AZ118" s="1068" t="s">
        <v>457</v>
      </c>
      <c r="BA118" s="1059"/>
      <c r="BB118" s="1059"/>
      <c r="BC118" s="1059"/>
      <c r="BD118" s="1059"/>
      <c r="BE118" s="1059"/>
      <c r="BF118" s="1059"/>
      <c r="BG118" s="1059"/>
      <c r="BH118" s="1059"/>
      <c r="BI118" s="1059"/>
      <c r="BJ118" s="1059"/>
      <c r="BK118" s="1059"/>
      <c r="BL118" s="1059"/>
      <c r="BM118" s="1059"/>
      <c r="BN118" s="1059"/>
      <c r="BO118" s="1059"/>
      <c r="BP118" s="1060"/>
      <c r="BQ118" s="1091" t="s">
        <v>134</v>
      </c>
      <c r="BR118" s="1092"/>
      <c r="BS118" s="1092"/>
      <c r="BT118" s="1092"/>
      <c r="BU118" s="1092"/>
      <c r="BV118" s="1092" t="s">
        <v>134</v>
      </c>
      <c r="BW118" s="1092"/>
      <c r="BX118" s="1092"/>
      <c r="BY118" s="1092"/>
      <c r="BZ118" s="1092"/>
      <c r="CA118" s="1092" t="s">
        <v>134</v>
      </c>
      <c r="CB118" s="1092"/>
      <c r="CC118" s="1092"/>
      <c r="CD118" s="1092"/>
      <c r="CE118" s="1092"/>
      <c r="CF118" s="1008" t="s">
        <v>134</v>
      </c>
      <c r="CG118" s="1009"/>
      <c r="CH118" s="1009"/>
      <c r="CI118" s="1009"/>
      <c r="CJ118" s="1009"/>
      <c r="CK118" s="1039"/>
      <c r="CL118" s="1040"/>
      <c r="CM118" s="1010" t="s">
        <v>458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134</v>
      </c>
      <c r="DH118" s="1053"/>
      <c r="DI118" s="1053"/>
      <c r="DJ118" s="1053"/>
      <c r="DK118" s="1054"/>
      <c r="DL118" s="1055" t="s">
        <v>134</v>
      </c>
      <c r="DM118" s="1053"/>
      <c r="DN118" s="1053"/>
      <c r="DO118" s="1053"/>
      <c r="DP118" s="1054"/>
      <c r="DQ118" s="1055" t="s">
        <v>134</v>
      </c>
      <c r="DR118" s="1053"/>
      <c r="DS118" s="1053"/>
      <c r="DT118" s="1053"/>
      <c r="DU118" s="1054"/>
      <c r="DV118" s="1056" t="s">
        <v>134</v>
      </c>
      <c r="DW118" s="1057"/>
      <c r="DX118" s="1057"/>
      <c r="DY118" s="1057"/>
      <c r="DZ118" s="1058"/>
    </row>
    <row r="119" spans="1:130" s="243" customFormat="1" ht="26.25" customHeight="1" x14ac:dyDescent="0.15">
      <c r="A119" s="1153"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134</v>
      </c>
      <c r="AB119" s="986"/>
      <c r="AC119" s="986"/>
      <c r="AD119" s="986"/>
      <c r="AE119" s="987"/>
      <c r="AF119" s="988" t="s">
        <v>134</v>
      </c>
      <c r="AG119" s="986"/>
      <c r="AH119" s="986"/>
      <c r="AI119" s="986"/>
      <c r="AJ119" s="987"/>
      <c r="AK119" s="988" t="s">
        <v>134</v>
      </c>
      <c r="AL119" s="986"/>
      <c r="AM119" s="986"/>
      <c r="AN119" s="986"/>
      <c r="AO119" s="987"/>
      <c r="AP119" s="989" t="s">
        <v>134</v>
      </c>
      <c r="AQ119" s="990"/>
      <c r="AR119" s="990"/>
      <c r="AS119" s="990"/>
      <c r="AT119" s="991"/>
      <c r="AU119" s="996"/>
      <c r="AV119" s="997"/>
      <c r="AW119" s="997"/>
      <c r="AX119" s="997"/>
      <c r="AY119" s="997"/>
      <c r="AZ119" s="274" t="s">
        <v>185</v>
      </c>
      <c r="BA119" s="274"/>
      <c r="BB119" s="274"/>
      <c r="BC119" s="274"/>
      <c r="BD119" s="274"/>
      <c r="BE119" s="274"/>
      <c r="BF119" s="274"/>
      <c r="BG119" s="274"/>
      <c r="BH119" s="274"/>
      <c r="BI119" s="274"/>
      <c r="BJ119" s="274"/>
      <c r="BK119" s="274"/>
      <c r="BL119" s="274"/>
      <c r="BM119" s="274"/>
      <c r="BN119" s="274"/>
      <c r="BO119" s="1069" t="s">
        <v>459</v>
      </c>
      <c r="BP119" s="1100"/>
      <c r="BQ119" s="1091">
        <v>3339072</v>
      </c>
      <c r="BR119" s="1092"/>
      <c r="BS119" s="1092"/>
      <c r="BT119" s="1092"/>
      <c r="BU119" s="1092"/>
      <c r="BV119" s="1092">
        <v>3550389</v>
      </c>
      <c r="BW119" s="1092"/>
      <c r="BX119" s="1092"/>
      <c r="BY119" s="1092"/>
      <c r="BZ119" s="1092"/>
      <c r="CA119" s="1092">
        <v>3871363</v>
      </c>
      <c r="CB119" s="1092"/>
      <c r="CC119" s="1092"/>
      <c r="CD119" s="1092"/>
      <c r="CE119" s="1092"/>
      <c r="CF119" s="1093"/>
      <c r="CG119" s="1094"/>
      <c r="CH119" s="1094"/>
      <c r="CI119" s="1094"/>
      <c r="CJ119" s="1095"/>
      <c r="CK119" s="1041"/>
      <c r="CL119" s="1042"/>
      <c r="CM119" s="1096" t="s">
        <v>460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134</v>
      </c>
      <c r="DH119" s="1078"/>
      <c r="DI119" s="1078"/>
      <c r="DJ119" s="1078"/>
      <c r="DK119" s="1079"/>
      <c r="DL119" s="1077" t="s">
        <v>134</v>
      </c>
      <c r="DM119" s="1078"/>
      <c r="DN119" s="1078"/>
      <c r="DO119" s="1078"/>
      <c r="DP119" s="1079"/>
      <c r="DQ119" s="1077" t="s">
        <v>391</v>
      </c>
      <c r="DR119" s="1078"/>
      <c r="DS119" s="1078"/>
      <c r="DT119" s="1078"/>
      <c r="DU119" s="1079"/>
      <c r="DV119" s="1080" t="s">
        <v>134</v>
      </c>
      <c r="DW119" s="1081"/>
      <c r="DX119" s="1081"/>
      <c r="DY119" s="1081"/>
      <c r="DZ119" s="1082"/>
    </row>
    <row r="120" spans="1:130" s="243" customFormat="1" ht="26.25" customHeight="1" x14ac:dyDescent="0.15">
      <c r="A120" s="1154"/>
      <c r="B120" s="1040"/>
      <c r="C120" s="1010" t="s">
        <v>437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134</v>
      </c>
      <c r="AB120" s="1053"/>
      <c r="AC120" s="1053"/>
      <c r="AD120" s="1053"/>
      <c r="AE120" s="1054"/>
      <c r="AF120" s="1055" t="s">
        <v>134</v>
      </c>
      <c r="AG120" s="1053"/>
      <c r="AH120" s="1053"/>
      <c r="AI120" s="1053"/>
      <c r="AJ120" s="1054"/>
      <c r="AK120" s="1055" t="s">
        <v>134</v>
      </c>
      <c r="AL120" s="1053"/>
      <c r="AM120" s="1053"/>
      <c r="AN120" s="1053"/>
      <c r="AO120" s="1054"/>
      <c r="AP120" s="1056" t="s">
        <v>134</v>
      </c>
      <c r="AQ120" s="1057"/>
      <c r="AR120" s="1057"/>
      <c r="AS120" s="1057"/>
      <c r="AT120" s="1058"/>
      <c r="AU120" s="1083" t="s">
        <v>461</v>
      </c>
      <c r="AV120" s="1084"/>
      <c r="AW120" s="1084"/>
      <c r="AX120" s="1084"/>
      <c r="AY120" s="1085"/>
      <c r="AZ120" s="1034" t="s">
        <v>462</v>
      </c>
      <c r="BA120" s="983"/>
      <c r="BB120" s="983"/>
      <c r="BC120" s="983"/>
      <c r="BD120" s="983"/>
      <c r="BE120" s="983"/>
      <c r="BF120" s="983"/>
      <c r="BG120" s="983"/>
      <c r="BH120" s="983"/>
      <c r="BI120" s="983"/>
      <c r="BJ120" s="983"/>
      <c r="BK120" s="983"/>
      <c r="BL120" s="983"/>
      <c r="BM120" s="983"/>
      <c r="BN120" s="983"/>
      <c r="BO120" s="983"/>
      <c r="BP120" s="984"/>
      <c r="BQ120" s="1020">
        <v>5432108</v>
      </c>
      <c r="BR120" s="1021"/>
      <c r="BS120" s="1021"/>
      <c r="BT120" s="1021"/>
      <c r="BU120" s="1021"/>
      <c r="BV120" s="1021">
        <v>5265025</v>
      </c>
      <c r="BW120" s="1021"/>
      <c r="BX120" s="1021"/>
      <c r="BY120" s="1021"/>
      <c r="BZ120" s="1021"/>
      <c r="CA120" s="1021">
        <v>5373938</v>
      </c>
      <c r="CB120" s="1021"/>
      <c r="CC120" s="1021"/>
      <c r="CD120" s="1021"/>
      <c r="CE120" s="1021"/>
      <c r="CF120" s="1035">
        <v>431.6</v>
      </c>
      <c r="CG120" s="1036"/>
      <c r="CH120" s="1036"/>
      <c r="CI120" s="1036"/>
      <c r="CJ120" s="1036"/>
      <c r="CK120" s="1101" t="s">
        <v>463</v>
      </c>
      <c r="CL120" s="1102"/>
      <c r="CM120" s="1102"/>
      <c r="CN120" s="1102"/>
      <c r="CO120" s="1103"/>
      <c r="CP120" s="1109" t="s">
        <v>408</v>
      </c>
      <c r="CQ120" s="1110"/>
      <c r="CR120" s="1110"/>
      <c r="CS120" s="1110"/>
      <c r="CT120" s="1110"/>
      <c r="CU120" s="1110"/>
      <c r="CV120" s="1110"/>
      <c r="CW120" s="1110"/>
      <c r="CX120" s="1110"/>
      <c r="CY120" s="1110"/>
      <c r="CZ120" s="1110"/>
      <c r="DA120" s="1110"/>
      <c r="DB120" s="1110"/>
      <c r="DC120" s="1110"/>
      <c r="DD120" s="1110"/>
      <c r="DE120" s="1110"/>
      <c r="DF120" s="1111"/>
      <c r="DG120" s="1020">
        <v>108608</v>
      </c>
      <c r="DH120" s="1021"/>
      <c r="DI120" s="1021"/>
      <c r="DJ120" s="1021"/>
      <c r="DK120" s="1021"/>
      <c r="DL120" s="1021">
        <v>97311</v>
      </c>
      <c r="DM120" s="1021"/>
      <c r="DN120" s="1021"/>
      <c r="DO120" s="1021"/>
      <c r="DP120" s="1021"/>
      <c r="DQ120" s="1021">
        <v>86222</v>
      </c>
      <c r="DR120" s="1021"/>
      <c r="DS120" s="1021"/>
      <c r="DT120" s="1021"/>
      <c r="DU120" s="1021"/>
      <c r="DV120" s="1022">
        <v>6.9</v>
      </c>
      <c r="DW120" s="1022"/>
      <c r="DX120" s="1022"/>
      <c r="DY120" s="1022"/>
      <c r="DZ120" s="1023"/>
    </row>
    <row r="121" spans="1:130" s="243" customFormat="1" ht="26.25" customHeight="1" x14ac:dyDescent="0.15">
      <c r="A121" s="1154"/>
      <c r="B121" s="1040"/>
      <c r="C121" s="1061" t="s">
        <v>464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134</v>
      </c>
      <c r="AB121" s="1053"/>
      <c r="AC121" s="1053"/>
      <c r="AD121" s="1053"/>
      <c r="AE121" s="1054"/>
      <c r="AF121" s="1055" t="s">
        <v>134</v>
      </c>
      <c r="AG121" s="1053"/>
      <c r="AH121" s="1053"/>
      <c r="AI121" s="1053"/>
      <c r="AJ121" s="1054"/>
      <c r="AK121" s="1055" t="s">
        <v>134</v>
      </c>
      <c r="AL121" s="1053"/>
      <c r="AM121" s="1053"/>
      <c r="AN121" s="1053"/>
      <c r="AO121" s="1054"/>
      <c r="AP121" s="1056" t="s">
        <v>134</v>
      </c>
      <c r="AQ121" s="1057"/>
      <c r="AR121" s="1057"/>
      <c r="AS121" s="1057"/>
      <c r="AT121" s="1058"/>
      <c r="AU121" s="1086"/>
      <c r="AV121" s="1087"/>
      <c r="AW121" s="1087"/>
      <c r="AX121" s="1087"/>
      <c r="AY121" s="1088"/>
      <c r="AZ121" s="1043" t="s">
        <v>465</v>
      </c>
      <c r="BA121" s="1044"/>
      <c r="BB121" s="1044"/>
      <c r="BC121" s="1044"/>
      <c r="BD121" s="1044"/>
      <c r="BE121" s="1044"/>
      <c r="BF121" s="1044"/>
      <c r="BG121" s="1044"/>
      <c r="BH121" s="1044"/>
      <c r="BI121" s="1044"/>
      <c r="BJ121" s="1044"/>
      <c r="BK121" s="1044"/>
      <c r="BL121" s="1044"/>
      <c r="BM121" s="1044"/>
      <c r="BN121" s="1044"/>
      <c r="BO121" s="1044"/>
      <c r="BP121" s="1045"/>
      <c r="BQ121" s="1013">
        <v>54866</v>
      </c>
      <c r="BR121" s="1014"/>
      <c r="BS121" s="1014"/>
      <c r="BT121" s="1014"/>
      <c r="BU121" s="1014"/>
      <c r="BV121" s="1014">
        <v>55047</v>
      </c>
      <c r="BW121" s="1014"/>
      <c r="BX121" s="1014"/>
      <c r="BY121" s="1014"/>
      <c r="BZ121" s="1014"/>
      <c r="CA121" s="1014">
        <v>49811</v>
      </c>
      <c r="CB121" s="1014"/>
      <c r="CC121" s="1014"/>
      <c r="CD121" s="1014"/>
      <c r="CE121" s="1014"/>
      <c r="CF121" s="1008">
        <v>4</v>
      </c>
      <c r="CG121" s="1009"/>
      <c r="CH121" s="1009"/>
      <c r="CI121" s="1009"/>
      <c r="CJ121" s="1009"/>
      <c r="CK121" s="1104"/>
      <c r="CL121" s="1105"/>
      <c r="CM121" s="1105"/>
      <c r="CN121" s="1105"/>
      <c r="CO121" s="1106"/>
      <c r="CP121" s="1114" t="s">
        <v>404</v>
      </c>
      <c r="CQ121" s="1115"/>
      <c r="CR121" s="1115"/>
      <c r="CS121" s="1115"/>
      <c r="CT121" s="1115"/>
      <c r="CU121" s="1115"/>
      <c r="CV121" s="1115"/>
      <c r="CW121" s="1115"/>
      <c r="CX121" s="1115"/>
      <c r="CY121" s="1115"/>
      <c r="CZ121" s="1115"/>
      <c r="DA121" s="1115"/>
      <c r="DB121" s="1115"/>
      <c r="DC121" s="1115"/>
      <c r="DD121" s="1115"/>
      <c r="DE121" s="1115"/>
      <c r="DF121" s="1116"/>
      <c r="DG121" s="1013">
        <v>6708</v>
      </c>
      <c r="DH121" s="1014"/>
      <c r="DI121" s="1014"/>
      <c r="DJ121" s="1014"/>
      <c r="DK121" s="1014"/>
      <c r="DL121" s="1014">
        <v>5402</v>
      </c>
      <c r="DM121" s="1014"/>
      <c r="DN121" s="1014"/>
      <c r="DO121" s="1014"/>
      <c r="DP121" s="1014"/>
      <c r="DQ121" s="1014">
        <v>3900</v>
      </c>
      <c r="DR121" s="1014"/>
      <c r="DS121" s="1014"/>
      <c r="DT121" s="1014"/>
      <c r="DU121" s="1014"/>
      <c r="DV121" s="1015">
        <v>0.3</v>
      </c>
      <c r="DW121" s="1015"/>
      <c r="DX121" s="1015"/>
      <c r="DY121" s="1015"/>
      <c r="DZ121" s="1016"/>
    </row>
    <row r="122" spans="1:130" s="243" customFormat="1" ht="26.25" customHeight="1" x14ac:dyDescent="0.15">
      <c r="A122" s="1154"/>
      <c r="B122" s="1040"/>
      <c r="C122" s="1010" t="s">
        <v>447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134</v>
      </c>
      <c r="AB122" s="1053"/>
      <c r="AC122" s="1053"/>
      <c r="AD122" s="1053"/>
      <c r="AE122" s="1054"/>
      <c r="AF122" s="1055" t="s">
        <v>134</v>
      </c>
      <c r="AG122" s="1053"/>
      <c r="AH122" s="1053"/>
      <c r="AI122" s="1053"/>
      <c r="AJ122" s="1054"/>
      <c r="AK122" s="1055" t="s">
        <v>134</v>
      </c>
      <c r="AL122" s="1053"/>
      <c r="AM122" s="1053"/>
      <c r="AN122" s="1053"/>
      <c r="AO122" s="1054"/>
      <c r="AP122" s="1056" t="s">
        <v>134</v>
      </c>
      <c r="AQ122" s="1057"/>
      <c r="AR122" s="1057"/>
      <c r="AS122" s="1057"/>
      <c r="AT122" s="1058"/>
      <c r="AU122" s="1086"/>
      <c r="AV122" s="1087"/>
      <c r="AW122" s="1087"/>
      <c r="AX122" s="1087"/>
      <c r="AY122" s="1088"/>
      <c r="AZ122" s="1068" t="s">
        <v>466</v>
      </c>
      <c r="BA122" s="1059"/>
      <c r="BB122" s="1059"/>
      <c r="BC122" s="1059"/>
      <c r="BD122" s="1059"/>
      <c r="BE122" s="1059"/>
      <c r="BF122" s="1059"/>
      <c r="BG122" s="1059"/>
      <c r="BH122" s="1059"/>
      <c r="BI122" s="1059"/>
      <c r="BJ122" s="1059"/>
      <c r="BK122" s="1059"/>
      <c r="BL122" s="1059"/>
      <c r="BM122" s="1059"/>
      <c r="BN122" s="1059"/>
      <c r="BO122" s="1059"/>
      <c r="BP122" s="1060"/>
      <c r="BQ122" s="1091">
        <v>2511002</v>
      </c>
      <c r="BR122" s="1092"/>
      <c r="BS122" s="1092"/>
      <c r="BT122" s="1092"/>
      <c r="BU122" s="1092"/>
      <c r="BV122" s="1092">
        <v>2692711</v>
      </c>
      <c r="BW122" s="1092"/>
      <c r="BX122" s="1092"/>
      <c r="BY122" s="1092"/>
      <c r="BZ122" s="1092"/>
      <c r="CA122" s="1092">
        <v>2898996</v>
      </c>
      <c r="CB122" s="1092"/>
      <c r="CC122" s="1092"/>
      <c r="CD122" s="1092"/>
      <c r="CE122" s="1092"/>
      <c r="CF122" s="1112">
        <v>232.8</v>
      </c>
      <c r="CG122" s="1113"/>
      <c r="CH122" s="1113"/>
      <c r="CI122" s="1113"/>
      <c r="CJ122" s="1113"/>
      <c r="CK122" s="1104"/>
      <c r="CL122" s="1105"/>
      <c r="CM122" s="1105"/>
      <c r="CN122" s="1105"/>
      <c r="CO122" s="1106"/>
      <c r="CP122" s="1114" t="s">
        <v>467</v>
      </c>
      <c r="CQ122" s="1115"/>
      <c r="CR122" s="1115"/>
      <c r="CS122" s="1115"/>
      <c r="CT122" s="1115"/>
      <c r="CU122" s="1115"/>
      <c r="CV122" s="1115"/>
      <c r="CW122" s="1115"/>
      <c r="CX122" s="1115"/>
      <c r="CY122" s="1115"/>
      <c r="CZ122" s="1115"/>
      <c r="DA122" s="1115"/>
      <c r="DB122" s="1115"/>
      <c r="DC122" s="1115"/>
      <c r="DD122" s="1115"/>
      <c r="DE122" s="1115"/>
      <c r="DF122" s="1116"/>
      <c r="DG122" s="1013" t="s">
        <v>134</v>
      </c>
      <c r="DH122" s="1014"/>
      <c r="DI122" s="1014"/>
      <c r="DJ122" s="1014"/>
      <c r="DK122" s="1014"/>
      <c r="DL122" s="1014" t="s">
        <v>134</v>
      </c>
      <c r="DM122" s="1014"/>
      <c r="DN122" s="1014"/>
      <c r="DO122" s="1014"/>
      <c r="DP122" s="1014"/>
      <c r="DQ122" s="1014" t="s">
        <v>134</v>
      </c>
      <c r="DR122" s="1014"/>
      <c r="DS122" s="1014"/>
      <c r="DT122" s="1014"/>
      <c r="DU122" s="1014"/>
      <c r="DV122" s="1015" t="s">
        <v>134</v>
      </c>
      <c r="DW122" s="1015"/>
      <c r="DX122" s="1015"/>
      <c r="DY122" s="1015"/>
      <c r="DZ122" s="1016"/>
    </row>
    <row r="123" spans="1:130" s="243" customFormat="1" ht="26.25" customHeight="1" x14ac:dyDescent="0.15">
      <c r="A123" s="1154"/>
      <c r="B123" s="1040"/>
      <c r="C123" s="1010" t="s">
        <v>453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134</v>
      </c>
      <c r="AB123" s="1053"/>
      <c r="AC123" s="1053"/>
      <c r="AD123" s="1053"/>
      <c r="AE123" s="1054"/>
      <c r="AF123" s="1055" t="s">
        <v>134</v>
      </c>
      <c r="AG123" s="1053"/>
      <c r="AH123" s="1053"/>
      <c r="AI123" s="1053"/>
      <c r="AJ123" s="1054"/>
      <c r="AK123" s="1055" t="s">
        <v>134</v>
      </c>
      <c r="AL123" s="1053"/>
      <c r="AM123" s="1053"/>
      <c r="AN123" s="1053"/>
      <c r="AO123" s="1054"/>
      <c r="AP123" s="1056" t="s">
        <v>134</v>
      </c>
      <c r="AQ123" s="1057"/>
      <c r="AR123" s="1057"/>
      <c r="AS123" s="1057"/>
      <c r="AT123" s="1058"/>
      <c r="AU123" s="1089"/>
      <c r="AV123" s="1090"/>
      <c r="AW123" s="1090"/>
      <c r="AX123" s="1090"/>
      <c r="AY123" s="1090"/>
      <c r="AZ123" s="274" t="s">
        <v>185</v>
      </c>
      <c r="BA123" s="274"/>
      <c r="BB123" s="274"/>
      <c r="BC123" s="274"/>
      <c r="BD123" s="274"/>
      <c r="BE123" s="274"/>
      <c r="BF123" s="274"/>
      <c r="BG123" s="274"/>
      <c r="BH123" s="274"/>
      <c r="BI123" s="274"/>
      <c r="BJ123" s="274"/>
      <c r="BK123" s="274"/>
      <c r="BL123" s="274"/>
      <c r="BM123" s="274"/>
      <c r="BN123" s="274"/>
      <c r="BO123" s="1069" t="s">
        <v>468</v>
      </c>
      <c r="BP123" s="1100"/>
      <c r="BQ123" s="1160">
        <v>7997976</v>
      </c>
      <c r="BR123" s="1126"/>
      <c r="BS123" s="1126"/>
      <c r="BT123" s="1126"/>
      <c r="BU123" s="1126"/>
      <c r="BV123" s="1126">
        <v>8012783</v>
      </c>
      <c r="BW123" s="1126"/>
      <c r="BX123" s="1126"/>
      <c r="BY123" s="1126"/>
      <c r="BZ123" s="1126"/>
      <c r="CA123" s="1126">
        <v>8322745</v>
      </c>
      <c r="CB123" s="1126"/>
      <c r="CC123" s="1126"/>
      <c r="CD123" s="1126"/>
      <c r="CE123" s="1126"/>
      <c r="CF123" s="1093"/>
      <c r="CG123" s="1094"/>
      <c r="CH123" s="1094"/>
      <c r="CI123" s="1094"/>
      <c r="CJ123" s="1095"/>
      <c r="CK123" s="1104"/>
      <c r="CL123" s="1105"/>
      <c r="CM123" s="1105"/>
      <c r="CN123" s="1105"/>
      <c r="CO123" s="1106"/>
      <c r="CP123" s="1114" t="s">
        <v>407</v>
      </c>
      <c r="CQ123" s="1115"/>
      <c r="CR123" s="1115"/>
      <c r="CS123" s="1115"/>
      <c r="CT123" s="1115"/>
      <c r="CU123" s="1115"/>
      <c r="CV123" s="1115"/>
      <c r="CW123" s="1115"/>
      <c r="CX123" s="1115"/>
      <c r="CY123" s="1115"/>
      <c r="CZ123" s="1115"/>
      <c r="DA123" s="1115"/>
      <c r="DB123" s="1115"/>
      <c r="DC123" s="1115"/>
      <c r="DD123" s="1115"/>
      <c r="DE123" s="1115"/>
      <c r="DF123" s="1116"/>
      <c r="DG123" s="1052" t="s">
        <v>134</v>
      </c>
      <c r="DH123" s="1053"/>
      <c r="DI123" s="1053"/>
      <c r="DJ123" s="1053"/>
      <c r="DK123" s="1054"/>
      <c r="DL123" s="1055" t="s">
        <v>134</v>
      </c>
      <c r="DM123" s="1053"/>
      <c r="DN123" s="1053"/>
      <c r="DO123" s="1053"/>
      <c r="DP123" s="1054"/>
      <c r="DQ123" s="1055" t="s">
        <v>134</v>
      </c>
      <c r="DR123" s="1053"/>
      <c r="DS123" s="1053"/>
      <c r="DT123" s="1053"/>
      <c r="DU123" s="1054"/>
      <c r="DV123" s="1056" t="s">
        <v>134</v>
      </c>
      <c r="DW123" s="1057"/>
      <c r="DX123" s="1057"/>
      <c r="DY123" s="1057"/>
      <c r="DZ123" s="1058"/>
    </row>
    <row r="124" spans="1:130" s="243" customFormat="1" ht="26.25" customHeight="1" thickBot="1" x14ac:dyDescent="0.2">
      <c r="A124" s="1154"/>
      <c r="B124" s="1040"/>
      <c r="C124" s="1010" t="s">
        <v>456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134</v>
      </c>
      <c r="AB124" s="1053"/>
      <c r="AC124" s="1053"/>
      <c r="AD124" s="1053"/>
      <c r="AE124" s="1054"/>
      <c r="AF124" s="1055" t="s">
        <v>134</v>
      </c>
      <c r="AG124" s="1053"/>
      <c r="AH124" s="1053"/>
      <c r="AI124" s="1053"/>
      <c r="AJ124" s="1054"/>
      <c r="AK124" s="1055" t="s">
        <v>134</v>
      </c>
      <c r="AL124" s="1053"/>
      <c r="AM124" s="1053"/>
      <c r="AN124" s="1053"/>
      <c r="AO124" s="1054"/>
      <c r="AP124" s="1056" t="s">
        <v>134</v>
      </c>
      <c r="AQ124" s="1057"/>
      <c r="AR124" s="1057"/>
      <c r="AS124" s="1057"/>
      <c r="AT124" s="1058"/>
      <c r="AU124" s="1156" t="s">
        <v>469</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134</v>
      </c>
      <c r="BR124" s="1122"/>
      <c r="BS124" s="1122"/>
      <c r="BT124" s="1122"/>
      <c r="BU124" s="1122"/>
      <c r="BV124" s="1122" t="s">
        <v>134</v>
      </c>
      <c r="BW124" s="1122"/>
      <c r="BX124" s="1122"/>
      <c r="BY124" s="1122"/>
      <c r="BZ124" s="1122"/>
      <c r="CA124" s="1122" t="s">
        <v>134</v>
      </c>
      <c r="CB124" s="1122"/>
      <c r="CC124" s="1122"/>
      <c r="CD124" s="1122"/>
      <c r="CE124" s="1122"/>
      <c r="CF124" s="1123"/>
      <c r="CG124" s="1124"/>
      <c r="CH124" s="1124"/>
      <c r="CI124" s="1124"/>
      <c r="CJ124" s="1125"/>
      <c r="CK124" s="1107"/>
      <c r="CL124" s="1107"/>
      <c r="CM124" s="1107"/>
      <c r="CN124" s="1107"/>
      <c r="CO124" s="1108"/>
      <c r="CP124" s="1114" t="s">
        <v>470</v>
      </c>
      <c r="CQ124" s="1115"/>
      <c r="CR124" s="1115"/>
      <c r="CS124" s="1115"/>
      <c r="CT124" s="1115"/>
      <c r="CU124" s="1115"/>
      <c r="CV124" s="1115"/>
      <c r="CW124" s="1115"/>
      <c r="CX124" s="1115"/>
      <c r="CY124" s="1115"/>
      <c r="CZ124" s="1115"/>
      <c r="DA124" s="1115"/>
      <c r="DB124" s="1115"/>
      <c r="DC124" s="1115"/>
      <c r="DD124" s="1115"/>
      <c r="DE124" s="1115"/>
      <c r="DF124" s="1116"/>
      <c r="DG124" s="1099" t="s">
        <v>134</v>
      </c>
      <c r="DH124" s="1078"/>
      <c r="DI124" s="1078"/>
      <c r="DJ124" s="1078"/>
      <c r="DK124" s="1079"/>
      <c r="DL124" s="1077" t="s">
        <v>134</v>
      </c>
      <c r="DM124" s="1078"/>
      <c r="DN124" s="1078"/>
      <c r="DO124" s="1078"/>
      <c r="DP124" s="1079"/>
      <c r="DQ124" s="1077" t="s">
        <v>134</v>
      </c>
      <c r="DR124" s="1078"/>
      <c r="DS124" s="1078"/>
      <c r="DT124" s="1078"/>
      <c r="DU124" s="1079"/>
      <c r="DV124" s="1080" t="s">
        <v>134</v>
      </c>
      <c r="DW124" s="1081"/>
      <c r="DX124" s="1081"/>
      <c r="DY124" s="1081"/>
      <c r="DZ124" s="1082"/>
    </row>
    <row r="125" spans="1:130" s="243" customFormat="1" ht="26.25" customHeight="1" x14ac:dyDescent="0.15">
      <c r="A125" s="1154"/>
      <c r="B125" s="1040"/>
      <c r="C125" s="1010" t="s">
        <v>458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134</v>
      </c>
      <c r="AB125" s="1053"/>
      <c r="AC125" s="1053"/>
      <c r="AD125" s="1053"/>
      <c r="AE125" s="1054"/>
      <c r="AF125" s="1055" t="s">
        <v>134</v>
      </c>
      <c r="AG125" s="1053"/>
      <c r="AH125" s="1053"/>
      <c r="AI125" s="1053"/>
      <c r="AJ125" s="1054"/>
      <c r="AK125" s="1055" t="s">
        <v>134</v>
      </c>
      <c r="AL125" s="1053"/>
      <c r="AM125" s="1053"/>
      <c r="AN125" s="1053"/>
      <c r="AO125" s="1054"/>
      <c r="AP125" s="1056" t="s">
        <v>134</v>
      </c>
      <c r="AQ125" s="1057"/>
      <c r="AR125" s="1057"/>
      <c r="AS125" s="1057"/>
      <c r="AT125" s="1058"/>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1117" t="s">
        <v>471</v>
      </c>
      <c r="CL125" s="1102"/>
      <c r="CM125" s="1102"/>
      <c r="CN125" s="1102"/>
      <c r="CO125" s="1103"/>
      <c r="CP125" s="1034" t="s">
        <v>472</v>
      </c>
      <c r="CQ125" s="983"/>
      <c r="CR125" s="983"/>
      <c r="CS125" s="983"/>
      <c r="CT125" s="983"/>
      <c r="CU125" s="983"/>
      <c r="CV125" s="983"/>
      <c r="CW125" s="983"/>
      <c r="CX125" s="983"/>
      <c r="CY125" s="983"/>
      <c r="CZ125" s="983"/>
      <c r="DA125" s="983"/>
      <c r="DB125" s="983"/>
      <c r="DC125" s="983"/>
      <c r="DD125" s="983"/>
      <c r="DE125" s="983"/>
      <c r="DF125" s="984"/>
      <c r="DG125" s="1020" t="s">
        <v>134</v>
      </c>
      <c r="DH125" s="1021"/>
      <c r="DI125" s="1021"/>
      <c r="DJ125" s="1021"/>
      <c r="DK125" s="1021"/>
      <c r="DL125" s="1021" t="s">
        <v>134</v>
      </c>
      <c r="DM125" s="1021"/>
      <c r="DN125" s="1021"/>
      <c r="DO125" s="1021"/>
      <c r="DP125" s="1021"/>
      <c r="DQ125" s="1021" t="s">
        <v>134</v>
      </c>
      <c r="DR125" s="1021"/>
      <c r="DS125" s="1021"/>
      <c r="DT125" s="1021"/>
      <c r="DU125" s="1021"/>
      <c r="DV125" s="1022" t="s">
        <v>134</v>
      </c>
      <c r="DW125" s="1022"/>
      <c r="DX125" s="1022"/>
      <c r="DY125" s="1022"/>
      <c r="DZ125" s="1023"/>
    </row>
    <row r="126" spans="1:130" s="243" customFormat="1" ht="26.25" customHeight="1" thickBot="1" x14ac:dyDescent="0.2">
      <c r="A126" s="1154"/>
      <c r="B126" s="1040"/>
      <c r="C126" s="1010" t="s">
        <v>460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134</v>
      </c>
      <c r="AB126" s="1053"/>
      <c r="AC126" s="1053"/>
      <c r="AD126" s="1053"/>
      <c r="AE126" s="1054"/>
      <c r="AF126" s="1055" t="s">
        <v>134</v>
      </c>
      <c r="AG126" s="1053"/>
      <c r="AH126" s="1053"/>
      <c r="AI126" s="1053"/>
      <c r="AJ126" s="1054"/>
      <c r="AK126" s="1055" t="s">
        <v>134</v>
      </c>
      <c r="AL126" s="1053"/>
      <c r="AM126" s="1053"/>
      <c r="AN126" s="1053"/>
      <c r="AO126" s="1054"/>
      <c r="AP126" s="1056" t="s">
        <v>134</v>
      </c>
      <c r="AQ126" s="1057"/>
      <c r="AR126" s="1057"/>
      <c r="AS126" s="1057"/>
      <c r="AT126" s="1058"/>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1118"/>
      <c r="CL126" s="1105"/>
      <c r="CM126" s="1105"/>
      <c r="CN126" s="1105"/>
      <c r="CO126" s="1106"/>
      <c r="CP126" s="1043" t="s">
        <v>473</v>
      </c>
      <c r="CQ126" s="1044"/>
      <c r="CR126" s="1044"/>
      <c r="CS126" s="1044"/>
      <c r="CT126" s="1044"/>
      <c r="CU126" s="1044"/>
      <c r="CV126" s="1044"/>
      <c r="CW126" s="1044"/>
      <c r="CX126" s="1044"/>
      <c r="CY126" s="1044"/>
      <c r="CZ126" s="1044"/>
      <c r="DA126" s="1044"/>
      <c r="DB126" s="1044"/>
      <c r="DC126" s="1044"/>
      <c r="DD126" s="1044"/>
      <c r="DE126" s="1044"/>
      <c r="DF126" s="1045"/>
      <c r="DG126" s="1013" t="s">
        <v>134</v>
      </c>
      <c r="DH126" s="1014"/>
      <c r="DI126" s="1014"/>
      <c r="DJ126" s="1014"/>
      <c r="DK126" s="1014"/>
      <c r="DL126" s="1014" t="s">
        <v>134</v>
      </c>
      <c r="DM126" s="1014"/>
      <c r="DN126" s="1014"/>
      <c r="DO126" s="1014"/>
      <c r="DP126" s="1014"/>
      <c r="DQ126" s="1014" t="s">
        <v>134</v>
      </c>
      <c r="DR126" s="1014"/>
      <c r="DS126" s="1014"/>
      <c r="DT126" s="1014"/>
      <c r="DU126" s="1014"/>
      <c r="DV126" s="1015" t="s">
        <v>134</v>
      </c>
      <c r="DW126" s="1015"/>
      <c r="DX126" s="1015"/>
      <c r="DY126" s="1015"/>
      <c r="DZ126" s="1016"/>
    </row>
    <row r="127" spans="1:130" s="243" customFormat="1" ht="26.25" customHeight="1" x14ac:dyDescent="0.15">
      <c r="A127" s="1155"/>
      <c r="B127" s="1042"/>
      <c r="C127" s="1096" t="s">
        <v>474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134</v>
      </c>
      <c r="AB127" s="1053"/>
      <c r="AC127" s="1053"/>
      <c r="AD127" s="1053"/>
      <c r="AE127" s="1054"/>
      <c r="AF127" s="1055" t="s">
        <v>134</v>
      </c>
      <c r="AG127" s="1053"/>
      <c r="AH127" s="1053"/>
      <c r="AI127" s="1053"/>
      <c r="AJ127" s="1054"/>
      <c r="AK127" s="1055" t="s">
        <v>134</v>
      </c>
      <c r="AL127" s="1053"/>
      <c r="AM127" s="1053"/>
      <c r="AN127" s="1053"/>
      <c r="AO127" s="1054"/>
      <c r="AP127" s="1056" t="s">
        <v>134</v>
      </c>
      <c r="AQ127" s="1057"/>
      <c r="AR127" s="1057"/>
      <c r="AS127" s="1057"/>
      <c r="AT127" s="1058"/>
      <c r="AU127" s="279"/>
      <c r="AV127" s="279"/>
      <c r="AW127" s="279"/>
      <c r="AX127" s="1127" t="s">
        <v>475</v>
      </c>
      <c r="AY127" s="1128"/>
      <c r="AZ127" s="1128"/>
      <c r="BA127" s="1128"/>
      <c r="BB127" s="1128"/>
      <c r="BC127" s="1128"/>
      <c r="BD127" s="1128"/>
      <c r="BE127" s="1129"/>
      <c r="BF127" s="1130" t="s">
        <v>476</v>
      </c>
      <c r="BG127" s="1128"/>
      <c r="BH127" s="1128"/>
      <c r="BI127" s="1128"/>
      <c r="BJ127" s="1128"/>
      <c r="BK127" s="1128"/>
      <c r="BL127" s="1129"/>
      <c r="BM127" s="1130" t="s">
        <v>477</v>
      </c>
      <c r="BN127" s="1128"/>
      <c r="BO127" s="1128"/>
      <c r="BP127" s="1128"/>
      <c r="BQ127" s="1128"/>
      <c r="BR127" s="1128"/>
      <c r="BS127" s="1129"/>
      <c r="BT127" s="1130" t="s">
        <v>478</v>
      </c>
      <c r="BU127" s="1128"/>
      <c r="BV127" s="1128"/>
      <c r="BW127" s="1128"/>
      <c r="BX127" s="1128"/>
      <c r="BY127" s="1128"/>
      <c r="BZ127" s="1152"/>
      <c r="CA127" s="279"/>
      <c r="CB127" s="279"/>
      <c r="CC127" s="279"/>
      <c r="CD127" s="280"/>
      <c r="CE127" s="280"/>
      <c r="CF127" s="280"/>
      <c r="CG127" s="277"/>
      <c r="CH127" s="277"/>
      <c r="CI127" s="277"/>
      <c r="CJ127" s="278"/>
      <c r="CK127" s="1118"/>
      <c r="CL127" s="1105"/>
      <c r="CM127" s="1105"/>
      <c r="CN127" s="1105"/>
      <c r="CO127" s="1106"/>
      <c r="CP127" s="1043" t="s">
        <v>479</v>
      </c>
      <c r="CQ127" s="1044"/>
      <c r="CR127" s="1044"/>
      <c r="CS127" s="1044"/>
      <c r="CT127" s="1044"/>
      <c r="CU127" s="1044"/>
      <c r="CV127" s="1044"/>
      <c r="CW127" s="1044"/>
      <c r="CX127" s="1044"/>
      <c r="CY127" s="1044"/>
      <c r="CZ127" s="1044"/>
      <c r="DA127" s="1044"/>
      <c r="DB127" s="1044"/>
      <c r="DC127" s="1044"/>
      <c r="DD127" s="1044"/>
      <c r="DE127" s="1044"/>
      <c r="DF127" s="1045"/>
      <c r="DG127" s="1013" t="s">
        <v>134</v>
      </c>
      <c r="DH127" s="1014"/>
      <c r="DI127" s="1014"/>
      <c r="DJ127" s="1014"/>
      <c r="DK127" s="1014"/>
      <c r="DL127" s="1014" t="s">
        <v>134</v>
      </c>
      <c r="DM127" s="1014"/>
      <c r="DN127" s="1014"/>
      <c r="DO127" s="1014"/>
      <c r="DP127" s="1014"/>
      <c r="DQ127" s="1014" t="s">
        <v>134</v>
      </c>
      <c r="DR127" s="1014"/>
      <c r="DS127" s="1014"/>
      <c r="DT127" s="1014"/>
      <c r="DU127" s="1014"/>
      <c r="DV127" s="1015" t="s">
        <v>134</v>
      </c>
      <c r="DW127" s="1015"/>
      <c r="DX127" s="1015"/>
      <c r="DY127" s="1015"/>
      <c r="DZ127" s="1016"/>
    </row>
    <row r="128" spans="1:130" s="243" customFormat="1" ht="26.25" customHeight="1" thickBot="1" x14ac:dyDescent="0.2">
      <c r="A128" s="1138" t="s">
        <v>480</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481</v>
      </c>
      <c r="X128" s="1140"/>
      <c r="Y128" s="1140"/>
      <c r="Z128" s="1141"/>
      <c r="AA128" s="1142">
        <v>14128</v>
      </c>
      <c r="AB128" s="1143"/>
      <c r="AC128" s="1143"/>
      <c r="AD128" s="1143"/>
      <c r="AE128" s="1144"/>
      <c r="AF128" s="1145">
        <v>15092</v>
      </c>
      <c r="AG128" s="1143"/>
      <c r="AH128" s="1143"/>
      <c r="AI128" s="1143"/>
      <c r="AJ128" s="1144"/>
      <c r="AK128" s="1145">
        <v>13983</v>
      </c>
      <c r="AL128" s="1143"/>
      <c r="AM128" s="1143"/>
      <c r="AN128" s="1143"/>
      <c r="AO128" s="1144"/>
      <c r="AP128" s="1146"/>
      <c r="AQ128" s="1147"/>
      <c r="AR128" s="1147"/>
      <c r="AS128" s="1147"/>
      <c r="AT128" s="1148"/>
      <c r="AU128" s="279"/>
      <c r="AV128" s="279"/>
      <c r="AW128" s="279"/>
      <c r="AX128" s="982" t="s">
        <v>482</v>
      </c>
      <c r="AY128" s="983"/>
      <c r="AZ128" s="983"/>
      <c r="BA128" s="983"/>
      <c r="BB128" s="983"/>
      <c r="BC128" s="983"/>
      <c r="BD128" s="983"/>
      <c r="BE128" s="984"/>
      <c r="BF128" s="1149" t="s">
        <v>134</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3"/>
      <c r="CA128" s="280"/>
      <c r="CB128" s="280"/>
      <c r="CC128" s="280"/>
      <c r="CD128" s="280"/>
      <c r="CE128" s="280"/>
      <c r="CF128" s="280"/>
      <c r="CG128" s="277"/>
      <c r="CH128" s="277"/>
      <c r="CI128" s="277"/>
      <c r="CJ128" s="278"/>
      <c r="CK128" s="1119"/>
      <c r="CL128" s="1120"/>
      <c r="CM128" s="1120"/>
      <c r="CN128" s="1120"/>
      <c r="CO128" s="1121"/>
      <c r="CP128" s="1131" t="s">
        <v>483</v>
      </c>
      <c r="CQ128" s="1132"/>
      <c r="CR128" s="1132"/>
      <c r="CS128" s="1132"/>
      <c r="CT128" s="1132"/>
      <c r="CU128" s="1132"/>
      <c r="CV128" s="1132"/>
      <c r="CW128" s="1132"/>
      <c r="CX128" s="1132"/>
      <c r="CY128" s="1132"/>
      <c r="CZ128" s="1132"/>
      <c r="DA128" s="1132"/>
      <c r="DB128" s="1132"/>
      <c r="DC128" s="1132"/>
      <c r="DD128" s="1132"/>
      <c r="DE128" s="1132"/>
      <c r="DF128" s="1133"/>
      <c r="DG128" s="1134" t="s">
        <v>134</v>
      </c>
      <c r="DH128" s="1135"/>
      <c r="DI128" s="1135"/>
      <c r="DJ128" s="1135"/>
      <c r="DK128" s="1135"/>
      <c r="DL128" s="1135" t="s">
        <v>134</v>
      </c>
      <c r="DM128" s="1135"/>
      <c r="DN128" s="1135"/>
      <c r="DO128" s="1135"/>
      <c r="DP128" s="1135"/>
      <c r="DQ128" s="1135" t="s">
        <v>134</v>
      </c>
      <c r="DR128" s="1135"/>
      <c r="DS128" s="1135"/>
      <c r="DT128" s="1135"/>
      <c r="DU128" s="1135"/>
      <c r="DV128" s="1136" t="s">
        <v>134</v>
      </c>
      <c r="DW128" s="1136"/>
      <c r="DX128" s="1136"/>
      <c r="DY128" s="1136"/>
      <c r="DZ128" s="1137"/>
    </row>
    <row r="129" spans="1:131" s="243"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484</v>
      </c>
      <c r="X129" s="1168"/>
      <c r="Y129" s="1168"/>
      <c r="Z129" s="1169"/>
      <c r="AA129" s="1052">
        <v>1545112</v>
      </c>
      <c r="AB129" s="1053"/>
      <c r="AC129" s="1053"/>
      <c r="AD129" s="1053"/>
      <c r="AE129" s="1054"/>
      <c r="AF129" s="1055">
        <v>1497091</v>
      </c>
      <c r="AG129" s="1053"/>
      <c r="AH129" s="1053"/>
      <c r="AI129" s="1053"/>
      <c r="AJ129" s="1054"/>
      <c r="AK129" s="1055">
        <v>1504650</v>
      </c>
      <c r="AL129" s="1053"/>
      <c r="AM129" s="1053"/>
      <c r="AN129" s="1053"/>
      <c r="AO129" s="1054"/>
      <c r="AP129" s="1170"/>
      <c r="AQ129" s="1171"/>
      <c r="AR129" s="1171"/>
      <c r="AS129" s="1171"/>
      <c r="AT129" s="1172"/>
      <c r="AU129" s="281"/>
      <c r="AV129" s="281"/>
      <c r="AW129" s="281"/>
      <c r="AX129" s="1161" t="s">
        <v>485</v>
      </c>
      <c r="AY129" s="1044"/>
      <c r="AZ129" s="1044"/>
      <c r="BA129" s="1044"/>
      <c r="BB129" s="1044"/>
      <c r="BC129" s="1044"/>
      <c r="BD129" s="1044"/>
      <c r="BE129" s="1045"/>
      <c r="BF129" s="1162" t="s">
        <v>134</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x14ac:dyDescent="0.15">
      <c r="A130" s="1024" t="s">
        <v>486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487</v>
      </c>
      <c r="X130" s="1168"/>
      <c r="Y130" s="1168"/>
      <c r="Z130" s="1169"/>
      <c r="AA130" s="1052">
        <v>263206</v>
      </c>
      <c r="AB130" s="1053"/>
      <c r="AC130" s="1053"/>
      <c r="AD130" s="1053"/>
      <c r="AE130" s="1054"/>
      <c r="AF130" s="1055">
        <v>252443</v>
      </c>
      <c r="AG130" s="1053"/>
      <c r="AH130" s="1053"/>
      <c r="AI130" s="1053"/>
      <c r="AJ130" s="1054"/>
      <c r="AK130" s="1055">
        <v>259642</v>
      </c>
      <c r="AL130" s="1053"/>
      <c r="AM130" s="1053"/>
      <c r="AN130" s="1053"/>
      <c r="AO130" s="1054"/>
      <c r="AP130" s="1170"/>
      <c r="AQ130" s="1171"/>
      <c r="AR130" s="1171"/>
      <c r="AS130" s="1171"/>
      <c r="AT130" s="1172"/>
      <c r="AU130" s="281"/>
      <c r="AV130" s="281"/>
      <c r="AW130" s="281"/>
      <c r="AX130" s="1161" t="s">
        <v>488</v>
      </c>
      <c r="AY130" s="1044"/>
      <c r="AZ130" s="1044"/>
      <c r="BA130" s="1044"/>
      <c r="BB130" s="1044"/>
      <c r="BC130" s="1044"/>
      <c r="BD130" s="1044"/>
      <c r="BE130" s="1045"/>
      <c r="BF130" s="1198">
        <v>4.5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489</v>
      </c>
      <c r="X131" s="1206"/>
      <c r="Y131" s="1206"/>
      <c r="Z131" s="1207"/>
      <c r="AA131" s="1099">
        <v>1281906</v>
      </c>
      <c r="AB131" s="1078"/>
      <c r="AC131" s="1078"/>
      <c r="AD131" s="1078"/>
      <c r="AE131" s="1079"/>
      <c r="AF131" s="1077">
        <v>1244648</v>
      </c>
      <c r="AG131" s="1078"/>
      <c r="AH131" s="1078"/>
      <c r="AI131" s="1078"/>
      <c r="AJ131" s="1079"/>
      <c r="AK131" s="1077">
        <v>1245008</v>
      </c>
      <c r="AL131" s="1078"/>
      <c r="AM131" s="1078"/>
      <c r="AN131" s="1078"/>
      <c r="AO131" s="1079"/>
      <c r="AP131" s="1208"/>
      <c r="AQ131" s="1209"/>
      <c r="AR131" s="1209"/>
      <c r="AS131" s="1209"/>
      <c r="AT131" s="1210"/>
      <c r="AU131" s="281"/>
      <c r="AV131" s="281"/>
      <c r="AW131" s="281"/>
      <c r="AX131" s="1180" t="s">
        <v>490</v>
      </c>
      <c r="AY131" s="1132"/>
      <c r="AZ131" s="1132"/>
      <c r="BA131" s="1132"/>
      <c r="BB131" s="1132"/>
      <c r="BC131" s="1132"/>
      <c r="BD131" s="1132"/>
      <c r="BE131" s="1133"/>
      <c r="BF131" s="1181" t="s">
        <v>134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x14ac:dyDescent="0.15">
      <c r="A132" s="1187" t="s">
        <v>491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492</v>
      </c>
      <c r="W132" s="1191"/>
      <c r="X132" s="1191"/>
      <c r="Y132" s="1191"/>
      <c r="Z132" s="1192"/>
      <c r="AA132" s="1193">
        <v>4.8089329479999998</v>
      </c>
      <c r="AB132" s="1194"/>
      <c r="AC132" s="1194"/>
      <c r="AD132" s="1194"/>
      <c r="AE132" s="1195"/>
      <c r="AF132" s="1196">
        <v>4.3115804630000003</v>
      </c>
      <c r="AG132" s="1194"/>
      <c r="AH132" s="1194"/>
      <c r="AI132" s="1194"/>
      <c r="AJ132" s="1195"/>
      <c r="AK132" s="1196">
        <v>4.4860755909999996</v>
      </c>
      <c r="AL132" s="1194"/>
      <c r="AM132" s="1194"/>
      <c r="AN132" s="1194"/>
      <c r="AO132" s="1195"/>
      <c r="AP132" s="1093"/>
      <c r="AQ132" s="1094"/>
      <c r="AR132" s="1094"/>
      <c r="AS132" s="1094"/>
      <c r="AT132" s="1197"/>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493</v>
      </c>
      <c r="W133" s="1174"/>
      <c r="X133" s="1174"/>
      <c r="Y133" s="1174"/>
      <c r="Z133" s="1175"/>
      <c r="AA133" s="1176">
        <v>4.5</v>
      </c>
      <c r="AB133" s="1177"/>
      <c r="AC133" s="1177"/>
      <c r="AD133" s="1177"/>
      <c r="AE133" s="1178"/>
      <c r="AF133" s="1176">
        <v>4.5999999999999996</v>
      </c>
      <c r="AG133" s="1177"/>
      <c r="AH133" s="1177"/>
      <c r="AI133" s="1177"/>
      <c r="AJ133" s="1178"/>
      <c r="AK133" s="1176">
        <v>4.5</v>
      </c>
      <c r="AL133" s="1177"/>
      <c r="AM133" s="1177"/>
      <c r="AN133" s="1177"/>
      <c r="AO133" s="1178"/>
      <c r="AP133" s="1123"/>
      <c r="AQ133" s="1124"/>
      <c r="AR133" s="1124"/>
      <c r="AS133" s="1124"/>
      <c r="AT133" s="1179"/>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x14ac:dyDescent="0.15">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25" hidden="1" x14ac:dyDescent="0.15">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x14ac:dyDescent="0.15"/>
  </sheetData>
  <sheetProtection algorithmName="SHA-512" hashValue="6Cjzv/KpXb7FXOAvX8Ta9USvmPZV7s2++K3EPxwYanNTRpi9SGHZUs6o/k3ao4cW9GKUD4UfypyRTLQbWXZk7g==" saltValue="Cx5hmlkw/rdczjwcxY7D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88" customWidth="1"/>
    <col min="121" max="121" width="0" style="287" hidden="1" customWidth="1"/>
    <col min="122" max="16384" width="9" style="287" hidden="1"/>
  </cols>
  <sheetData>
    <row r="1" spans="1:120"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7"/>
    </row>
    <row r="17" spans="119:120" x14ac:dyDescent="0.15">
      <c r="DP17" s="287"/>
    </row>
    <row r="18" spans="119:120" x14ac:dyDescent="0.15"/>
    <row r="19" spans="119:120" x14ac:dyDescent="0.15"/>
    <row r="20" spans="119:120" x14ac:dyDescent="0.15">
      <c r="DO20" s="287"/>
      <c r="DP20" s="287"/>
    </row>
    <row r="21" spans="119:120" x14ac:dyDescent="0.15">
      <c r="DP21" s="287"/>
    </row>
    <row r="22" spans="119:120" x14ac:dyDescent="0.15"/>
    <row r="23" spans="119:120" x14ac:dyDescent="0.15">
      <c r="DO23" s="287"/>
      <c r="DP23" s="287"/>
    </row>
    <row r="24" spans="119:120" x14ac:dyDescent="0.15">
      <c r="DP24" s="287"/>
    </row>
    <row r="25" spans="119:120" x14ac:dyDescent="0.15">
      <c r="DP25" s="287"/>
    </row>
    <row r="26" spans="119:120" x14ac:dyDescent="0.15">
      <c r="DO26" s="287"/>
      <c r="DP26" s="287"/>
    </row>
    <row r="27" spans="119:120" x14ac:dyDescent="0.15"/>
    <row r="28" spans="119:120" x14ac:dyDescent="0.15">
      <c r="DO28" s="287"/>
      <c r="DP28" s="287"/>
    </row>
    <row r="29" spans="119:120" x14ac:dyDescent="0.15">
      <c r="DP29" s="287"/>
    </row>
    <row r="30" spans="119:120" x14ac:dyDescent="0.15"/>
    <row r="31" spans="119:120" x14ac:dyDescent="0.15">
      <c r="DO31" s="287"/>
      <c r="DP31" s="287"/>
    </row>
    <row r="32" spans="119:120" x14ac:dyDescent="0.15"/>
    <row r="33" spans="98:120" x14ac:dyDescent="0.15">
      <c r="DO33" s="287"/>
      <c r="DP33" s="287"/>
    </row>
    <row r="34" spans="98:120" x14ac:dyDescent="0.15">
      <c r="DM34" s="287"/>
    </row>
    <row r="35" spans="98:120" x14ac:dyDescent="0.15">
      <c r="CT35" s="287"/>
      <c r="CU35" s="287"/>
      <c r="CV35" s="287"/>
      <c r="CY35" s="287"/>
      <c r="CZ35" s="287"/>
      <c r="DA35" s="287"/>
      <c r="DD35" s="287"/>
      <c r="DE35" s="287"/>
      <c r="DF35" s="287"/>
      <c r="DI35" s="287"/>
      <c r="DJ35" s="287"/>
      <c r="DK35" s="287"/>
      <c r="DM35" s="287"/>
      <c r="DN35" s="287"/>
      <c r="DO35" s="287"/>
      <c r="DP35" s="287"/>
    </row>
    <row r="36" spans="98:120" x14ac:dyDescent="0.15"/>
    <row r="37" spans="98:120" x14ac:dyDescent="0.15">
      <c r="CW37" s="287"/>
      <c r="DB37" s="287"/>
      <c r="DG37" s="287"/>
      <c r="DL37" s="287"/>
      <c r="DP37" s="287"/>
    </row>
    <row r="38" spans="98:120" x14ac:dyDescent="0.15">
      <c r="CT38" s="287"/>
      <c r="CU38" s="287"/>
      <c r="CV38" s="287"/>
      <c r="CW38" s="287"/>
      <c r="CY38" s="287"/>
      <c r="CZ38" s="287"/>
      <c r="DA38" s="287"/>
      <c r="DB38" s="287"/>
      <c r="DD38" s="287"/>
      <c r="DE38" s="287"/>
      <c r="DF38" s="287"/>
      <c r="DG38" s="287"/>
      <c r="DI38" s="287"/>
      <c r="DJ38" s="287"/>
      <c r="DK38" s="287"/>
      <c r="DL38" s="287"/>
      <c r="DN38" s="287"/>
      <c r="DO38" s="287"/>
      <c r="DP38" s="28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7"/>
      <c r="DO49" s="287"/>
      <c r="DP49" s="28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7"/>
      <c r="CS63" s="287"/>
      <c r="CX63" s="287"/>
      <c r="DC63" s="287"/>
      <c r="DH63" s="287"/>
    </row>
    <row r="64" spans="22:120" x14ac:dyDescent="0.15">
      <c r="V64" s="287"/>
    </row>
    <row r="65" spans="15:120" x14ac:dyDescent="0.15">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x14ac:dyDescent="0.15">
      <c r="Q66" s="287"/>
      <c r="S66" s="287"/>
      <c r="U66" s="287"/>
      <c r="DM66" s="287"/>
    </row>
    <row r="67" spans="15:120" x14ac:dyDescent="0.15">
      <c r="O67" s="287"/>
      <c r="P67" s="287"/>
      <c r="R67" s="287"/>
      <c r="T67" s="287"/>
      <c r="Y67" s="287"/>
      <c r="CT67" s="287"/>
      <c r="CV67" s="287"/>
      <c r="CW67" s="287"/>
      <c r="CY67" s="287"/>
      <c r="DA67" s="287"/>
      <c r="DB67" s="287"/>
      <c r="DD67" s="287"/>
      <c r="DF67" s="287"/>
      <c r="DG67" s="287"/>
      <c r="DI67" s="287"/>
      <c r="DK67" s="287"/>
      <c r="DL67" s="287"/>
      <c r="DN67" s="287"/>
      <c r="DO67" s="287"/>
      <c r="DP67" s="287"/>
    </row>
    <row r="68" spans="15:120" x14ac:dyDescent="0.15"/>
    <row r="69" spans="15:120" x14ac:dyDescent="0.15"/>
    <row r="70" spans="15:120" x14ac:dyDescent="0.15"/>
    <row r="71" spans="15:120" x14ac:dyDescent="0.15"/>
    <row r="72" spans="15:120" x14ac:dyDescent="0.15">
      <c r="DP72" s="287"/>
    </row>
    <row r="73" spans="15:120" x14ac:dyDescent="0.15">
      <c r="DP73" s="28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7"/>
      <c r="CX96" s="287"/>
      <c r="DC96" s="287"/>
      <c r="DH96" s="287"/>
    </row>
    <row r="97" spans="24:120" x14ac:dyDescent="0.15">
      <c r="CS97" s="287"/>
      <c r="CX97" s="287"/>
      <c r="DC97" s="287"/>
      <c r="DH97" s="287"/>
      <c r="DP97" s="288" t="s">
        <v>494</v>
      </c>
    </row>
    <row r="98" spans="24:120" hidden="1" x14ac:dyDescent="0.15">
      <c r="CS98" s="287"/>
      <c r="CX98" s="287"/>
      <c r="DC98" s="287"/>
      <c r="DH98" s="287"/>
    </row>
    <row r="99" spans="24:120" hidden="1" x14ac:dyDescent="0.15">
      <c r="CS99" s="287"/>
      <c r="CX99" s="287"/>
      <c r="DC99" s="287"/>
      <c r="DH99" s="287"/>
    </row>
    <row r="101" spans="24:120" ht="12" hidden="1" customHeight="1" x14ac:dyDescent="0.15">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x14ac:dyDescent="0.15">
      <c r="CU102" s="287"/>
      <c r="CZ102" s="287"/>
      <c r="DE102" s="287"/>
      <c r="DJ102" s="287"/>
      <c r="DM102" s="287"/>
    </row>
    <row r="103" spans="24:120" hidden="1" x14ac:dyDescent="0.15">
      <c r="CT103" s="287"/>
      <c r="CV103" s="287"/>
      <c r="CW103" s="287"/>
      <c r="CY103" s="287"/>
      <c r="DA103" s="287"/>
      <c r="DB103" s="287"/>
      <c r="DD103" s="287"/>
      <c r="DF103" s="287"/>
      <c r="DG103" s="287"/>
      <c r="DI103" s="287"/>
      <c r="DK103" s="287"/>
      <c r="DL103" s="287"/>
      <c r="DM103" s="287"/>
      <c r="DN103" s="287"/>
      <c r="DO103" s="287"/>
      <c r="DP103" s="287"/>
    </row>
    <row r="104" spans="24:120" hidden="1" x14ac:dyDescent="0.15">
      <c r="CV104" s="287"/>
      <c r="CW104" s="287"/>
      <c r="DA104" s="287"/>
      <c r="DB104" s="287"/>
      <c r="DF104" s="287"/>
      <c r="DG104" s="287"/>
      <c r="DK104" s="287"/>
      <c r="DL104" s="287"/>
      <c r="DN104" s="287"/>
      <c r="DO104" s="287"/>
      <c r="DP104" s="287"/>
    </row>
    <row r="105" spans="24:120" ht="12.75" hidden="1" customHeight="1" x14ac:dyDescent="0.15"/>
  </sheetData>
  <sheetProtection algorithmName="SHA-512" hashValue="pcsBy2255yK9f1Nm9r0ASyLBUYIn6snTgZt+hYbcaS2jpuzop29m4mz7q435/oH7Z5GSgpDn0pF44KIgUcuJsw==" saltValue="UVYKOXnk+/UfEH3d0SBg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88" customWidth="1"/>
    <col min="117" max="16384" width="9" style="287" hidden="1"/>
  </cols>
  <sheetData>
    <row r="1" spans="2:116"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x14ac:dyDescent="0.15"/>
    <row r="3" spans="2:116" x14ac:dyDescent="0.15"/>
    <row r="4" spans="2:116" x14ac:dyDescent="0.15">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x14ac:dyDescent="0.15">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x14ac:dyDescent="0.15"/>
    <row r="20" spans="9:116" x14ac:dyDescent="0.15"/>
    <row r="21" spans="9:116" x14ac:dyDescent="0.15">
      <c r="DL21" s="287"/>
    </row>
    <row r="22" spans="9:116" x14ac:dyDescent="0.15">
      <c r="DI22" s="287"/>
      <c r="DJ22" s="287"/>
      <c r="DK22" s="287"/>
      <c r="DL22" s="287"/>
    </row>
    <row r="23" spans="9:116" x14ac:dyDescent="0.15">
      <c r="CY23" s="287"/>
      <c r="CZ23" s="287"/>
      <c r="DA23" s="287"/>
      <c r="DB23" s="287"/>
      <c r="DC23" s="287"/>
      <c r="DD23" s="287"/>
      <c r="DE23" s="287"/>
      <c r="DF23" s="287"/>
      <c r="DG23" s="287"/>
      <c r="DH23" s="287"/>
      <c r="DI23" s="287"/>
      <c r="DJ23" s="287"/>
      <c r="DK23" s="287"/>
      <c r="DL23" s="28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7"/>
      <c r="DA35" s="287"/>
      <c r="DB35" s="287"/>
      <c r="DC35" s="287"/>
      <c r="DD35" s="287"/>
      <c r="DE35" s="287"/>
      <c r="DF35" s="287"/>
      <c r="DG35" s="287"/>
      <c r="DH35" s="287"/>
      <c r="DI35" s="287"/>
      <c r="DJ35" s="287"/>
      <c r="DK35" s="287"/>
      <c r="DL35" s="287"/>
    </row>
    <row r="36" spans="15:116" x14ac:dyDescent="0.15"/>
    <row r="37" spans="15:116" x14ac:dyDescent="0.15">
      <c r="DL37" s="287"/>
    </row>
    <row r="38" spans="15:116" x14ac:dyDescent="0.15">
      <c r="DI38" s="287"/>
      <c r="DJ38" s="287"/>
      <c r="DK38" s="287"/>
      <c r="DL38" s="287"/>
    </row>
    <row r="39" spans="15:116" x14ac:dyDescent="0.15"/>
    <row r="40" spans="15:116" x14ac:dyDescent="0.15"/>
    <row r="41" spans="15:116" x14ac:dyDescent="0.15"/>
    <row r="42" spans="15:116" x14ac:dyDescent="0.15"/>
    <row r="43" spans="15:116" x14ac:dyDescent="0.15">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x14ac:dyDescent="0.15">
      <c r="DL44" s="287"/>
    </row>
    <row r="45" spans="15:116" x14ac:dyDescent="0.15"/>
    <row r="46" spans="15:116" x14ac:dyDescent="0.15">
      <c r="DA46" s="287"/>
      <c r="DB46" s="287"/>
      <c r="DC46" s="287"/>
      <c r="DD46" s="287"/>
      <c r="DE46" s="287"/>
      <c r="DF46" s="287"/>
      <c r="DG46" s="287"/>
      <c r="DH46" s="287"/>
      <c r="DI46" s="287"/>
      <c r="DJ46" s="287"/>
      <c r="DK46" s="287"/>
      <c r="DL46" s="287"/>
    </row>
    <row r="47" spans="15:116" x14ac:dyDescent="0.15"/>
    <row r="48" spans="15:116" x14ac:dyDescent="0.15"/>
    <row r="49" spans="104:116" x14ac:dyDescent="0.15"/>
    <row r="50" spans="104:116" x14ac:dyDescent="0.15">
      <c r="CZ50" s="287"/>
      <c r="DA50" s="287"/>
      <c r="DB50" s="287"/>
      <c r="DC50" s="287"/>
      <c r="DD50" s="287"/>
      <c r="DE50" s="287"/>
      <c r="DF50" s="287"/>
      <c r="DG50" s="287"/>
      <c r="DH50" s="287"/>
      <c r="DI50" s="287"/>
      <c r="DJ50" s="287"/>
      <c r="DK50" s="287"/>
      <c r="DL50" s="287"/>
    </row>
    <row r="51" spans="104:116" x14ac:dyDescent="0.15"/>
    <row r="52" spans="104:116" x14ac:dyDescent="0.15"/>
    <row r="53" spans="104:116" x14ac:dyDescent="0.15">
      <c r="DL53" s="28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7"/>
      <c r="DD67" s="287"/>
      <c r="DE67" s="287"/>
      <c r="DF67" s="287"/>
      <c r="DG67" s="287"/>
      <c r="DH67" s="287"/>
      <c r="DI67" s="287"/>
      <c r="DJ67" s="287"/>
      <c r="DK67" s="287"/>
      <c r="DL67" s="28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UYRsMK/abUV3NaXlwiOgZIPNh5bcodbZ/DGK5nV3myyaDOXEc6XJJb2dg7+VBrejP3ZHmJq4+leibntap8gyQ==" saltValue="GR75HEuo4Qc7nscA4vyw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89" customWidth="1"/>
    <col min="37" max="44" width="17" style="289" customWidth="1"/>
    <col min="45" max="45" width="6.125" style="296" customWidth="1"/>
    <col min="46" max="46" width="3" style="294" customWidth="1"/>
    <col min="47" max="47" width="19.125" style="289" hidden="1" customWidth="1"/>
    <col min="48" max="52" width="12.625" style="289" hidden="1" customWidth="1"/>
    <col min="53" max="16384" width="8.625" style="289" hidden="1"/>
  </cols>
  <sheetData>
    <row r="1" spans="1:46" x14ac:dyDescent="0.15">
      <c r="AS1" s="290"/>
      <c r="AT1" s="290"/>
    </row>
    <row r="2" spans="1:46" x14ac:dyDescent="0.15">
      <c r="AS2" s="290"/>
      <c r="AT2" s="290"/>
    </row>
    <row r="3" spans="1:46" x14ac:dyDescent="0.15">
      <c r="AS3" s="290"/>
      <c r="AT3" s="290"/>
    </row>
    <row r="4" spans="1:46" x14ac:dyDescent="0.15">
      <c r="AS4" s="290"/>
      <c r="AT4" s="290"/>
    </row>
    <row r="5" spans="1:46" ht="17.25" x14ac:dyDescent="0.15">
      <c r="A5" s="291" t="s">
        <v>495</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x14ac:dyDescent="0.15">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496</v>
      </c>
      <c r="AL6" s="295"/>
      <c r="AM6" s="295"/>
      <c r="AN6" s="295"/>
      <c r="AO6" s="290"/>
      <c r="AP6" s="290"/>
      <c r="AQ6" s="290"/>
      <c r="AR6" s="290"/>
    </row>
    <row r="7" spans="1:46" x14ac:dyDescent="0.15">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214" t="s">
        <v>497</v>
      </c>
      <c r="AP7" s="300"/>
      <c r="AQ7" s="301" t="s">
        <v>498</v>
      </c>
      <c r="AR7" s="302"/>
    </row>
    <row r="8" spans="1:46" x14ac:dyDescent="0.15">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215"/>
      <c r="AP8" s="306" t="s">
        <v>499</v>
      </c>
      <c r="AQ8" s="307" t="s">
        <v>500</v>
      </c>
      <c r="AR8" s="308" t="s">
        <v>501</v>
      </c>
    </row>
    <row r="9" spans="1:46" x14ac:dyDescent="0.15">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216" t="s">
        <v>502</v>
      </c>
      <c r="AL9" s="1217"/>
      <c r="AM9" s="1217"/>
      <c r="AN9" s="1218"/>
      <c r="AO9" s="309">
        <v>442629</v>
      </c>
      <c r="AP9" s="309">
        <v>293132</v>
      </c>
      <c r="AQ9" s="310">
        <v>198046</v>
      </c>
      <c r="AR9" s="311">
        <v>48</v>
      </c>
    </row>
    <row r="10" spans="1:46" x14ac:dyDescent="0.15">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216" t="s">
        <v>503</v>
      </c>
      <c r="AL10" s="1217"/>
      <c r="AM10" s="1217"/>
      <c r="AN10" s="1218"/>
      <c r="AO10" s="312">
        <v>24910</v>
      </c>
      <c r="AP10" s="312">
        <v>16497</v>
      </c>
      <c r="AQ10" s="313">
        <v>23470</v>
      </c>
      <c r="AR10" s="314">
        <v>-29.7</v>
      </c>
    </row>
    <row r="11" spans="1:46" ht="13.5" customHeight="1" x14ac:dyDescent="0.15">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216" t="s">
        <v>504</v>
      </c>
      <c r="AL11" s="1217"/>
      <c r="AM11" s="1217"/>
      <c r="AN11" s="1218"/>
      <c r="AO11" s="312">
        <v>3210</v>
      </c>
      <c r="AP11" s="312">
        <v>2126</v>
      </c>
      <c r="AQ11" s="313">
        <v>31217</v>
      </c>
      <c r="AR11" s="314">
        <v>-93.2</v>
      </c>
    </row>
    <row r="12" spans="1:46" ht="13.5" customHeight="1" x14ac:dyDescent="0.15">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216" t="s">
        <v>505</v>
      </c>
      <c r="AL12" s="1217"/>
      <c r="AM12" s="1217"/>
      <c r="AN12" s="1218"/>
      <c r="AO12" s="312" t="s">
        <v>506</v>
      </c>
      <c r="AP12" s="312" t="s">
        <v>506</v>
      </c>
      <c r="AQ12" s="313">
        <v>3147</v>
      </c>
      <c r="AR12" s="314" t="s">
        <v>506</v>
      </c>
    </row>
    <row r="13" spans="1:46" ht="13.5" customHeight="1" x14ac:dyDescent="0.15">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216" t="s">
        <v>507</v>
      </c>
      <c r="AL13" s="1217"/>
      <c r="AM13" s="1217"/>
      <c r="AN13" s="1218"/>
      <c r="AO13" s="312" t="s">
        <v>506</v>
      </c>
      <c r="AP13" s="312" t="s">
        <v>506</v>
      </c>
      <c r="AQ13" s="313" t="s">
        <v>506</v>
      </c>
      <c r="AR13" s="314" t="s">
        <v>506</v>
      </c>
    </row>
    <row r="14" spans="1:46" ht="13.5" customHeight="1" x14ac:dyDescent="0.15">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216" t="s">
        <v>508</v>
      </c>
      <c r="AL14" s="1217"/>
      <c r="AM14" s="1217"/>
      <c r="AN14" s="1218"/>
      <c r="AO14" s="312">
        <v>20845</v>
      </c>
      <c r="AP14" s="312">
        <v>13805</v>
      </c>
      <c r="AQ14" s="313">
        <v>10757</v>
      </c>
      <c r="AR14" s="314">
        <v>28.3</v>
      </c>
    </row>
    <row r="15" spans="1:46" ht="13.5" customHeight="1" x14ac:dyDescent="0.15">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216" t="s">
        <v>509</v>
      </c>
      <c r="AL15" s="1217"/>
      <c r="AM15" s="1217"/>
      <c r="AN15" s="1218"/>
      <c r="AO15" s="312">
        <v>7136</v>
      </c>
      <c r="AP15" s="312">
        <v>4726</v>
      </c>
      <c r="AQ15" s="313">
        <v>4810</v>
      </c>
      <c r="AR15" s="314">
        <v>-1.7</v>
      </c>
    </row>
    <row r="16" spans="1:46" x14ac:dyDescent="0.15">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219" t="s">
        <v>510</v>
      </c>
      <c r="AL16" s="1220"/>
      <c r="AM16" s="1220"/>
      <c r="AN16" s="1221"/>
      <c r="AO16" s="312">
        <v>-36552</v>
      </c>
      <c r="AP16" s="312">
        <v>-24207</v>
      </c>
      <c r="AQ16" s="313">
        <v>-18847</v>
      </c>
      <c r="AR16" s="314">
        <v>28.4</v>
      </c>
    </row>
    <row r="17" spans="1:46" x14ac:dyDescent="0.15">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219" t="s">
        <v>185</v>
      </c>
      <c r="AL17" s="1220"/>
      <c r="AM17" s="1220"/>
      <c r="AN17" s="1221"/>
      <c r="AO17" s="312">
        <v>462178</v>
      </c>
      <c r="AP17" s="312">
        <v>306078</v>
      </c>
      <c r="AQ17" s="313">
        <v>252599</v>
      </c>
      <c r="AR17" s="314">
        <v>21.2</v>
      </c>
    </row>
    <row r="18" spans="1:46" x14ac:dyDescent="0.15">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x14ac:dyDescent="0.15">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511</v>
      </c>
      <c r="AL19" s="290"/>
      <c r="AM19" s="290"/>
      <c r="AN19" s="290"/>
      <c r="AO19" s="290"/>
      <c r="AP19" s="290"/>
      <c r="AQ19" s="290"/>
      <c r="AR19" s="290"/>
    </row>
    <row r="20" spans="1:46" x14ac:dyDescent="0.15">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512</v>
      </c>
      <c r="AP20" s="320" t="s">
        <v>513</v>
      </c>
      <c r="AQ20" s="321" t="s">
        <v>514</v>
      </c>
      <c r="AR20" s="322"/>
    </row>
    <row r="21" spans="1:46" s="328" customFormat="1" x14ac:dyDescent="0.15">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211" t="s">
        <v>515</v>
      </c>
      <c r="AL21" s="1212"/>
      <c r="AM21" s="1212"/>
      <c r="AN21" s="1213"/>
      <c r="AO21" s="324">
        <v>32.450000000000003</v>
      </c>
      <c r="AP21" s="325">
        <v>22.36</v>
      </c>
      <c r="AQ21" s="326">
        <v>10.09</v>
      </c>
      <c r="AR21" s="295"/>
      <c r="AS21" s="327"/>
      <c r="AT21" s="323"/>
    </row>
    <row r="22" spans="1:46" s="328" customFormat="1" x14ac:dyDescent="0.15">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211" t="s">
        <v>516</v>
      </c>
      <c r="AL22" s="1212"/>
      <c r="AM22" s="1212"/>
      <c r="AN22" s="1213"/>
      <c r="AO22" s="329">
        <v>95.2</v>
      </c>
      <c r="AP22" s="330">
        <v>95.6</v>
      </c>
      <c r="AQ22" s="331">
        <v>-0.4</v>
      </c>
      <c r="AR22" s="315"/>
      <c r="AS22" s="327"/>
      <c r="AT22" s="323"/>
    </row>
    <row r="23" spans="1:46" s="328" customFormat="1" x14ac:dyDescent="0.15">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x14ac:dyDescent="0.15">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x14ac:dyDescent="0.15">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x14ac:dyDescent="0.15">
      <c r="A26" s="295" t="s">
        <v>517</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x14ac:dyDescent="0.15">
      <c r="A27" s="336"/>
      <c r="AO27" s="290"/>
      <c r="AP27" s="290"/>
      <c r="AQ27" s="290"/>
      <c r="AR27" s="290"/>
      <c r="AS27" s="290"/>
      <c r="AT27" s="290"/>
    </row>
    <row r="28" spans="1:46" ht="17.25" x14ac:dyDescent="0.15">
      <c r="A28" s="291" t="s">
        <v>518</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x14ac:dyDescent="0.15">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519</v>
      </c>
      <c r="AL29" s="295"/>
      <c r="AM29" s="295"/>
      <c r="AN29" s="295"/>
      <c r="AO29" s="290"/>
      <c r="AP29" s="290"/>
      <c r="AQ29" s="290"/>
      <c r="AR29" s="290"/>
      <c r="AS29" s="338"/>
    </row>
    <row r="30" spans="1:46" x14ac:dyDescent="0.15">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214" t="s">
        <v>497</v>
      </c>
      <c r="AP30" s="300"/>
      <c r="AQ30" s="301" t="s">
        <v>498</v>
      </c>
      <c r="AR30" s="302"/>
    </row>
    <row r="31" spans="1:46" x14ac:dyDescent="0.15">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215"/>
      <c r="AP31" s="306" t="s">
        <v>499</v>
      </c>
      <c r="AQ31" s="307" t="s">
        <v>500</v>
      </c>
      <c r="AR31" s="308" t="s">
        <v>501</v>
      </c>
    </row>
    <row r="32" spans="1:46" ht="27" customHeight="1" x14ac:dyDescent="0.15">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227" t="s">
        <v>520</v>
      </c>
      <c r="AL32" s="1228"/>
      <c r="AM32" s="1228"/>
      <c r="AN32" s="1229"/>
      <c r="AO32" s="339">
        <v>317664</v>
      </c>
      <c r="AP32" s="339">
        <v>210374</v>
      </c>
      <c r="AQ32" s="340">
        <v>139617</v>
      </c>
      <c r="AR32" s="341">
        <v>50.7</v>
      </c>
    </row>
    <row r="33" spans="1:46" ht="13.5" customHeight="1" x14ac:dyDescent="0.15">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227" t="s">
        <v>521</v>
      </c>
      <c r="AL33" s="1228"/>
      <c r="AM33" s="1228"/>
      <c r="AN33" s="1229"/>
      <c r="AO33" s="339" t="s">
        <v>506</v>
      </c>
      <c r="AP33" s="339" t="s">
        <v>506</v>
      </c>
      <c r="AQ33" s="340" t="s">
        <v>506</v>
      </c>
      <c r="AR33" s="341" t="s">
        <v>506</v>
      </c>
    </row>
    <row r="34" spans="1:46" ht="27" customHeight="1" x14ac:dyDescent="0.15">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227" t="s">
        <v>522</v>
      </c>
      <c r="AL34" s="1228"/>
      <c r="AM34" s="1228"/>
      <c r="AN34" s="1229"/>
      <c r="AO34" s="339" t="s">
        <v>506</v>
      </c>
      <c r="AP34" s="339" t="s">
        <v>506</v>
      </c>
      <c r="AQ34" s="340">
        <v>5</v>
      </c>
      <c r="AR34" s="341" t="s">
        <v>506</v>
      </c>
    </row>
    <row r="35" spans="1:46" ht="27" customHeight="1" x14ac:dyDescent="0.15">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227" t="s">
        <v>523</v>
      </c>
      <c r="AL35" s="1228"/>
      <c r="AM35" s="1228"/>
      <c r="AN35" s="1229"/>
      <c r="AO35" s="339">
        <v>10691</v>
      </c>
      <c r="AP35" s="339">
        <v>7080</v>
      </c>
      <c r="AQ35" s="340">
        <v>32699</v>
      </c>
      <c r="AR35" s="341">
        <v>-78.3</v>
      </c>
    </row>
    <row r="36" spans="1:46" ht="27" customHeight="1" x14ac:dyDescent="0.15">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227" t="s">
        <v>524</v>
      </c>
      <c r="AL36" s="1228"/>
      <c r="AM36" s="1228"/>
      <c r="AN36" s="1229"/>
      <c r="AO36" s="339">
        <v>1122</v>
      </c>
      <c r="AP36" s="339">
        <v>743</v>
      </c>
      <c r="AQ36" s="340">
        <v>4068</v>
      </c>
      <c r="AR36" s="341">
        <v>-81.7</v>
      </c>
    </row>
    <row r="37" spans="1:46" ht="13.5" customHeight="1" x14ac:dyDescent="0.15">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227" t="s">
        <v>525</v>
      </c>
      <c r="AL37" s="1228"/>
      <c r="AM37" s="1228"/>
      <c r="AN37" s="1229"/>
      <c r="AO37" s="339" t="s">
        <v>506</v>
      </c>
      <c r="AP37" s="339" t="s">
        <v>506</v>
      </c>
      <c r="AQ37" s="340">
        <v>1263</v>
      </c>
      <c r="AR37" s="341" t="s">
        <v>506</v>
      </c>
    </row>
    <row r="38" spans="1:46" ht="27" customHeight="1" x14ac:dyDescent="0.15">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230" t="s">
        <v>526</v>
      </c>
      <c r="AL38" s="1231"/>
      <c r="AM38" s="1231"/>
      <c r="AN38" s="1232"/>
      <c r="AO38" s="342" t="s">
        <v>506</v>
      </c>
      <c r="AP38" s="342" t="s">
        <v>506</v>
      </c>
      <c r="AQ38" s="343">
        <v>23</v>
      </c>
      <c r="AR38" s="331" t="s">
        <v>506</v>
      </c>
      <c r="AS38" s="338"/>
    </row>
    <row r="39" spans="1:46" x14ac:dyDescent="0.15">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230" t="s">
        <v>527</v>
      </c>
      <c r="AL39" s="1231"/>
      <c r="AM39" s="1231"/>
      <c r="AN39" s="1232"/>
      <c r="AO39" s="339">
        <v>-13983</v>
      </c>
      <c r="AP39" s="339">
        <v>-9260</v>
      </c>
      <c r="AQ39" s="340">
        <v>-8148</v>
      </c>
      <c r="AR39" s="341">
        <v>13.6</v>
      </c>
      <c r="AS39" s="338"/>
    </row>
    <row r="40" spans="1:46" ht="27" customHeight="1" x14ac:dyDescent="0.15">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227" t="s">
        <v>528</v>
      </c>
      <c r="AL40" s="1228"/>
      <c r="AM40" s="1228"/>
      <c r="AN40" s="1229"/>
      <c r="AO40" s="339">
        <v>-259642</v>
      </c>
      <c r="AP40" s="339">
        <v>-171948</v>
      </c>
      <c r="AQ40" s="340">
        <v>-124721</v>
      </c>
      <c r="AR40" s="341">
        <v>37.9</v>
      </c>
      <c r="AS40" s="338"/>
    </row>
    <row r="41" spans="1:46" x14ac:dyDescent="0.15">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233" t="s">
        <v>297</v>
      </c>
      <c r="AL41" s="1234"/>
      <c r="AM41" s="1234"/>
      <c r="AN41" s="1235"/>
      <c r="AO41" s="339">
        <v>55852</v>
      </c>
      <c r="AP41" s="339">
        <v>36988</v>
      </c>
      <c r="AQ41" s="340">
        <v>44807</v>
      </c>
      <c r="AR41" s="341">
        <v>-17.5</v>
      </c>
      <c r="AS41" s="338"/>
    </row>
    <row r="42" spans="1:46" x14ac:dyDescent="0.15">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529</v>
      </c>
      <c r="AL42" s="290"/>
      <c r="AM42" s="290"/>
      <c r="AN42" s="290"/>
      <c r="AO42" s="290"/>
      <c r="AP42" s="290"/>
      <c r="AQ42" s="315"/>
      <c r="AR42" s="315"/>
      <c r="AS42" s="338"/>
    </row>
    <row r="43" spans="1:46" x14ac:dyDescent="0.15">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x14ac:dyDescent="0.15">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x14ac:dyDescent="0.1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x14ac:dyDescent="0.15">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x14ac:dyDescent="0.15">
      <c r="A47" s="348" t="s">
        <v>530</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x14ac:dyDescent="0.15">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531</v>
      </c>
      <c r="AL48" s="349"/>
      <c r="AM48" s="349"/>
      <c r="AN48" s="349"/>
      <c r="AO48" s="349"/>
      <c r="AP48" s="349"/>
      <c r="AQ48" s="350"/>
      <c r="AR48" s="349"/>
    </row>
    <row r="49" spans="1:44" ht="13.5" customHeight="1" x14ac:dyDescent="0.15">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222" t="s">
        <v>497</v>
      </c>
      <c r="AN49" s="1224" t="s">
        <v>532</v>
      </c>
      <c r="AO49" s="1225"/>
      <c r="AP49" s="1225"/>
      <c r="AQ49" s="1225"/>
      <c r="AR49" s="1226"/>
    </row>
    <row r="50" spans="1:44" x14ac:dyDescent="0.15">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223"/>
      <c r="AN50" s="355" t="s">
        <v>533</v>
      </c>
      <c r="AO50" s="356" t="s">
        <v>534</v>
      </c>
      <c r="AP50" s="357" t="s">
        <v>535</v>
      </c>
      <c r="AQ50" s="358" t="s">
        <v>536</v>
      </c>
      <c r="AR50" s="359" t="s">
        <v>537</v>
      </c>
    </row>
    <row r="51" spans="1:44" x14ac:dyDescent="0.15">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538</v>
      </c>
      <c r="AL51" s="352"/>
      <c r="AM51" s="360">
        <v>548324</v>
      </c>
      <c r="AN51" s="361">
        <v>322733</v>
      </c>
      <c r="AO51" s="362">
        <v>34.299999999999997</v>
      </c>
      <c r="AP51" s="363">
        <v>280458</v>
      </c>
      <c r="AQ51" s="364">
        <v>-15.8</v>
      </c>
      <c r="AR51" s="365">
        <v>50.1</v>
      </c>
    </row>
    <row r="52" spans="1:44" x14ac:dyDescent="0.15">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539</v>
      </c>
      <c r="AM52" s="368">
        <v>333379</v>
      </c>
      <c r="AN52" s="369">
        <v>196221</v>
      </c>
      <c r="AO52" s="370">
        <v>36</v>
      </c>
      <c r="AP52" s="371">
        <v>127286</v>
      </c>
      <c r="AQ52" s="372">
        <v>0.4</v>
      </c>
      <c r="AR52" s="373">
        <v>35.6</v>
      </c>
    </row>
    <row r="53" spans="1:44" x14ac:dyDescent="0.15">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540</v>
      </c>
      <c r="AL53" s="352"/>
      <c r="AM53" s="360">
        <v>373094</v>
      </c>
      <c r="AN53" s="361">
        <v>230875</v>
      </c>
      <c r="AO53" s="362">
        <v>-28.5</v>
      </c>
      <c r="AP53" s="363">
        <v>291945</v>
      </c>
      <c r="AQ53" s="364">
        <v>4.0999999999999996</v>
      </c>
      <c r="AR53" s="365">
        <v>-32.6</v>
      </c>
    </row>
    <row r="54" spans="1:44" x14ac:dyDescent="0.15">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539</v>
      </c>
      <c r="AM54" s="368">
        <v>178617</v>
      </c>
      <c r="AN54" s="369">
        <v>110530</v>
      </c>
      <c r="AO54" s="370">
        <v>-43.7</v>
      </c>
      <c r="AP54" s="371">
        <v>127651</v>
      </c>
      <c r="AQ54" s="372">
        <v>0.3</v>
      </c>
      <c r="AR54" s="373">
        <v>-44</v>
      </c>
    </row>
    <row r="55" spans="1:44" x14ac:dyDescent="0.15">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541</v>
      </c>
      <c r="AL55" s="352"/>
      <c r="AM55" s="360">
        <v>630992</v>
      </c>
      <c r="AN55" s="361">
        <v>398857</v>
      </c>
      <c r="AO55" s="362">
        <v>72.8</v>
      </c>
      <c r="AP55" s="363">
        <v>291173</v>
      </c>
      <c r="AQ55" s="364">
        <v>-0.3</v>
      </c>
      <c r="AR55" s="365">
        <v>73.099999999999994</v>
      </c>
    </row>
    <row r="56" spans="1:44" x14ac:dyDescent="0.15">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539</v>
      </c>
      <c r="AM56" s="368">
        <v>407419</v>
      </c>
      <c r="AN56" s="369">
        <v>257534</v>
      </c>
      <c r="AO56" s="370">
        <v>133</v>
      </c>
      <c r="AP56" s="371">
        <v>119071</v>
      </c>
      <c r="AQ56" s="372">
        <v>-6.7</v>
      </c>
      <c r="AR56" s="373">
        <v>139.69999999999999</v>
      </c>
    </row>
    <row r="57" spans="1:44" x14ac:dyDescent="0.15">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542</v>
      </c>
      <c r="AL57" s="352"/>
      <c r="AM57" s="360">
        <v>755882</v>
      </c>
      <c r="AN57" s="361">
        <v>488612</v>
      </c>
      <c r="AO57" s="362">
        <v>22.5</v>
      </c>
      <c r="AP57" s="363">
        <v>271581</v>
      </c>
      <c r="AQ57" s="364">
        <v>-6.7</v>
      </c>
      <c r="AR57" s="365">
        <v>29.2</v>
      </c>
    </row>
    <row r="58" spans="1:44" x14ac:dyDescent="0.15">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539</v>
      </c>
      <c r="AM58" s="368">
        <v>525979</v>
      </c>
      <c r="AN58" s="369">
        <v>339999</v>
      </c>
      <c r="AO58" s="370">
        <v>32</v>
      </c>
      <c r="AP58" s="371">
        <v>117844</v>
      </c>
      <c r="AQ58" s="372">
        <v>-1</v>
      </c>
      <c r="AR58" s="373">
        <v>33</v>
      </c>
    </row>
    <row r="59" spans="1:44" x14ac:dyDescent="0.15">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543</v>
      </c>
      <c r="AL59" s="352"/>
      <c r="AM59" s="360">
        <v>740267</v>
      </c>
      <c r="AN59" s="361">
        <v>490243</v>
      </c>
      <c r="AO59" s="362">
        <v>0.3</v>
      </c>
      <c r="AP59" s="363">
        <v>268375</v>
      </c>
      <c r="AQ59" s="364">
        <v>-1.2</v>
      </c>
      <c r="AR59" s="365">
        <v>1.5</v>
      </c>
    </row>
    <row r="60" spans="1:44" x14ac:dyDescent="0.15">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539</v>
      </c>
      <c r="AM60" s="368">
        <v>442988</v>
      </c>
      <c r="AN60" s="369">
        <v>293370</v>
      </c>
      <c r="AO60" s="370">
        <v>-13.7</v>
      </c>
      <c r="AP60" s="371">
        <v>119602</v>
      </c>
      <c r="AQ60" s="372">
        <v>1.5</v>
      </c>
      <c r="AR60" s="373">
        <v>-15.2</v>
      </c>
    </row>
    <row r="61" spans="1:44" x14ac:dyDescent="0.15">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544</v>
      </c>
      <c r="AL61" s="374"/>
      <c r="AM61" s="375">
        <v>609712</v>
      </c>
      <c r="AN61" s="376">
        <v>386264</v>
      </c>
      <c r="AO61" s="377">
        <v>20.3</v>
      </c>
      <c r="AP61" s="378">
        <v>280706</v>
      </c>
      <c r="AQ61" s="379">
        <v>-4</v>
      </c>
      <c r="AR61" s="365">
        <v>24.3</v>
      </c>
    </row>
    <row r="62" spans="1:44" x14ac:dyDescent="0.15">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539</v>
      </c>
      <c r="AM62" s="368">
        <v>377676</v>
      </c>
      <c r="AN62" s="369">
        <v>239531</v>
      </c>
      <c r="AO62" s="370">
        <v>28.7</v>
      </c>
      <c r="AP62" s="371">
        <v>122291</v>
      </c>
      <c r="AQ62" s="372">
        <v>-1.1000000000000001</v>
      </c>
      <c r="AR62" s="373">
        <v>29.8</v>
      </c>
    </row>
    <row r="63" spans="1:44" x14ac:dyDescent="0.15">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x14ac:dyDescent="0.15">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x14ac:dyDescent="0.15">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x14ac:dyDescent="0.15">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15">
      <c r="AK67" s="290"/>
      <c r="AL67" s="290"/>
      <c r="AM67" s="290"/>
      <c r="AN67" s="290"/>
      <c r="AO67" s="290"/>
      <c r="AP67" s="290"/>
      <c r="AQ67" s="290"/>
      <c r="AR67" s="290"/>
      <c r="AS67" s="290"/>
      <c r="AT67" s="290"/>
    </row>
    <row r="68" spans="1:46" ht="13.5" hidden="1" customHeight="1" x14ac:dyDescent="0.15">
      <c r="AK68" s="290"/>
      <c r="AL68" s="290"/>
      <c r="AM68" s="290"/>
      <c r="AN68" s="290"/>
      <c r="AO68" s="290"/>
      <c r="AP68" s="290"/>
      <c r="AQ68" s="290"/>
      <c r="AR68" s="290"/>
    </row>
    <row r="69" spans="1:46" ht="13.5" hidden="1" customHeight="1" x14ac:dyDescent="0.15">
      <c r="AK69" s="290"/>
      <c r="AL69" s="290"/>
      <c r="AM69" s="290"/>
      <c r="AN69" s="290"/>
      <c r="AO69" s="290"/>
      <c r="AP69" s="290"/>
      <c r="AQ69" s="290"/>
      <c r="AR69" s="290"/>
    </row>
    <row r="70" spans="1:46" hidden="1" x14ac:dyDescent="0.15">
      <c r="AK70" s="290"/>
      <c r="AL70" s="290"/>
      <c r="AM70" s="290"/>
      <c r="AN70" s="290"/>
      <c r="AO70" s="290"/>
      <c r="AP70" s="290"/>
      <c r="AQ70" s="290"/>
      <c r="AR70" s="290"/>
    </row>
    <row r="71" spans="1:46" hidden="1" x14ac:dyDescent="0.15">
      <c r="AK71" s="290"/>
      <c r="AL71" s="290"/>
      <c r="AM71" s="290"/>
      <c r="AN71" s="290"/>
      <c r="AO71" s="290"/>
      <c r="AP71" s="290"/>
      <c r="AQ71" s="290"/>
      <c r="AR71" s="290"/>
    </row>
    <row r="72" spans="1:46" hidden="1" x14ac:dyDescent="0.15">
      <c r="AK72" s="290"/>
      <c r="AL72" s="290"/>
      <c r="AM72" s="290"/>
      <c r="AN72" s="290"/>
      <c r="AO72" s="290"/>
      <c r="AP72" s="290"/>
      <c r="AQ72" s="290"/>
      <c r="AR72" s="290"/>
    </row>
    <row r="73" spans="1:46" hidden="1" x14ac:dyDescent="0.15">
      <c r="AK73" s="290"/>
      <c r="AL73" s="290"/>
      <c r="AM73" s="290"/>
      <c r="AN73" s="290"/>
      <c r="AO73" s="290"/>
      <c r="AP73" s="290"/>
      <c r="AQ73" s="290"/>
      <c r="AR73" s="290"/>
    </row>
    <row r="74" spans="1:46" hidden="1" x14ac:dyDescent="0.15"/>
  </sheetData>
  <sheetProtection algorithmName="SHA-512" hashValue="T4wUy5H/cvB7OmJIGOEq0WerUuLy1GVnGtkdALI3l5XoklxCCEKiPWs/rT4i2SvAZMON1Xrw5MwL8fuc/eZOWQ==" saltValue="e4O/W+14+6q3RYvCDNb2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88" customWidth="1"/>
    <col min="126" max="16384" width="9" style="287" hidden="1"/>
  </cols>
  <sheetData>
    <row r="1" spans="2:125"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x14ac:dyDescent="0.15">
      <c r="B2" s="287"/>
      <c r="DG2" s="287"/>
    </row>
    <row r="3" spans="2:125" x14ac:dyDescent="0.15">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x14ac:dyDescent="0.15"/>
    <row r="5" spans="2:125" x14ac:dyDescent="0.15"/>
    <row r="6" spans="2:125" x14ac:dyDescent="0.15"/>
    <row r="7" spans="2:125" x14ac:dyDescent="0.15"/>
    <row r="8" spans="2:125" x14ac:dyDescent="0.15"/>
    <row r="9" spans="2:125" x14ac:dyDescent="0.15">
      <c r="DU9" s="28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7"/>
    </row>
    <row r="18" spans="125:125" x14ac:dyDescent="0.15"/>
    <row r="19" spans="125:125" x14ac:dyDescent="0.15"/>
    <row r="20" spans="125:125" x14ac:dyDescent="0.15">
      <c r="DU20" s="287"/>
    </row>
    <row r="21" spans="125:125" x14ac:dyDescent="0.15">
      <c r="DU21" s="28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7"/>
    </row>
    <row r="29" spans="125:125" x14ac:dyDescent="0.15"/>
    <row r="30" spans="125:125" x14ac:dyDescent="0.15"/>
    <row r="31" spans="125:125" x14ac:dyDescent="0.15"/>
    <row r="32" spans="125:125" x14ac:dyDescent="0.15"/>
    <row r="33" spans="2:125" x14ac:dyDescent="0.15">
      <c r="B33" s="287"/>
      <c r="G33" s="287"/>
      <c r="I33" s="287"/>
    </row>
    <row r="34" spans="2:125" x14ac:dyDescent="0.15">
      <c r="C34" s="287"/>
      <c r="P34" s="287"/>
      <c r="DE34" s="287"/>
      <c r="DH34" s="287"/>
    </row>
    <row r="35" spans="2:125" x14ac:dyDescent="0.15">
      <c r="D35" s="287"/>
      <c r="E35" s="287"/>
      <c r="DG35" s="287"/>
      <c r="DJ35" s="287"/>
      <c r="DP35" s="287"/>
      <c r="DQ35" s="287"/>
      <c r="DR35" s="287"/>
      <c r="DS35" s="287"/>
      <c r="DT35" s="287"/>
      <c r="DU35" s="287"/>
    </row>
    <row r="36" spans="2:125" x14ac:dyDescent="0.15">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x14ac:dyDescent="0.15">
      <c r="DU37" s="287"/>
    </row>
    <row r="38" spans="2:125" x14ac:dyDescent="0.15">
      <c r="DT38" s="287"/>
      <c r="DU38" s="287"/>
    </row>
    <row r="39" spans="2:125" x14ac:dyDescent="0.15"/>
    <row r="40" spans="2:125" x14ac:dyDescent="0.15">
      <c r="DH40" s="287"/>
    </row>
    <row r="41" spans="2:125" x14ac:dyDescent="0.15">
      <c r="DE41" s="287"/>
    </row>
    <row r="42" spans="2:125" x14ac:dyDescent="0.15">
      <c r="DG42" s="287"/>
      <c r="DJ42" s="287"/>
    </row>
    <row r="43" spans="2:125" x14ac:dyDescent="0.15">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x14ac:dyDescent="0.15">
      <c r="DU44" s="287"/>
    </row>
    <row r="45" spans="2:125" x14ac:dyDescent="0.15"/>
    <row r="46" spans="2:125" x14ac:dyDescent="0.15"/>
    <row r="47" spans="2:125" x14ac:dyDescent="0.15"/>
    <row r="48" spans="2:125" x14ac:dyDescent="0.15">
      <c r="DT48" s="287"/>
      <c r="DU48" s="287"/>
    </row>
    <row r="49" spans="120:125" x14ac:dyDescent="0.15">
      <c r="DU49" s="287"/>
    </row>
    <row r="50" spans="120:125" x14ac:dyDescent="0.15">
      <c r="DU50" s="287"/>
    </row>
    <row r="51" spans="120:125" x14ac:dyDescent="0.15">
      <c r="DP51" s="287"/>
      <c r="DQ51" s="287"/>
      <c r="DR51" s="287"/>
      <c r="DS51" s="287"/>
      <c r="DT51" s="287"/>
      <c r="DU51" s="287"/>
    </row>
    <row r="52" spans="120:125" x14ac:dyDescent="0.15"/>
    <row r="53" spans="120:125" x14ac:dyDescent="0.15"/>
    <row r="54" spans="120:125" x14ac:dyDescent="0.15">
      <c r="DU54" s="287"/>
    </row>
    <row r="55" spans="120:125" x14ac:dyDescent="0.15"/>
    <row r="56" spans="120:125" x14ac:dyDescent="0.15"/>
    <row r="57" spans="120:125" x14ac:dyDescent="0.15"/>
    <row r="58" spans="120:125" x14ac:dyDescent="0.15">
      <c r="DU58" s="287"/>
    </row>
    <row r="59" spans="120:125" x14ac:dyDescent="0.15"/>
    <row r="60" spans="120:125" x14ac:dyDescent="0.15"/>
    <row r="61" spans="120:125" x14ac:dyDescent="0.15"/>
    <row r="62" spans="120:125" x14ac:dyDescent="0.15"/>
    <row r="63" spans="120:125" x14ac:dyDescent="0.15">
      <c r="DU63" s="287"/>
    </row>
    <row r="64" spans="120:125" x14ac:dyDescent="0.15">
      <c r="DT64" s="287"/>
      <c r="DU64" s="287"/>
    </row>
    <row r="65" spans="123:125" x14ac:dyDescent="0.15"/>
    <row r="66" spans="123:125" x14ac:dyDescent="0.15"/>
    <row r="67" spans="123:125" x14ac:dyDescent="0.15"/>
    <row r="68" spans="123:125" x14ac:dyDescent="0.15"/>
    <row r="69" spans="123:125" x14ac:dyDescent="0.15">
      <c r="DS69" s="287"/>
      <c r="DT69" s="287"/>
      <c r="DU69" s="28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7"/>
    </row>
    <row r="83" spans="116:125" x14ac:dyDescent="0.15">
      <c r="DM83" s="287"/>
      <c r="DN83" s="287"/>
      <c r="DO83" s="287"/>
      <c r="DP83" s="287"/>
      <c r="DQ83" s="287"/>
      <c r="DR83" s="287"/>
      <c r="DS83" s="287"/>
      <c r="DT83" s="287"/>
      <c r="DU83" s="287"/>
    </row>
    <row r="84" spans="116:125" x14ac:dyDescent="0.15"/>
    <row r="85" spans="116:125" x14ac:dyDescent="0.15"/>
    <row r="86" spans="116:125" x14ac:dyDescent="0.15"/>
    <row r="87" spans="116:125" x14ac:dyDescent="0.15"/>
    <row r="88" spans="116:125" x14ac:dyDescent="0.15">
      <c r="DU88" s="28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7"/>
      <c r="DT94" s="287"/>
      <c r="DU94" s="287"/>
    </row>
    <row r="95" spans="116:125" ht="13.5" customHeight="1" x14ac:dyDescent="0.15">
      <c r="DU95" s="28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7"/>
    </row>
    <row r="102" spans="124:125" ht="13.5" customHeight="1" x14ac:dyDescent="0.15"/>
    <row r="103" spans="124:125" ht="13.5" customHeight="1" x14ac:dyDescent="0.15"/>
    <row r="104" spans="124:125" ht="13.5" customHeight="1" x14ac:dyDescent="0.15">
      <c r="DT104" s="287"/>
      <c r="DU104" s="28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546</v>
      </c>
    </row>
    <row r="120" spans="125:125" ht="13.5" hidden="1" customHeight="1" x14ac:dyDescent="0.15"/>
    <row r="121" spans="125:125" ht="13.5" hidden="1" customHeight="1" x14ac:dyDescent="0.15">
      <c r="DU121" s="287"/>
    </row>
  </sheetData>
  <sheetProtection algorithmName="SHA-512" hashValue="LS4Y248GMd1MNZwqvMMSDvdzLv2YuXx/jvVumNa/4Q+dPR2ZLJNuU20ChYnmPez4a1dLPESF5JYgTRWntFVVMQ==" saltValue="eSDoqtUejmVYRiJUSYFt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88" customWidth="1"/>
    <col min="126" max="142" width="0" style="287" hidden="1" customWidth="1"/>
    <col min="143" max="16384" width="9" style="287" hidden="1"/>
  </cols>
  <sheetData>
    <row r="1" spans="1:125"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x14ac:dyDescent="0.15">
      <c r="B2" s="287"/>
      <c r="T2" s="287"/>
    </row>
    <row r="3" spans="1:125"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7"/>
      <c r="G33" s="287"/>
      <c r="I33" s="287"/>
    </row>
    <row r="34" spans="2:125" x14ac:dyDescent="0.15">
      <c r="C34" s="287"/>
      <c r="P34" s="287"/>
      <c r="R34" s="287"/>
      <c r="U34" s="287"/>
    </row>
    <row r="35" spans="2:125" x14ac:dyDescent="0.15">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x14ac:dyDescent="0.15">
      <c r="F36" s="287"/>
      <c r="H36" s="287"/>
      <c r="J36" s="287"/>
      <c r="K36" s="287"/>
      <c r="L36" s="287"/>
      <c r="M36" s="287"/>
      <c r="N36" s="287"/>
      <c r="O36" s="287"/>
      <c r="Q36" s="287"/>
      <c r="S36" s="287"/>
      <c r="V36" s="287"/>
    </row>
    <row r="37" spans="2:125" x14ac:dyDescent="0.15"/>
    <row r="38" spans="2:125" x14ac:dyDescent="0.15"/>
    <row r="39" spans="2:125" x14ac:dyDescent="0.15"/>
    <row r="40" spans="2:125" x14ac:dyDescent="0.15">
      <c r="U40" s="287"/>
    </row>
    <row r="41" spans="2:125" x14ac:dyDescent="0.15">
      <c r="R41" s="287"/>
    </row>
    <row r="42" spans="2:125" x14ac:dyDescent="0.15">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x14ac:dyDescent="0.15">
      <c r="Q43" s="287"/>
      <c r="S43" s="287"/>
      <c r="V43" s="28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547</v>
      </c>
    </row>
  </sheetData>
  <sheetProtection algorithmName="SHA-512" hashValue="jbBeMxY1Sj11zC5aGOtpYNsJ1Kv+T8/I+3GEiWpImkfBAxJf49wE9Q4pLvPl9h8bLEMKzNcZmUVRqoNdoaMoBw==" saltValue="w+HR2jHqptPaStfmMH6O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6" t="s">
        <v>3</v>
      </c>
      <c r="D47" s="1236"/>
      <c r="E47" s="1237"/>
      <c r="F47" s="11">
        <v>163.19</v>
      </c>
      <c r="G47" s="12">
        <v>172.88</v>
      </c>
      <c r="H47" s="12">
        <v>194.1</v>
      </c>
      <c r="I47" s="12">
        <v>177.41</v>
      </c>
      <c r="J47" s="13">
        <v>172.8</v>
      </c>
    </row>
    <row r="48" spans="2:10" ht="57.75" customHeight="1" x14ac:dyDescent="0.15">
      <c r="B48" s="14"/>
      <c r="C48" s="1238" t="s">
        <v>4</v>
      </c>
      <c r="D48" s="1238"/>
      <c r="E48" s="1239"/>
      <c r="F48" s="15">
        <v>11.69</v>
      </c>
      <c r="G48" s="16">
        <v>11.8</v>
      </c>
      <c r="H48" s="16">
        <v>0.32</v>
      </c>
      <c r="I48" s="16">
        <v>12.04</v>
      </c>
      <c r="J48" s="17">
        <v>7.21</v>
      </c>
    </row>
    <row r="49" spans="2:10" ht="57.75" customHeight="1" thickBot="1" x14ac:dyDescent="0.2">
      <c r="B49" s="18"/>
      <c r="C49" s="1240" t="s">
        <v>5</v>
      </c>
      <c r="D49" s="1240"/>
      <c r="E49" s="1241"/>
      <c r="F49" s="19">
        <v>13.43</v>
      </c>
      <c r="G49" s="20">
        <v>6.02</v>
      </c>
      <c r="H49" s="20" t="s">
        <v>553</v>
      </c>
      <c r="I49" s="20" t="s">
        <v>554</v>
      </c>
      <c r="J49" s="21" t="s">
        <v>555</v>
      </c>
    </row>
    <row r="50" spans="2:10" ht="13.5" customHeight="1" x14ac:dyDescent="0.15"/>
  </sheetData>
  <sheetProtection algorithmName="SHA-512" hashValue="IMmPROJ/hlc6urqYCH1EZCwnjHXbTJeDYESxvGIyZQnYmHuAa4KGVdWwuyTyRnzJoGSeGmdv4imbya2+Z2v26A==" saltValue="zuYWoBh89ONF0sfGVPOC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8" t="s">
        <v>556</v>
      </c>
      <c r="D34" s="1248"/>
      <c r="E34" s="1249"/>
      <c r="F34" s="32">
        <v>11.69</v>
      </c>
      <c r="G34" s="33">
        <v>11.8</v>
      </c>
      <c r="H34" s="33">
        <v>0.31</v>
      </c>
      <c r="I34" s="33">
        <v>12.03</v>
      </c>
      <c r="J34" s="34">
        <v>7.21</v>
      </c>
      <c r="K34" s="22"/>
      <c r="L34" s="22"/>
      <c r="M34" s="22"/>
      <c r="N34" s="22"/>
      <c r="O34" s="22"/>
      <c r="P34" s="22"/>
    </row>
    <row r="35" spans="1:16" ht="39" customHeight="1" x14ac:dyDescent="0.15">
      <c r="A35" s="22"/>
      <c r="B35" s="35"/>
      <c r="C35" s="1242" t="s">
        <v>557</v>
      </c>
      <c r="D35" s="1243"/>
      <c r="E35" s="1244"/>
      <c r="F35" s="36">
        <v>2.04</v>
      </c>
      <c r="G35" s="37">
        <v>2.29</v>
      </c>
      <c r="H35" s="37">
        <v>2.64</v>
      </c>
      <c r="I35" s="37">
        <v>2.46</v>
      </c>
      <c r="J35" s="38">
        <v>1.99</v>
      </c>
      <c r="K35" s="22"/>
      <c r="L35" s="22"/>
      <c r="M35" s="22"/>
      <c r="N35" s="22"/>
      <c r="O35" s="22"/>
      <c r="P35" s="22"/>
    </row>
    <row r="36" spans="1:16" ht="39" customHeight="1" x14ac:dyDescent="0.15">
      <c r="A36" s="22"/>
      <c r="B36" s="35"/>
      <c r="C36" s="1242" t="s">
        <v>558</v>
      </c>
      <c r="D36" s="1243"/>
      <c r="E36" s="1244"/>
      <c r="F36" s="36">
        <v>4.26</v>
      </c>
      <c r="G36" s="37">
        <v>3.6</v>
      </c>
      <c r="H36" s="37">
        <v>3.78</v>
      </c>
      <c r="I36" s="37">
        <v>1.2</v>
      </c>
      <c r="J36" s="38">
        <v>1.42</v>
      </c>
      <c r="K36" s="22"/>
      <c r="L36" s="22"/>
      <c r="M36" s="22"/>
      <c r="N36" s="22"/>
      <c r="O36" s="22"/>
      <c r="P36" s="22"/>
    </row>
    <row r="37" spans="1:16" ht="39" customHeight="1" x14ac:dyDescent="0.15">
      <c r="A37" s="22"/>
      <c r="B37" s="35"/>
      <c r="C37" s="1242" t="s">
        <v>559</v>
      </c>
      <c r="D37" s="1243"/>
      <c r="E37" s="1244"/>
      <c r="F37" s="36" t="s">
        <v>506</v>
      </c>
      <c r="G37" s="37" t="s">
        <v>506</v>
      </c>
      <c r="H37" s="37" t="s">
        <v>506</v>
      </c>
      <c r="I37" s="37">
        <v>1.28</v>
      </c>
      <c r="J37" s="38">
        <v>1.1499999999999999</v>
      </c>
      <c r="K37" s="22"/>
      <c r="L37" s="22"/>
      <c r="M37" s="22"/>
      <c r="N37" s="22"/>
      <c r="O37" s="22"/>
      <c r="P37" s="22"/>
    </row>
    <row r="38" spans="1:16" ht="39" customHeight="1" x14ac:dyDescent="0.15">
      <c r="A38" s="22"/>
      <c r="B38" s="35"/>
      <c r="C38" s="1242" t="s">
        <v>560</v>
      </c>
      <c r="D38" s="1243"/>
      <c r="E38" s="1244"/>
      <c r="F38" s="36">
        <v>1.04</v>
      </c>
      <c r="G38" s="37">
        <v>1.45</v>
      </c>
      <c r="H38" s="37">
        <v>1.62</v>
      </c>
      <c r="I38" s="37">
        <v>0.56000000000000005</v>
      </c>
      <c r="J38" s="38">
        <v>0.41</v>
      </c>
      <c r="K38" s="22"/>
      <c r="L38" s="22"/>
      <c r="M38" s="22"/>
      <c r="N38" s="22"/>
      <c r="O38" s="22"/>
      <c r="P38" s="22"/>
    </row>
    <row r="39" spans="1:16" ht="39" customHeight="1" x14ac:dyDescent="0.15">
      <c r="A39" s="22"/>
      <c r="B39" s="35"/>
      <c r="C39" s="1242" t="s">
        <v>561</v>
      </c>
      <c r="D39" s="1243"/>
      <c r="E39" s="1244"/>
      <c r="F39" s="36">
        <v>0.03</v>
      </c>
      <c r="G39" s="37">
        <v>0.06</v>
      </c>
      <c r="H39" s="37">
        <v>0.05</v>
      </c>
      <c r="I39" s="37">
        <v>0.06</v>
      </c>
      <c r="J39" s="38">
        <v>0.02</v>
      </c>
      <c r="K39" s="22"/>
      <c r="L39" s="22"/>
      <c r="M39" s="22"/>
      <c r="N39" s="22"/>
      <c r="O39" s="22"/>
      <c r="P39" s="22"/>
    </row>
    <row r="40" spans="1:16" ht="39" customHeight="1" x14ac:dyDescent="0.15">
      <c r="A40" s="22"/>
      <c r="B40" s="35"/>
      <c r="C40" s="1242" t="s">
        <v>562</v>
      </c>
      <c r="D40" s="1243"/>
      <c r="E40" s="1244"/>
      <c r="F40" s="36">
        <v>0</v>
      </c>
      <c r="G40" s="37">
        <v>0</v>
      </c>
      <c r="H40" s="37">
        <v>0</v>
      </c>
      <c r="I40" s="37">
        <v>0</v>
      </c>
      <c r="J40" s="38">
        <v>0</v>
      </c>
      <c r="K40" s="22"/>
      <c r="L40" s="22"/>
      <c r="M40" s="22"/>
      <c r="N40" s="22"/>
      <c r="O40" s="22"/>
      <c r="P40" s="22"/>
    </row>
    <row r="41" spans="1:16" ht="39" customHeight="1" x14ac:dyDescent="0.15">
      <c r="A41" s="22"/>
      <c r="B41" s="35"/>
      <c r="C41" s="1242" t="s">
        <v>563</v>
      </c>
      <c r="D41" s="1243"/>
      <c r="E41" s="1244"/>
      <c r="F41" s="36">
        <v>0</v>
      </c>
      <c r="G41" s="37">
        <v>0</v>
      </c>
      <c r="H41" s="37">
        <v>0</v>
      </c>
      <c r="I41" s="37">
        <v>0</v>
      </c>
      <c r="J41" s="38">
        <v>0</v>
      </c>
      <c r="K41" s="22"/>
      <c r="L41" s="22"/>
      <c r="M41" s="22"/>
      <c r="N41" s="22"/>
      <c r="O41" s="22"/>
      <c r="P41" s="22"/>
    </row>
    <row r="42" spans="1:16" ht="39" customHeight="1" x14ac:dyDescent="0.15">
      <c r="A42" s="22"/>
      <c r="B42" s="39"/>
      <c r="C42" s="1242" t="s">
        <v>564</v>
      </c>
      <c r="D42" s="1243"/>
      <c r="E42" s="1244"/>
      <c r="F42" s="36" t="s">
        <v>506</v>
      </c>
      <c r="G42" s="37" t="s">
        <v>506</v>
      </c>
      <c r="H42" s="37" t="s">
        <v>506</v>
      </c>
      <c r="I42" s="37" t="s">
        <v>506</v>
      </c>
      <c r="J42" s="38" t="s">
        <v>506</v>
      </c>
      <c r="K42" s="22"/>
      <c r="L42" s="22"/>
      <c r="M42" s="22"/>
      <c r="N42" s="22"/>
      <c r="O42" s="22"/>
      <c r="P42" s="22"/>
    </row>
    <row r="43" spans="1:16" ht="39" customHeight="1" thickBot="1" x14ac:dyDescent="0.2">
      <c r="A43" s="22"/>
      <c r="B43" s="40"/>
      <c r="C43" s="1245" t="s">
        <v>565</v>
      </c>
      <c r="D43" s="1246"/>
      <c r="E43" s="1247"/>
      <c r="F43" s="41">
        <v>2.35</v>
      </c>
      <c r="G43" s="42">
        <v>1.88</v>
      </c>
      <c r="H43" s="42">
        <v>1.74</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2Z2Uun45MDLNufIxK5H0GmNLqJd+o6hcwzTrMqI7qdc1B7l+ke+WlcShTm/3zBp+nlVK8CA9vYe5q93FLqGDQ==" saltValue="dtEM4ihXil7cXIqp/Qnv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365</v>
      </c>
      <c r="L45" s="60">
        <v>365</v>
      </c>
      <c r="M45" s="60">
        <v>327</v>
      </c>
      <c r="N45" s="60">
        <v>309</v>
      </c>
      <c r="O45" s="61">
        <v>318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506</v>
      </c>
      <c r="L46" s="64" t="s">
        <v>506</v>
      </c>
      <c r="M46" s="64" t="s">
        <v>506</v>
      </c>
      <c r="N46" s="64" t="s">
        <v>506</v>
      </c>
      <c r="O46" s="65" t="s">
        <v>506</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506</v>
      </c>
      <c r="L47" s="64" t="s">
        <v>506</v>
      </c>
      <c r="M47" s="64" t="s">
        <v>506</v>
      </c>
      <c r="N47" s="64" t="s">
        <v>506</v>
      </c>
      <c r="O47" s="65" t="s">
        <v>506</v>
      </c>
      <c r="P47" s="48"/>
      <c r="Q47" s="48"/>
      <c r="R47" s="48"/>
      <c r="S47" s="48"/>
      <c r="T47" s="48"/>
      <c r="U47" s="48"/>
    </row>
    <row r="48" spans="1:21" ht="30.75" customHeight="1" x14ac:dyDescent="0.15">
      <c r="A48" s="48"/>
      <c r="B48" s="1252"/>
      <c r="C48" s="1253"/>
      <c r="D48" s="62"/>
      <c r="E48" s="1258" t="s">
        <v>15</v>
      </c>
      <c r="F48" s="1258"/>
      <c r="G48" s="1258"/>
      <c r="H48" s="1258"/>
      <c r="I48" s="1258"/>
      <c r="J48" s="1259"/>
      <c r="K48" s="63">
        <v>18</v>
      </c>
      <c r="L48" s="64">
        <v>16</v>
      </c>
      <c r="M48" s="64">
        <v>11</v>
      </c>
      <c r="N48" s="64">
        <v>11</v>
      </c>
      <c r="O48" s="65">
        <v>11</v>
      </c>
      <c r="P48" s="48"/>
      <c r="Q48" s="48"/>
      <c r="R48" s="48"/>
      <c r="S48" s="48"/>
      <c r="T48" s="48"/>
      <c r="U48" s="48"/>
    </row>
    <row r="49" spans="1:21" ht="30.75" customHeight="1" x14ac:dyDescent="0.15">
      <c r="A49" s="48"/>
      <c r="B49" s="1252"/>
      <c r="C49" s="1253"/>
      <c r="D49" s="62"/>
      <c r="E49" s="1258" t="s">
        <v>16</v>
      </c>
      <c r="F49" s="1258"/>
      <c r="G49" s="1258"/>
      <c r="H49" s="1258"/>
      <c r="I49" s="1258"/>
      <c r="J49" s="1259"/>
      <c r="K49" s="63">
        <v>1</v>
      </c>
      <c r="L49" s="64">
        <v>1</v>
      </c>
      <c r="M49" s="64">
        <v>1</v>
      </c>
      <c r="N49" s="64">
        <v>1</v>
      </c>
      <c r="O49" s="65">
        <v>1</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506</v>
      </c>
      <c r="L50" s="64" t="s">
        <v>506</v>
      </c>
      <c r="M50" s="64" t="s">
        <v>506</v>
      </c>
      <c r="N50" s="64" t="s">
        <v>506</v>
      </c>
      <c r="O50" s="65" t="s">
        <v>506</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506</v>
      </c>
      <c r="L51" s="64" t="s">
        <v>506</v>
      </c>
      <c r="M51" s="64" t="s">
        <v>506</v>
      </c>
      <c r="N51" s="64" t="s">
        <v>506</v>
      </c>
      <c r="O51" s="65" t="s">
        <v>506</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327</v>
      </c>
      <c r="L52" s="64">
        <v>315</v>
      </c>
      <c r="M52" s="64">
        <v>277</v>
      </c>
      <c r="N52" s="64">
        <v>268</v>
      </c>
      <c r="O52" s="65">
        <v>274</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57</v>
      </c>
      <c r="L53" s="69">
        <v>67</v>
      </c>
      <c r="M53" s="69">
        <v>62</v>
      </c>
      <c r="N53" s="69">
        <v>53</v>
      </c>
      <c r="O53" s="70">
        <v>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584</v>
      </c>
      <c r="L57" s="84" t="s">
        <v>584</v>
      </c>
      <c r="M57" s="84" t="s">
        <v>584</v>
      </c>
      <c r="N57" s="84" t="s">
        <v>584</v>
      </c>
      <c r="O57" s="85" t="s">
        <v>584</v>
      </c>
    </row>
    <row r="58" spans="1:21" ht="31.5" customHeight="1" thickBot="1" x14ac:dyDescent="0.2">
      <c r="B58" s="1268"/>
      <c r="C58" s="1269"/>
      <c r="D58" s="1273" t="s">
        <v>27</v>
      </c>
      <c r="E58" s="1274"/>
      <c r="F58" s="1274"/>
      <c r="G58" s="1274"/>
      <c r="H58" s="1274"/>
      <c r="I58" s="1274"/>
      <c r="J58" s="1275"/>
      <c r="K58" s="86" t="s">
        <v>584</v>
      </c>
      <c r="L58" s="87" t="s">
        <v>584</v>
      </c>
      <c r="M58" s="87" t="s">
        <v>584</v>
      </c>
      <c r="N58" s="87" t="s">
        <v>584</v>
      </c>
      <c r="O58" s="88" t="s">
        <v>584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PgFuxp2ANe0F5MiQdV15p5Qi5RVSj5fQ/Ky0E5JlIZydp/cFyvNtKXLo2CowuykhPOhx3W8/Sy3t42dNH2Avw==" saltValue="Pi4Pz57vW7CSu5hSvUK3w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76" t="s">
        <v>30</v>
      </c>
      <c r="C41" s="1277"/>
      <c r="D41" s="102"/>
      <c r="E41" s="1282" t="s">
        <v>31</v>
      </c>
      <c r="F41" s="1282"/>
      <c r="G41" s="1282"/>
      <c r="H41" s="1283"/>
      <c r="I41" s="103">
        <v>2809</v>
      </c>
      <c r="J41" s="104">
        <v>2743</v>
      </c>
      <c r="K41" s="104">
        <v>2846</v>
      </c>
      <c r="L41" s="104">
        <v>3103</v>
      </c>
      <c r="M41" s="105">
        <v>3429</v>
      </c>
    </row>
    <row r="42" spans="2:13" ht="27.75" customHeight="1" x14ac:dyDescent="0.15">
      <c r="B42" s="1278"/>
      <c r="C42" s="1279"/>
      <c r="D42" s="106"/>
      <c r="E42" s="1284" t="s">
        <v>32</v>
      </c>
      <c r="F42" s="1284"/>
      <c r="G42" s="1284"/>
      <c r="H42" s="1285"/>
      <c r="I42" s="107" t="s">
        <v>506</v>
      </c>
      <c r="J42" s="108" t="s">
        <v>506</v>
      </c>
      <c r="K42" s="108" t="s">
        <v>506</v>
      </c>
      <c r="L42" s="108" t="s">
        <v>506</v>
      </c>
      <c r="M42" s="109" t="s">
        <v>506</v>
      </c>
    </row>
    <row r="43" spans="2:13" ht="27.75" customHeight="1" x14ac:dyDescent="0.15">
      <c r="B43" s="1278"/>
      <c r="C43" s="1279"/>
      <c r="D43" s="106"/>
      <c r="E43" s="1284" t="s">
        <v>33</v>
      </c>
      <c r="F43" s="1284"/>
      <c r="G43" s="1284"/>
      <c r="H43" s="1285"/>
      <c r="I43" s="107">
        <v>137</v>
      </c>
      <c r="J43" s="108">
        <v>130</v>
      </c>
      <c r="K43" s="108">
        <v>115</v>
      </c>
      <c r="L43" s="108">
        <v>103</v>
      </c>
      <c r="M43" s="109">
        <v>90</v>
      </c>
    </row>
    <row r="44" spans="2:13" ht="27.75" customHeight="1" x14ac:dyDescent="0.15">
      <c r="B44" s="1278"/>
      <c r="C44" s="1279"/>
      <c r="D44" s="106"/>
      <c r="E44" s="1284" t="s">
        <v>34</v>
      </c>
      <c r="F44" s="1284"/>
      <c r="G44" s="1284"/>
      <c r="H44" s="1285"/>
      <c r="I44" s="107">
        <v>8</v>
      </c>
      <c r="J44" s="108">
        <v>7</v>
      </c>
      <c r="K44" s="108">
        <v>6</v>
      </c>
      <c r="L44" s="108">
        <v>4</v>
      </c>
      <c r="M44" s="109">
        <v>3</v>
      </c>
    </row>
    <row r="45" spans="2:13" ht="27.75" customHeight="1" x14ac:dyDescent="0.15">
      <c r="B45" s="1278"/>
      <c r="C45" s="1279"/>
      <c r="D45" s="106"/>
      <c r="E45" s="1284" t="s">
        <v>35</v>
      </c>
      <c r="F45" s="1284"/>
      <c r="G45" s="1284"/>
      <c r="H45" s="1285"/>
      <c r="I45" s="107">
        <v>241</v>
      </c>
      <c r="J45" s="108">
        <v>393</v>
      </c>
      <c r="K45" s="108">
        <v>372</v>
      </c>
      <c r="L45" s="108">
        <v>340</v>
      </c>
      <c r="M45" s="109">
        <v>349</v>
      </c>
    </row>
    <row r="46" spans="2:13" ht="27.75" customHeight="1" x14ac:dyDescent="0.15">
      <c r="B46" s="1278"/>
      <c r="C46" s="1279"/>
      <c r="D46" s="110"/>
      <c r="E46" s="1284" t="s">
        <v>36</v>
      </c>
      <c r="F46" s="1284"/>
      <c r="G46" s="1284"/>
      <c r="H46" s="1285"/>
      <c r="I46" s="107" t="s">
        <v>506</v>
      </c>
      <c r="J46" s="108" t="s">
        <v>506</v>
      </c>
      <c r="K46" s="108" t="s">
        <v>506</v>
      </c>
      <c r="L46" s="108" t="s">
        <v>506</v>
      </c>
      <c r="M46" s="109" t="s">
        <v>506</v>
      </c>
    </row>
    <row r="47" spans="2:13" ht="27.75" customHeight="1" x14ac:dyDescent="0.15">
      <c r="B47" s="1278"/>
      <c r="C47" s="1279"/>
      <c r="D47" s="111"/>
      <c r="E47" s="1286" t="s">
        <v>37</v>
      </c>
      <c r="F47" s="1287"/>
      <c r="G47" s="1287"/>
      <c r="H47" s="1288"/>
      <c r="I47" s="107" t="s">
        <v>506</v>
      </c>
      <c r="J47" s="108" t="s">
        <v>506</v>
      </c>
      <c r="K47" s="108" t="s">
        <v>506</v>
      </c>
      <c r="L47" s="108" t="s">
        <v>506</v>
      </c>
      <c r="M47" s="109" t="s">
        <v>506</v>
      </c>
    </row>
    <row r="48" spans="2:13" ht="27.75" customHeight="1" x14ac:dyDescent="0.15">
      <c r="B48" s="1278"/>
      <c r="C48" s="1279"/>
      <c r="D48" s="106"/>
      <c r="E48" s="1284" t="s">
        <v>38</v>
      </c>
      <c r="F48" s="1284"/>
      <c r="G48" s="1284"/>
      <c r="H48" s="1285"/>
      <c r="I48" s="107" t="s">
        <v>506</v>
      </c>
      <c r="J48" s="108" t="s">
        <v>506</v>
      </c>
      <c r="K48" s="108" t="s">
        <v>506</v>
      </c>
      <c r="L48" s="108" t="s">
        <v>506</v>
      </c>
      <c r="M48" s="109" t="s">
        <v>506</v>
      </c>
    </row>
    <row r="49" spans="2:13" ht="27.75" customHeight="1" x14ac:dyDescent="0.15">
      <c r="B49" s="1280"/>
      <c r="C49" s="1281"/>
      <c r="D49" s="106"/>
      <c r="E49" s="1284" t="s">
        <v>39</v>
      </c>
      <c r="F49" s="1284"/>
      <c r="G49" s="1284"/>
      <c r="H49" s="1285"/>
      <c r="I49" s="107" t="s">
        <v>506</v>
      </c>
      <c r="J49" s="108" t="s">
        <v>506</v>
      </c>
      <c r="K49" s="108" t="s">
        <v>506</v>
      </c>
      <c r="L49" s="108" t="s">
        <v>506</v>
      </c>
      <c r="M49" s="109" t="s">
        <v>506</v>
      </c>
    </row>
    <row r="50" spans="2:13" ht="27.75" customHeight="1" x14ac:dyDescent="0.15">
      <c r="B50" s="1289" t="s">
        <v>40</v>
      </c>
      <c r="C50" s="1290"/>
      <c r="D50" s="112"/>
      <c r="E50" s="1284" t="s">
        <v>41</v>
      </c>
      <c r="F50" s="1284"/>
      <c r="G50" s="1284"/>
      <c r="H50" s="1285"/>
      <c r="I50" s="107">
        <v>4958</v>
      </c>
      <c r="J50" s="108">
        <v>5159</v>
      </c>
      <c r="K50" s="108">
        <v>5432</v>
      </c>
      <c r="L50" s="108">
        <v>5265</v>
      </c>
      <c r="M50" s="109">
        <v>5374</v>
      </c>
    </row>
    <row r="51" spans="2:13" ht="27.75" customHeight="1" x14ac:dyDescent="0.15">
      <c r="B51" s="1278"/>
      <c r="C51" s="1279"/>
      <c r="D51" s="106"/>
      <c r="E51" s="1284" t="s">
        <v>42</v>
      </c>
      <c r="F51" s="1284"/>
      <c r="G51" s="1284"/>
      <c r="H51" s="1285"/>
      <c r="I51" s="107">
        <v>55</v>
      </c>
      <c r="J51" s="108">
        <v>51</v>
      </c>
      <c r="K51" s="108">
        <v>55</v>
      </c>
      <c r="L51" s="108">
        <v>55</v>
      </c>
      <c r="M51" s="109">
        <v>50</v>
      </c>
    </row>
    <row r="52" spans="2:13" ht="27.75" customHeight="1" x14ac:dyDescent="0.15">
      <c r="B52" s="1280"/>
      <c r="C52" s="1281"/>
      <c r="D52" s="106"/>
      <c r="E52" s="1284" t="s">
        <v>43</v>
      </c>
      <c r="F52" s="1284"/>
      <c r="G52" s="1284"/>
      <c r="H52" s="1285"/>
      <c r="I52" s="107">
        <v>2505</v>
      </c>
      <c r="J52" s="108">
        <v>2442</v>
      </c>
      <c r="K52" s="108">
        <v>2511</v>
      </c>
      <c r="L52" s="108">
        <v>2693</v>
      </c>
      <c r="M52" s="109">
        <v>2899</v>
      </c>
    </row>
    <row r="53" spans="2:13" ht="27.75" customHeight="1" thickBot="1" x14ac:dyDescent="0.2">
      <c r="B53" s="1291" t="s">
        <v>21</v>
      </c>
      <c r="C53" s="1292"/>
      <c r="D53" s="113"/>
      <c r="E53" s="1293" t="s">
        <v>44</v>
      </c>
      <c r="F53" s="1293"/>
      <c r="G53" s="1293"/>
      <c r="H53" s="1294"/>
      <c r="I53" s="114">
        <v>-4323</v>
      </c>
      <c r="J53" s="115">
        <v>-4380</v>
      </c>
      <c r="K53" s="115">
        <v>-4659</v>
      </c>
      <c r="L53" s="115">
        <v>-4462</v>
      </c>
      <c r="M53" s="116">
        <v>-4451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c7RRI3VwBqSY1F/khEDxTeggC1iZ3if1b6rKHbonx1OAmADcoyNbWyAynImrAr8yS5txzzynHmPZ/9qFY2M9w==" saltValue="4QSJnOKlZhU8+m+uv2+4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8"/>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3" t="s">
        <v>47</v>
      </c>
      <c r="D55" s="1303"/>
      <c r="E55" s="1304"/>
      <c r="F55" s="128">
        <v>2999</v>
      </c>
      <c r="G55" s="128">
        <v>2656</v>
      </c>
      <c r="H55" s="129">
        <v>2600</v>
      </c>
    </row>
    <row r="56" spans="2:8" ht="52.5" customHeight="1" x14ac:dyDescent="0.15">
      <c r="B56" s="130"/>
      <c r="C56" s="1305" t="s">
        <v>48</v>
      </c>
      <c r="D56" s="1305"/>
      <c r="E56" s="1306"/>
      <c r="F56" s="131">
        <v>1254</v>
      </c>
      <c r="G56" s="131">
        <v>1256</v>
      </c>
      <c r="H56" s="132">
        <v>1258</v>
      </c>
    </row>
    <row r="57" spans="2:8" ht="53.25" customHeight="1" x14ac:dyDescent="0.15">
      <c r="B57" s="130"/>
      <c r="C57" s="1307" t="s">
        <v>49</v>
      </c>
      <c r="D57" s="1307"/>
      <c r="E57" s="1308"/>
      <c r="F57" s="133">
        <v>753</v>
      </c>
      <c r="G57" s="133">
        <v>889</v>
      </c>
      <c r="H57" s="134">
        <v>1087</v>
      </c>
    </row>
    <row r="58" spans="2:8" ht="45.75" customHeight="1" x14ac:dyDescent="0.15">
      <c r="B58" s="135"/>
      <c r="C58" s="1295" t="s">
        <v>585</v>
      </c>
      <c r="D58" s="1296"/>
      <c r="E58" s="1297"/>
      <c r="F58" s="382">
        <v>100</v>
      </c>
      <c r="G58" s="382">
        <v>283</v>
      </c>
      <c r="H58" s="383">
        <v>458</v>
      </c>
    </row>
    <row r="59" spans="2:8" ht="45.75" customHeight="1" x14ac:dyDescent="0.15">
      <c r="B59" s="135"/>
      <c r="C59" s="1295" t="s">
        <v>586</v>
      </c>
      <c r="D59" s="1296"/>
      <c r="E59" s="1297"/>
      <c r="F59" s="382">
        <v>127</v>
      </c>
      <c r="G59" s="382">
        <v>141</v>
      </c>
      <c r="H59" s="383">
        <v>154</v>
      </c>
    </row>
    <row r="60" spans="2:8" ht="45.75" customHeight="1" x14ac:dyDescent="0.15">
      <c r="B60" s="135"/>
      <c r="C60" s="1295" t="s">
        <v>587</v>
      </c>
      <c r="D60" s="1296"/>
      <c r="E60" s="1297"/>
      <c r="F60" s="382">
        <v>117</v>
      </c>
      <c r="G60" s="382">
        <v>117</v>
      </c>
      <c r="H60" s="383">
        <v>117</v>
      </c>
    </row>
    <row r="61" spans="2:8" ht="45.75" customHeight="1" x14ac:dyDescent="0.15">
      <c r="B61" s="135"/>
      <c r="C61" s="1295" t="s">
        <v>588</v>
      </c>
      <c r="D61" s="1296"/>
      <c r="E61" s="1297"/>
      <c r="F61" s="382">
        <v>88</v>
      </c>
      <c r="G61" s="382">
        <v>89</v>
      </c>
      <c r="H61" s="383">
        <v>90</v>
      </c>
    </row>
    <row r="62" spans="2:8" ht="45.75" customHeight="1" thickBot="1" x14ac:dyDescent="0.2">
      <c r="B62" s="136"/>
      <c r="C62" s="1298" t="s">
        <v>589</v>
      </c>
      <c r="D62" s="1299"/>
      <c r="E62" s="1300"/>
      <c r="F62" s="384">
        <v>82</v>
      </c>
      <c r="G62" s="384">
        <v>80</v>
      </c>
      <c r="H62" s="385">
        <v>81</v>
      </c>
    </row>
    <row r="63" spans="2:8" ht="52.5" customHeight="1" thickBot="1" x14ac:dyDescent="0.2">
      <c r="B63" s="137"/>
      <c r="C63" s="1301" t="s">
        <v>50</v>
      </c>
      <c r="D63" s="1301"/>
      <c r="E63" s="1302"/>
      <c r="F63" s="138">
        <v>5006</v>
      </c>
      <c r="G63" s="138">
        <v>4801</v>
      </c>
      <c r="H63" s="139">
        <v>4945</v>
      </c>
    </row>
    <row r="64" spans="2:8" ht="15" customHeight="1" x14ac:dyDescent="0.15"/>
    <row r="65" ht="0" hidden="1" customHeight="1" x14ac:dyDescent="0.15"/>
    <row r="66" ht="0" hidden="1" customHeight="1" x14ac:dyDescent="0.15"/>
    <row r="67" ht="0" hidden="1" customHeight="1" x14ac:dyDescent="0.15"/>
    <row r="68" ht="0" hidden="1" customHeight="1" x14ac:dyDescent="0.15"/>
  </sheetData>
  <sheetProtection algorithmName="SHA-512" hashValue="N2Jb2AEFnT/0m3eVIzub+zuTVx3XVnpGQyfrX5spOingWSWfqz9CW9e1wykvYI7WTqyEhkwM1D05FhK4YPx4Ug==" saltValue="6Sg0pDYwc0UCY1dM8RjO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87"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88"/>
      <c r="DG4" s="288"/>
      <c r="DH4" s="288"/>
      <c r="DI4" s="288"/>
      <c r="DJ4" s="288"/>
      <c r="DK4" s="288"/>
      <c r="DL4" s="288"/>
      <c r="DM4" s="288"/>
      <c r="DN4" s="288"/>
      <c r="DO4" s="288"/>
      <c r="DP4" s="288"/>
      <c r="DQ4" s="288"/>
      <c r="DR4" s="288"/>
      <c r="DS4" s="288"/>
      <c r="DT4" s="288"/>
      <c r="DU4" s="288"/>
      <c r="DV4" s="288"/>
      <c r="DW4" s="288"/>
    </row>
    <row r="5" spans="1:143" s="287"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88"/>
      <c r="DG5" s="288"/>
      <c r="DH5" s="288"/>
      <c r="DI5" s="288"/>
      <c r="DJ5" s="288"/>
      <c r="DK5" s="288"/>
      <c r="DL5" s="288"/>
      <c r="DM5" s="288"/>
      <c r="DN5" s="288"/>
      <c r="DO5" s="288"/>
      <c r="DP5" s="288"/>
      <c r="DQ5" s="288"/>
      <c r="DR5" s="288"/>
      <c r="DS5" s="288"/>
      <c r="DT5" s="288"/>
      <c r="DU5" s="288"/>
      <c r="DV5" s="288"/>
      <c r="DW5" s="288"/>
    </row>
    <row r="6" spans="1:143" s="287"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88"/>
      <c r="DG6" s="288"/>
      <c r="DH6" s="288"/>
      <c r="DI6" s="288"/>
      <c r="DJ6" s="288"/>
      <c r="DK6" s="288"/>
      <c r="DL6" s="288"/>
      <c r="DM6" s="288"/>
      <c r="DN6" s="288"/>
      <c r="DO6" s="288"/>
      <c r="DP6" s="288"/>
      <c r="DQ6" s="288"/>
      <c r="DR6" s="288"/>
      <c r="DS6" s="288"/>
      <c r="DT6" s="288"/>
      <c r="DU6" s="288"/>
      <c r="DV6" s="288"/>
      <c r="DW6" s="288"/>
    </row>
    <row r="7" spans="1:143" s="287"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88"/>
      <c r="DG7" s="288"/>
      <c r="DH7" s="288"/>
      <c r="DI7" s="288"/>
      <c r="DJ7" s="288"/>
      <c r="DK7" s="288"/>
      <c r="DL7" s="288"/>
      <c r="DM7" s="288"/>
      <c r="DN7" s="288"/>
      <c r="DO7" s="288"/>
      <c r="DP7" s="288"/>
      <c r="DQ7" s="288"/>
      <c r="DR7" s="288"/>
      <c r="DS7" s="288"/>
      <c r="DT7" s="288"/>
      <c r="DU7" s="288"/>
      <c r="DV7" s="288"/>
      <c r="DW7" s="288"/>
    </row>
    <row r="8" spans="1:143" s="287"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88"/>
      <c r="DG8" s="288"/>
      <c r="DH8" s="288"/>
      <c r="DI8" s="288"/>
      <c r="DJ8" s="288"/>
      <c r="DK8" s="288"/>
      <c r="DL8" s="288"/>
      <c r="DM8" s="288"/>
      <c r="DN8" s="288"/>
      <c r="DO8" s="288"/>
      <c r="DP8" s="288"/>
      <c r="DQ8" s="288"/>
      <c r="DR8" s="288"/>
      <c r="DS8" s="288"/>
      <c r="DT8" s="288"/>
      <c r="DU8" s="288"/>
      <c r="DV8" s="288"/>
      <c r="DW8" s="288"/>
    </row>
    <row r="9" spans="1:143" s="287"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88"/>
      <c r="DG9" s="288"/>
      <c r="DH9" s="288"/>
      <c r="DI9" s="288"/>
      <c r="DJ9" s="288"/>
      <c r="DK9" s="288"/>
      <c r="DL9" s="288"/>
      <c r="DM9" s="288"/>
      <c r="DN9" s="288"/>
      <c r="DO9" s="288"/>
      <c r="DP9" s="288"/>
      <c r="DQ9" s="288"/>
      <c r="DR9" s="288"/>
      <c r="DS9" s="288"/>
      <c r="DT9" s="288"/>
      <c r="DU9" s="288"/>
      <c r="DV9" s="288"/>
      <c r="DW9" s="288"/>
    </row>
    <row r="10" spans="1:143" s="287"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88"/>
      <c r="DG10" s="288"/>
      <c r="DH10" s="288"/>
      <c r="DI10" s="288"/>
      <c r="DJ10" s="288"/>
      <c r="DK10" s="288"/>
      <c r="DL10" s="288"/>
      <c r="DM10" s="288"/>
      <c r="DN10" s="288"/>
      <c r="DO10" s="288"/>
      <c r="DP10" s="288"/>
      <c r="DQ10" s="288"/>
      <c r="DR10" s="288"/>
      <c r="DS10" s="288"/>
      <c r="DT10" s="288"/>
      <c r="DU10" s="288"/>
      <c r="DV10" s="288"/>
      <c r="DW10" s="288"/>
      <c r="EM10" s="287" t="s">
        <v>602</v>
      </c>
    </row>
    <row r="11" spans="1:143" s="287"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88"/>
      <c r="DG11" s="288"/>
      <c r="DH11" s="288"/>
      <c r="DI11" s="288"/>
      <c r="DJ11" s="288"/>
      <c r="DK11" s="288"/>
      <c r="DL11" s="288"/>
      <c r="DM11" s="288"/>
      <c r="DN11" s="288"/>
      <c r="DO11" s="288"/>
      <c r="DP11" s="288"/>
      <c r="DQ11" s="288"/>
      <c r="DR11" s="288"/>
      <c r="DS11" s="288"/>
      <c r="DT11" s="288"/>
      <c r="DU11" s="288"/>
      <c r="DV11" s="288"/>
      <c r="DW11" s="288"/>
    </row>
    <row r="12" spans="1:143" s="287"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88"/>
      <c r="DG12" s="288"/>
      <c r="DH12" s="288"/>
      <c r="DI12" s="288"/>
      <c r="DJ12" s="288"/>
      <c r="DK12" s="288"/>
      <c r="DL12" s="288"/>
      <c r="DM12" s="288"/>
      <c r="DN12" s="288"/>
      <c r="DO12" s="288"/>
      <c r="DP12" s="288"/>
      <c r="DQ12" s="288"/>
      <c r="DR12" s="288"/>
      <c r="DS12" s="288"/>
      <c r="DT12" s="288"/>
      <c r="DU12" s="288"/>
      <c r="DV12" s="288"/>
      <c r="DW12" s="288"/>
      <c r="EM12" s="287" t="s">
        <v>602</v>
      </c>
    </row>
    <row r="13" spans="1:143" s="287"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88"/>
      <c r="DG13" s="288"/>
      <c r="DH13" s="288"/>
      <c r="DI13" s="288"/>
      <c r="DJ13" s="288"/>
      <c r="DK13" s="288"/>
      <c r="DL13" s="288"/>
      <c r="DM13" s="288"/>
      <c r="DN13" s="288"/>
      <c r="DO13" s="288"/>
      <c r="DP13" s="288"/>
      <c r="DQ13" s="288"/>
      <c r="DR13" s="288"/>
      <c r="DS13" s="288"/>
      <c r="DT13" s="288"/>
      <c r="DU13" s="288"/>
      <c r="DV13" s="288"/>
      <c r="DW13" s="288"/>
    </row>
    <row r="14" spans="1:143" s="287"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88"/>
      <c r="DG14" s="288"/>
      <c r="DH14" s="288"/>
      <c r="DI14" s="288"/>
      <c r="DJ14" s="288"/>
      <c r="DK14" s="288"/>
      <c r="DL14" s="288"/>
      <c r="DM14" s="288"/>
      <c r="DN14" s="288"/>
      <c r="DO14" s="288"/>
      <c r="DP14" s="288"/>
      <c r="DQ14" s="288"/>
      <c r="DR14" s="288"/>
      <c r="DS14" s="288"/>
      <c r="DT14" s="288"/>
      <c r="DU14" s="288"/>
      <c r="DV14" s="288"/>
      <c r="DW14" s="288"/>
    </row>
    <row r="15" spans="1:143" s="287"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88"/>
      <c r="DG15" s="288"/>
      <c r="DH15" s="288"/>
      <c r="DI15" s="288"/>
      <c r="DJ15" s="288"/>
      <c r="DK15" s="288"/>
      <c r="DL15" s="288"/>
      <c r="DM15" s="288"/>
      <c r="DN15" s="288"/>
      <c r="DO15" s="288"/>
      <c r="DP15" s="288"/>
      <c r="DQ15" s="288"/>
      <c r="DR15" s="288"/>
      <c r="DS15" s="288"/>
      <c r="DT15" s="288"/>
      <c r="DU15" s="288"/>
      <c r="DV15" s="288"/>
      <c r="DW15" s="288"/>
    </row>
    <row r="16" spans="1:143" s="287"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88"/>
      <c r="DG16" s="288"/>
      <c r="DH16" s="288"/>
      <c r="DI16" s="288"/>
      <c r="DJ16" s="288"/>
      <c r="DK16" s="288"/>
      <c r="DL16" s="288"/>
      <c r="DM16" s="288"/>
      <c r="DN16" s="288"/>
      <c r="DO16" s="288"/>
      <c r="DP16" s="288"/>
      <c r="DQ16" s="288"/>
      <c r="DR16" s="288"/>
      <c r="DS16" s="288"/>
      <c r="DT16" s="288"/>
      <c r="DU16" s="288"/>
      <c r="DV16" s="288"/>
      <c r="DW16" s="288"/>
    </row>
    <row r="17" spans="1:351" s="287"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88"/>
      <c r="DG17" s="288"/>
      <c r="DH17" s="288"/>
      <c r="DI17" s="288"/>
      <c r="DJ17" s="288"/>
      <c r="DK17" s="288"/>
      <c r="DL17" s="288"/>
      <c r="DM17" s="288"/>
      <c r="DN17" s="288"/>
      <c r="DO17" s="288"/>
      <c r="DP17" s="288"/>
      <c r="DQ17" s="288"/>
      <c r="DR17" s="288"/>
      <c r="DS17" s="288"/>
      <c r="DT17" s="288"/>
      <c r="DU17" s="288"/>
      <c r="DV17" s="288"/>
      <c r="DW17" s="288"/>
    </row>
    <row r="18" spans="1:351" s="287"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88"/>
      <c r="DG18" s="288"/>
      <c r="DH18" s="288"/>
      <c r="DI18" s="288"/>
      <c r="DJ18" s="288"/>
      <c r="DK18" s="288"/>
      <c r="DL18" s="288"/>
      <c r="DM18" s="288"/>
      <c r="DN18" s="288"/>
      <c r="DO18" s="288"/>
      <c r="DP18" s="288"/>
      <c r="DQ18" s="288"/>
      <c r="DR18" s="288"/>
      <c r="DS18" s="288"/>
      <c r="DT18" s="288"/>
      <c r="DU18" s="288"/>
      <c r="DV18" s="288"/>
      <c r="DW18" s="288"/>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601</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600</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595</v>
      </c>
    </row>
    <row r="50" spans="1:109" ht="13.5" x14ac:dyDescent="0.15">
      <c r="B50" s="387"/>
      <c r="G50" s="1315"/>
      <c r="H50" s="1315"/>
      <c r="I50" s="1315"/>
      <c r="J50" s="1315"/>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548</v>
      </c>
      <c r="BQ50" s="1311"/>
      <c r="BR50" s="1311"/>
      <c r="BS50" s="1311"/>
      <c r="BT50" s="1311"/>
      <c r="BU50" s="1311"/>
      <c r="BV50" s="1311"/>
      <c r="BW50" s="1311"/>
      <c r="BX50" s="1311" t="s">
        <v>549</v>
      </c>
      <c r="BY50" s="1311"/>
      <c r="BZ50" s="1311"/>
      <c r="CA50" s="1311"/>
      <c r="CB50" s="1311"/>
      <c r="CC50" s="1311"/>
      <c r="CD50" s="1311"/>
      <c r="CE50" s="1311"/>
      <c r="CF50" s="1311" t="s">
        <v>550</v>
      </c>
      <c r="CG50" s="1311"/>
      <c r="CH50" s="1311"/>
      <c r="CI50" s="1311"/>
      <c r="CJ50" s="1311"/>
      <c r="CK50" s="1311"/>
      <c r="CL50" s="1311"/>
      <c r="CM50" s="1311"/>
      <c r="CN50" s="1311" t="s">
        <v>551</v>
      </c>
      <c r="CO50" s="1311"/>
      <c r="CP50" s="1311"/>
      <c r="CQ50" s="1311"/>
      <c r="CR50" s="1311"/>
      <c r="CS50" s="1311"/>
      <c r="CT50" s="1311"/>
      <c r="CU50" s="1311"/>
      <c r="CV50" s="1311" t="s">
        <v>552</v>
      </c>
      <c r="CW50" s="1311"/>
      <c r="CX50" s="1311"/>
      <c r="CY50" s="1311"/>
      <c r="CZ50" s="1311"/>
      <c r="DA50" s="1311"/>
      <c r="DB50" s="1311"/>
      <c r="DC50" s="1311"/>
    </row>
    <row r="51" spans="1:109" ht="13.5" customHeight="1" x14ac:dyDescent="0.15">
      <c r="B51" s="387"/>
      <c r="G51" s="1320"/>
      <c r="H51" s="1320"/>
      <c r="I51" s="1330"/>
      <c r="J51" s="1330"/>
      <c r="K51" s="1316"/>
      <c r="L51" s="1316"/>
      <c r="M51" s="1316"/>
      <c r="N51" s="1316"/>
      <c r="AM51" s="394"/>
      <c r="AN51" s="1312" t="s">
        <v>594</v>
      </c>
      <c r="AO51" s="1312"/>
      <c r="AP51" s="1312"/>
      <c r="AQ51" s="1312"/>
      <c r="AR51" s="1312"/>
      <c r="AS51" s="1312"/>
      <c r="AT51" s="1312"/>
      <c r="AU51" s="1312"/>
      <c r="AV51" s="1312"/>
      <c r="AW51" s="1312"/>
      <c r="AX51" s="1312"/>
      <c r="AY51" s="1312"/>
      <c r="AZ51" s="1312"/>
      <c r="BA51" s="1312"/>
      <c r="BB51" s="1312" t="s">
        <v>592</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x14ac:dyDescent="0.15">
      <c r="B52" s="387"/>
      <c r="G52" s="1320"/>
      <c r="H52" s="1320"/>
      <c r="I52" s="1330"/>
      <c r="J52" s="1330"/>
      <c r="K52" s="1316"/>
      <c r="L52" s="1316"/>
      <c r="M52" s="1316"/>
      <c r="N52" s="1316"/>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5"/>
      <c r="J53" s="1315"/>
      <c r="K53" s="1316"/>
      <c r="L53" s="1316"/>
      <c r="M53" s="1316"/>
      <c r="N53" s="1316"/>
      <c r="AM53" s="394"/>
      <c r="AN53" s="1312"/>
      <c r="AO53" s="1312"/>
      <c r="AP53" s="1312"/>
      <c r="AQ53" s="1312"/>
      <c r="AR53" s="1312"/>
      <c r="AS53" s="1312"/>
      <c r="AT53" s="1312"/>
      <c r="AU53" s="1312"/>
      <c r="AV53" s="1312"/>
      <c r="AW53" s="1312"/>
      <c r="AX53" s="1312"/>
      <c r="AY53" s="1312"/>
      <c r="AZ53" s="1312"/>
      <c r="BA53" s="1312"/>
      <c r="BB53" s="1312" t="s">
        <v>599</v>
      </c>
      <c r="BC53" s="1312"/>
      <c r="BD53" s="1312"/>
      <c r="BE53" s="1312"/>
      <c r="BF53" s="1312"/>
      <c r="BG53" s="1312"/>
      <c r="BH53" s="1312"/>
      <c r="BI53" s="1312"/>
      <c r="BJ53" s="1312"/>
      <c r="BK53" s="1312"/>
      <c r="BL53" s="1312"/>
      <c r="BM53" s="1312"/>
      <c r="BN53" s="1312"/>
      <c r="BO53" s="1312"/>
      <c r="BP53" s="1309">
        <v>48.7</v>
      </c>
      <c r="BQ53" s="1309"/>
      <c r="BR53" s="1309"/>
      <c r="BS53" s="1309"/>
      <c r="BT53" s="1309"/>
      <c r="BU53" s="1309"/>
      <c r="BV53" s="1309"/>
      <c r="BW53" s="1309"/>
      <c r="BX53" s="1309">
        <v>51.1</v>
      </c>
      <c r="BY53" s="1309"/>
      <c r="BZ53" s="1309"/>
      <c r="CA53" s="1309"/>
      <c r="CB53" s="1309"/>
      <c r="CC53" s="1309"/>
      <c r="CD53" s="1309"/>
      <c r="CE53" s="1309"/>
      <c r="CF53" s="1309">
        <v>52</v>
      </c>
      <c r="CG53" s="1309"/>
      <c r="CH53" s="1309"/>
      <c r="CI53" s="1309"/>
      <c r="CJ53" s="1309"/>
      <c r="CK53" s="1309"/>
      <c r="CL53" s="1309"/>
      <c r="CM53" s="1309"/>
      <c r="CN53" s="1309">
        <v>53</v>
      </c>
      <c r="CO53" s="1309"/>
      <c r="CP53" s="1309"/>
      <c r="CQ53" s="1309"/>
      <c r="CR53" s="1309"/>
      <c r="CS53" s="1309"/>
      <c r="CT53" s="1309"/>
      <c r="CU53" s="1309"/>
      <c r="CV53" s="1309">
        <v>53.1</v>
      </c>
      <c r="CW53" s="1309"/>
      <c r="CX53" s="1309"/>
      <c r="CY53" s="1309"/>
      <c r="CZ53" s="1309"/>
      <c r="DA53" s="1309"/>
      <c r="DB53" s="1309"/>
      <c r="DC53" s="1309"/>
    </row>
    <row r="54" spans="1:109" ht="13.5" x14ac:dyDescent="0.15">
      <c r="A54" s="402"/>
      <c r="B54" s="387"/>
      <c r="G54" s="1320"/>
      <c r="H54" s="1320"/>
      <c r="I54" s="1315"/>
      <c r="J54" s="1315"/>
      <c r="K54" s="1316"/>
      <c r="L54" s="1316"/>
      <c r="M54" s="1316"/>
      <c r="N54" s="1316"/>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5"/>
      <c r="H55" s="1315"/>
      <c r="I55" s="1315"/>
      <c r="J55" s="1315"/>
      <c r="K55" s="1316"/>
      <c r="L55" s="1316"/>
      <c r="M55" s="1316"/>
      <c r="N55" s="1316"/>
      <c r="AN55" s="1311" t="s">
        <v>593</v>
      </c>
      <c r="AO55" s="1311"/>
      <c r="AP55" s="1311"/>
      <c r="AQ55" s="1311"/>
      <c r="AR55" s="1311"/>
      <c r="AS55" s="1311"/>
      <c r="AT55" s="1311"/>
      <c r="AU55" s="1311"/>
      <c r="AV55" s="1311"/>
      <c r="AW55" s="1311"/>
      <c r="AX55" s="1311"/>
      <c r="AY55" s="1311"/>
      <c r="AZ55" s="1311"/>
      <c r="BA55" s="1311"/>
      <c r="BB55" s="1312" t="s">
        <v>592</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5" x14ac:dyDescent="0.15">
      <c r="A56" s="402"/>
      <c r="B56" s="387"/>
      <c r="G56" s="1315"/>
      <c r="H56" s="1315"/>
      <c r="I56" s="1315"/>
      <c r="J56" s="1315"/>
      <c r="K56" s="1316"/>
      <c r="L56" s="1316"/>
      <c r="M56" s="1316"/>
      <c r="N56" s="1316"/>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5"/>
      <c r="H57" s="1315"/>
      <c r="I57" s="1313"/>
      <c r="J57" s="1313"/>
      <c r="K57" s="1316"/>
      <c r="L57" s="1316"/>
      <c r="M57" s="1316"/>
      <c r="N57" s="1316"/>
      <c r="AM57" s="386"/>
      <c r="AN57" s="1311"/>
      <c r="AO57" s="1311"/>
      <c r="AP57" s="1311"/>
      <c r="AQ57" s="1311"/>
      <c r="AR57" s="1311"/>
      <c r="AS57" s="1311"/>
      <c r="AT57" s="1311"/>
      <c r="AU57" s="1311"/>
      <c r="AV57" s="1311"/>
      <c r="AW57" s="1311"/>
      <c r="AX57" s="1311"/>
      <c r="AY57" s="1311"/>
      <c r="AZ57" s="1311"/>
      <c r="BA57" s="1311"/>
      <c r="BB57" s="1312" t="s">
        <v>599</v>
      </c>
      <c r="BC57" s="1312"/>
      <c r="BD57" s="1312"/>
      <c r="BE57" s="1312"/>
      <c r="BF57" s="1312"/>
      <c r="BG57" s="1312"/>
      <c r="BH57" s="1312"/>
      <c r="BI57" s="1312"/>
      <c r="BJ57" s="1312"/>
      <c r="BK57" s="1312"/>
      <c r="BL57" s="1312"/>
      <c r="BM57" s="1312"/>
      <c r="BN57" s="1312"/>
      <c r="BO57" s="1312"/>
      <c r="BP57" s="1309">
        <v>54.2</v>
      </c>
      <c r="BQ57" s="1309"/>
      <c r="BR57" s="1309"/>
      <c r="BS57" s="1309"/>
      <c r="BT57" s="1309"/>
      <c r="BU57" s="1309"/>
      <c r="BV57" s="1309"/>
      <c r="BW57" s="1309"/>
      <c r="BX57" s="1309">
        <v>56.3</v>
      </c>
      <c r="BY57" s="1309"/>
      <c r="BZ57" s="1309"/>
      <c r="CA57" s="1309"/>
      <c r="CB57" s="1309"/>
      <c r="CC57" s="1309"/>
      <c r="CD57" s="1309"/>
      <c r="CE57" s="1309"/>
      <c r="CF57" s="1309">
        <v>57.6</v>
      </c>
      <c r="CG57" s="1309"/>
      <c r="CH57" s="1309"/>
      <c r="CI57" s="1309"/>
      <c r="CJ57" s="1309"/>
      <c r="CK57" s="1309"/>
      <c r="CL57" s="1309"/>
      <c r="CM57" s="1309"/>
      <c r="CN57" s="1309">
        <v>58.8</v>
      </c>
      <c r="CO57" s="1309"/>
      <c r="CP57" s="1309"/>
      <c r="CQ57" s="1309"/>
      <c r="CR57" s="1309"/>
      <c r="CS57" s="1309"/>
      <c r="CT57" s="1309"/>
      <c r="CU57" s="1309"/>
      <c r="CV57" s="1309">
        <v>59.5</v>
      </c>
      <c r="CW57" s="1309"/>
      <c r="CX57" s="1309"/>
      <c r="CY57" s="1309"/>
      <c r="CZ57" s="1309"/>
      <c r="DA57" s="1309"/>
      <c r="DB57" s="1309"/>
      <c r="DC57" s="1309"/>
      <c r="DD57" s="413"/>
      <c r="DE57" s="408"/>
    </row>
    <row r="58" spans="1:109" s="402" customFormat="1" ht="13.5" x14ac:dyDescent="0.15">
      <c r="A58" s="386"/>
      <c r="B58" s="408"/>
      <c r="G58" s="1315"/>
      <c r="H58" s="1315"/>
      <c r="I58" s="1313"/>
      <c r="J58" s="1313"/>
      <c r="K58" s="1316"/>
      <c r="L58" s="1316"/>
      <c r="M58" s="1316"/>
      <c r="N58" s="1316"/>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598</v>
      </c>
    </row>
    <row r="64" spans="1:109" ht="13.5" x14ac:dyDescent="0.15">
      <c r="B64" s="387"/>
      <c r="G64" s="403"/>
      <c r="I64" s="405"/>
      <c r="J64" s="405"/>
      <c r="K64" s="405"/>
      <c r="L64" s="405"/>
      <c r="M64" s="405"/>
      <c r="N64" s="404"/>
      <c r="AM64" s="403"/>
      <c r="AN64" s="403" t="s">
        <v>597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596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595</v>
      </c>
    </row>
    <row r="72" spans="2:107" ht="13.5" x14ac:dyDescent="0.15">
      <c r="B72" s="387"/>
      <c r="G72" s="1315"/>
      <c r="H72" s="1315"/>
      <c r="I72" s="1315"/>
      <c r="J72" s="1315"/>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548</v>
      </c>
      <c r="BQ72" s="1311"/>
      <c r="BR72" s="1311"/>
      <c r="BS72" s="1311"/>
      <c r="BT72" s="1311"/>
      <c r="BU72" s="1311"/>
      <c r="BV72" s="1311"/>
      <c r="BW72" s="1311"/>
      <c r="BX72" s="1311" t="s">
        <v>549</v>
      </c>
      <c r="BY72" s="1311"/>
      <c r="BZ72" s="1311"/>
      <c r="CA72" s="1311"/>
      <c r="CB72" s="1311"/>
      <c r="CC72" s="1311"/>
      <c r="CD72" s="1311"/>
      <c r="CE72" s="1311"/>
      <c r="CF72" s="1311" t="s">
        <v>550</v>
      </c>
      <c r="CG72" s="1311"/>
      <c r="CH72" s="1311"/>
      <c r="CI72" s="1311"/>
      <c r="CJ72" s="1311"/>
      <c r="CK72" s="1311"/>
      <c r="CL72" s="1311"/>
      <c r="CM72" s="1311"/>
      <c r="CN72" s="1311" t="s">
        <v>551</v>
      </c>
      <c r="CO72" s="1311"/>
      <c r="CP72" s="1311"/>
      <c r="CQ72" s="1311"/>
      <c r="CR72" s="1311"/>
      <c r="CS72" s="1311"/>
      <c r="CT72" s="1311"/>
      <c r="CU72" s="1311"/>
      <c r="CV72" s="1311" t="s">
        <v>552</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594</v>
      </c>
      <c r="AO73" s="1312"/>
      <c r="AP73" s="1312"/>
      <c r="AQ73" s="1312"/>
      <c r="AR73" s="1312"/>
      <c r="AS73" s="1312"/>
      <c r="AT73" s="1312"/>
      <c r="AU73" s="1312"/>
      <c r="AV73" s="1312"/>
      <c r="AW73" s="1312"/>
      <c r="AX73" s="1312"/>
      <c r="AY73" s="1312"/>
      <c r="AZ73" s="1312"/>
      <c r="BA73" s="1312"/>
      <c r="BB73" s="1312" t="s">
        <v>592</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5"/>
      <c r="J75" s="1315"/>
      <c r="K75" s="1316"/>
      <c r="L75" s="1316"/>
      <c r="M75" s="1316"/>
      <c r="N75" s="1316"/>
      <c r="AM75" s="394"/>
      <c r="AN75" s="1312"/>
      <c r="AO75" s="1312"/>
      <c r="AP75" s="1312"/>
      <c r="AQ75" s="1312"/>
      <c r="AR75" s="1312"/>
      <c r="AS75" s="1312"/>
      <c r="AT75" s="1312"/>
      <c r="AU75" s="1312"/>
      <c r="AV75" s="1312"/>
      <c r="AW75" s="1312"/>
      <c r="AX75" s="1312"/>
      <c r="AY75" s="1312"/>
      <c r="AZ75" s="1312"/>
      <c r="BA75" s="1312"/>
      <c r="BB75" s="1312" t="s">
        <v>591</v>
      </c>
      <c r="BC75" s="1312"/>
      <c r="BD75" s="1312"/>
      <c r="BE75" s="1312"/>
      <c r="BF75" s="1312"/>
      <c r="BG75" s="1312"/>
      <c r="BH75" s="1312"/>
      <c r="BI75" s="1312"/>
      <c r="BJ75" s="1312"/>
      <c r="BK75" s="1312"/>
      <c r="BL75" s="1312"/>
      <c r="BM75" s="1312"/>
      <c r="BN75" s="1312"/>
      <c r="BO75" s="1312"/>
      <c r="BP75" s="1309">
        <v>4.2</v>
      </c>
      <c r="BQ75" s="1309"/>
      <c r="BR75" s="1309"/>
      <c r="BS75" s="1309"/>
      <c r="BT75" s="1309"/>
      <c r="BU75" s="1309"/>
      <c r="BV75" s="1309"/>
      <c r="BW75" s="1309"/>
      <c r="BX75" s="1309">
        <v>4.4000000000000004</v>
      </c>
      <c r="BY75" s="1309"/>
      <c r="BZ75" s="1309"/>
      <c r="CA75" s="1309"/>
      <c r="CB75" s="1309"/>
      <c r="CC75" s="1309"/>
      <c r="CD75" s="1309"/>
      <c r="CE75" s="1309"/>
      <c r="CF75" s="1309">
        <v>4.5</v>
      </c>
      <c r="CG75" s="1309"/>
      <c r="CH75" s="1309"/>
      <c r="CI75" s="1309"/>
      <c r="CJ75" s="1309"/>
      <c r="CK75" s="1309"/>
      <c r="CL75" s="1309"/>
      <c r="CM75" s="1309"/>
      <c r="CN75" s="1309">
        <v>4.5999999999999996</v>
      </c>
      <c r="CO75" s="1309"/>
      <c r="CP75" s="1309"/>
      <c r="CQ75" s="1309"/>
      <c r="CR75" s="1309"/>
      <c r="CS75" s="1309"/>
      <c r="CT75" s="1309"/>
      <c r="CU75" s="1309"/>
      <c r="CV75" s="1309">
        <v>4.5</v>
      </c>
      <c r="CW75" s="1309"/>
      <c r="CX75" s="1309"/>
      <c r="CY75" s="1309"/>
      <c r="CZ75" s="1309"/>
      <c r="DA75" s="1309"/>
      <c r="DB75" s="1309"/>
      <c r="DC75" s="1309"/>
    </row>
    <row r="76" spans="2:107" ht="13.5" x14ac:dyDescent="0.15">
      <c r="B76" s="387"/>
      <c r="G76" s="1320"/>
      <c r="H76" s="1320"/>
      <c r="I76" s="1315"/>
      <c r="J76" s="1315"/>
      <c r="K76" s="1316"/>
      <c r="L76" s="1316"/>
      <c r="M76" s="1316"/>
      <c r="N76" s="1316"/>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5"/>
      <c r="H77" s="1315"/>
      <c r="I77" s="1315"/>
      <c r="J77" s="1315"/>
      <c r="K77" s="1310"/>
      <c r="L77" s="1310"/>
      <c r="M77" s="1310"/>
      <c r="N77" s="1310"/>
      <c r="AN77" s="1311" t="s">
        <v>593</v>
      </c>
      <c r="AO77" s="1311"/>
      <c r="AP77" s="1311"/>
      <c r="AQ77" s="1311"/>
      <c r="AR77" s="1311"/>
      <c r="AS77" s="1311"/>
      <c r="AT77" s="1311"/>
      <c r="AU77" s="1311"/>
      <c r="AV77" s="1311"/>
      <c r="AW77" s="1311"/>
      <c r="AX77" s="1311"/>
      <c r="AY77" s="1311"/>
      <c r="AZ77" s="1311"/>
      <c r="BA77" s="1311"/>
      <c r="BB77" s="1312" t="s">
        <v>592</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5" x14ac:dyDescent="0.15">
      <c r="B78" s="387"/>
      <c r="G78" s="1315"/>
      <c r="H78" s="1315"/>
      <c r="I78" s="1315"/>
      <c r="J78" s="1315"/>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5"/>
      <c r="H79" s="1315"/>
      <c r="I79" s="1313"/>
      <c r="J79" s="1313"/>
      <c r="K79" s="1314"/>
      <c r="L79" s="1314"/>
      <c r="M79" s="1314"/>
      <c r="N79" s="1314"/>
      <c r="AN79" s="1311"/>
      <c r="AO79" s="1311"/>
      <c r="AP79" s="1311"/>
      <c r="AQ79" s="1311"/>
      <c r="AR79" s="1311"/>
      <c r="AS79" s="1311"/>
      <c r="AT79" s="1311"/>
      <c r="AU79" s="1311"/>
      <c r="AV79" s="1311"/>
      <c r="AW79" s="1311"/>
      <c r="AX79" s="1311"/>
      <c r="AY79" s="1311"/>
      <c r="AZ79" s="1311"/>
      <c r="BA79" s="1311"/>
      <c r="BB79" s="1312" t="s">
        <v>591</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ht="13.5" x14ac:dyDescent="0.15">
      <c r="B80" s="387"/>
      <c r="G80" s="1315"/>
      <c r="H80" s="1315"/>
      <c r="I80" s="1313"/>
      <c r="J80" s="1313"/>
      <c r="K80" s="1314"/>
      <c r="L80" s="1314"/>
      <c r="M80" s="1314"/>
      <c r="N80" s="1314"/>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k+CvxKC6U0AWMNaee0wPd1PelVefb94bvAaoBnE0TIYNhvL344AUEjM+fb4INaEMWnT3GORNBtBS0XVOs5Ig8w==" saltValue="KmBWy0HGf7FWl7P+DZETxQ=="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88" customWidth="1"/>
    <col min="35" max="122" width="2.5" style="287" customWidth="1"/>
    <col min="123" max="16384" width="2.5" style="287" hidden="1"/>
  </cols>
  <sheetData>
    <row r="1" spans="1:34"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1:34" x14ac:dyDescent="0.15">
      <c r="S2" s="287"/>
      <c r="AH2" s="287"/>
    </row>
    <row r="3" spans="1: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1:34" x14ac:dyDescent="0.15"/>
    <row r="5" spans="1:34" x14ac:dyDescent="0.15"/>
    <row r="6" spans="1:34" x14ac:dyDescent="0.15"/>
    <row r="7" spans="1:34" x14ac:dyDescent="0.15"/>
    <row r="8" spans="1:34" x14ac:dyDescent="0.15"/>
    <row r="9" spans="1:34" x14ac:dyDescent="0.15">
      <c r="AH9" s="28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494</v>
      </c>
    </row>
  </sheetData>
  <sheetProtection algorithmName="SHA-512" hashValue="Oy3NtQpjiAEKy2CA4Yo90jXZeJV1rrHjCtrxiHNvcwEhX42XaiAtfwPpfBppfCv5SWOTp7w4DNAgwNFyxKS4WA==" saltValue="zuf0K6xnq08LzySSPGS6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88" customWidth="1"/>
    <col min="35" max="122" width="2.5" style="287" customWidth="1"/>
    <col min="123" max="16384" width="2.5" style="287" hidden="1"/>
  </cols>
  <sheetData>
    <row r="1" spans="2:34"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x14ac:dyDescent="0.15">
      <c r="S2" s="287"/>
      <c r="AH2" s="287"/>
    </row>
    <row r="3" spans="2: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x14ac:dyDescent="0.15"/>
    <row r="5" spans="2:34" x14ac:dyDescent="0.15"/>
    <row r="6" spans="2:34" x14ac:dyDescent="0.15"/>
    <row r="7" spans="2:34" x14ac:dyDescent="0.15"/>
    <row r="8" spans="2:34" x14ac:dyDescent="0.15"/>
    <row r="9" spans="2:34" x14ac:dyDescent="0.15">
      <c r="AH9" s="28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c r="AG59" s="287"/>
      <c r="AH59" s="287"/>
    </row>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494</v>
      </c>
    </row>
  </sheetData>
  <sheetProtection algorithmName="SHA-512" hashValue="5KF2CRiADKo5VeaklK3Tsk5P7/FfO6y2/DLVqhqHvR6HR2F3Olf1c30vlee9oJAs1uXW//2jpR3zklS8DtLFyw==" saltValue="Hy/tNC6fRoSXhGqN7ILMi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51</v>
      </c>
      <c r="E2" s="151"/>
      <c r="F2" s="152" t="s">
        <v>545</v>
      </c>
      <c r="G2" s="153"/>
      <c r="H2" s="154"/>
    </row>
    <row r="3" spans="1:8" x14ac:dyDescent="0.15">
      <c r="A3" s="150" t="s">
        <v>538</v>
      </c>
      <c r="B3" s="155"/>
      <c r="C3" s="156"/>
      <c r="D3" s="157">
        <v>322733</v>
      </c>
      <c r="E3" s="158"/>
      <c r="F3" s="159">
        <v>280458</v>
      </c>
      <c r="G3" s="160"/>
      <c r="H3" s="161"/>
    </row>
    <row r="4" spans="1:8" x14ac:dyDescent="0.15">
      <c r="A4" s="162"/>
      <c r="B4" s="163"/>
      <c r="C4" s="164"/>
      <c r="D4" s="165">
        <v>196221</v>
      </c>
      <c r="E4" s="166"/>
      <c r="F4" s="167">
        <v>127286</v>
      </c>
      <c r="G4" s="168"/>
      <c r="H4" s="169"/>
    </row>
    <row r="5" spans="1:8" x14ac:dyDescent="0.15">
      <c r="A5" s="150" t="s">
        <v>540</v>
      </c>
      <c r="B5" s="155"/>
      <c r="C5" s="156"/>
      <c r="D5" s="157">
        <v>230875</v>
      </c>
      <c r="E5" s="158"/>
      <c r="F5" s="159">
        <v>291945</v>
      </c>
      <c r="G5" s="160"/>
      <c r="H5" s="161"/>
    </row>
    <row r="6" spans="1:8" x14ac:dyDescent="0.15">
      <c r="A6" s="162"/>
      <c r="B6" s="163"/>
      <c r="C6" s="164"/>
      <c r="D6" s="165">
        <v>110530</v>
      </c>
      <c r="E6" s="166"/>
      <c r="F6" s="167">
        <v>127651</v>
      </c>
      <c r="G6" s="168"/>
      <c r="H6" s="169"/>
    </row>
    <row r="7" spans="1:8" x14ac:dyDescent="0.15">
      <c r="A7" s="150" t="s">
        <v>541</v>
      </c>
      <c r="B7" s="155"/>
      <c r="C7" s="156"/>
      <c r="D7" s="157">
        <v>398857</v>
      </c>
      <c r="E7" s="158"/>
      <c r="F7" s="159">
        <v>291173</v>
      </c>
      <c r="G7" s="160"/>
      <c r="H7" s="161"/>
    </row>
    <row r="8" spans="1:8" x14ac:dyDescent="0.15">
      <c r="A8" s="162"/>
      <c r="B8" s="163"/>
      <c r="C8" s="164"/>
      <c r="D8" s="165">
        <v>257534</v>
      </c>
      <c r="E8" s="166"/>
      <c r="F8" s="167">
        <v>119071</v>
      </c>
      <c r="G8" s="168"/>
      <c r="H8" s="169"/>
    </row>
    <row r="9" spans="1:8" x14ac:dyDescent="0.15">
      <c r="A9" s="150" t="s">
        <v>542</v>
      </c>
      <c r="B9" s="155"/>
      <c r="C9" s="156"/>
      <c r="D9" s="157">
        <v>488612</v>
      </c>
      <c r="E9" s="158"/>
      <c r="F9" s="159">
        <v>271581</v>
      </c>
      <c r="G9" s="160"/>
      <c r="H9" s="161"/>
    </row>
    <row r="10" spans="1:8" x14ac:dyDescent="0.15">
      <c r="A10" s="162"/>
      <c r="B10" s="163"/>
      <c r="C10" s="164"/>
      <c r="D10" s="165">
        <v>339999</v>
      </c>
      <c r="E10" s="166"/>
      <c r="F10" s="167">
        <v>117844</v>
      </c>
      <c r="G10" s="168"/>
      <c r="H10" s="169"/>
    </row>
    <row r="11" spans="1:8" x14ac:dyDescent="0.15">
      <c r="A11" s="150" t="s">
        <v>543</v>
      </c>
      <c r="B11" s="155"/>
      <c r="C11" s="156"/>
      <c r="D11" s="157">
        <v>490243</v>
      </c>
      <c r="E11" s="158"/>
      <c r="F11" s="159">
        <v>268375</v>
      </c>
      <c r="G11" s="160"/>
      <c r="H11" s="161"/>
    </row>
    <row r="12" spans="1:8" x14ac:dyDescent="0.15">
      <c r="A12" s="162"/>
      <c r="B12" s="163"/>
      <c r="C12" s="170"/>
      <c r="D12" s="165">
        <v>293370</v>
      </c>
      <c r="E12" s="166"/>
      <c r="F12" s="167">
        <v>119602</v>
      </c>
      <c r="G12" s="168"/>
      <c r="H12" s="169"/>
    </row>
    <row r="13" spans="1:8" x14ac:dyDescent="0.15">
      <c r="A13" s="150"/>
      <c r="B13" s="155"/>
      <c r="C13" s="171"/>
      <c r="D13" s="172">
        <v>386264</v>
      </c>
      <c r="E13" s="173"/>
      <c r="F13" s="174">
        <v>280706</v>
      </c>
      <c r="G13" s="175"/>
      <c r="H13" s="161"/>
    </row>
    <row r="14" spans="1:8" x14ac:dyDescent="0.15">
      <c r="A14" s="162"/>
      <c r="B14" s="163"/>
      <c r="C14" s="164"/>
      <c r="D14" s="165">
        <v>239531</v>
      </c>
      <c r="E14" s="166"/>
      <c r="F14" s="167">
        <v>122291</v>
      </c>
      <c r="G14" s="168"/>
      <c r="H14" s="169"/>
    </row>
    <row r="17" spans="1:11" x14ac:dyDescent="0.15">
      <c r="A17" s="146" t="s">
        <v>52</v>
      </c>
    </row>
    <row r="18" spans="1:11" x14ac:dyDescent="0.15">
      <c r="A18" s="176"/>
      <c r="B18" s="176" t="str">
        <f>実質収支比率等に係る経年分析!F$46</f>
        <v>H27</v>
      </c>
      <c r="C18" s="176" t="str">
        <f>実質収支比率等に係る経年分析!G$46</f>
        <v>H28</v>
      </c>
      <c r="D18" s="176" t="str">
        <f>実質収支比率等に係る経年分析!H$46</f>
        <v>H29</v>
      </c>
      <c r="E18" s="176" t="str">
        <f>実質収支比率等に係る経年分析!I$46</f>
        <v>H30</v>
      </c>
      <c r="F18" s="176" t="str">
        <f>実質収支比率等に係る経年分析!J$46</f>
        <v>R01</v>
      </c>
    </row>
    <row r="19" spans="1:11" x14ac:dyDescent="0.15">
      <c r="A19" s="176" t="s">
        <v>53</v>
      </c>
      <c r="B19" s="176">
        <f>ROUND(VALUE(SUBSTITUTE(実質収支比率等に係る経年分析!F$48,"▲","-")),2)</f>
        <v>11.69</v>
      </c>
      <c r="C19" s="176">
        <f>ROUND(VALUE(SUBSTITUTE(実質収支比率等に係る経年分析!G$48,"▲","-")),2)</f>
        <v>11.8</v>
      </c>
      <c r="D19" s="176">
        <f>ROUND(VALUE(SUBSTITUTE(実質収支比率等に係る経年分析!H$48,"▲","-")),2)</f>
        <v>0.32</v>
      </c>
      <c r="E19" s="176">
        <f>ROUND(VALUE(SUBSTITUTE(実質収支比率等に係る経年分析!I$48,"▲","-")),2)</f>
        <v>12.04</v>
      </c>
      <c r="F19" s="176">
        <f>ROUND(VALUE(SUBSTITUTE(実質収支比率等に係る経年分析!J$48,"▲","-")),2)</f>
        <v>7.21</v>
      </c>
    </row>
    <row r="20" spans="1:11" x14ac:dyDescent="0.15">
      <c r="A20" s="176" t="s">
        <v>54</v>
      </c>
      <c r="B20" s="176">
        <f>ROUND(VALUE(SUBSTITUTE(実質収支比率等に係る経年分析!F$47,"▲","-")),2)</f>
        <v>163.19</v>
      </c>
      <c r="C20" s="176">
        <f>ROUND(VALUE(SUBSTITUTE(実質収支比率等に係る経年分析!G$47,"▲","-")),2)</f>
        <v>172.88</v>
      </c>
      <c r="D20" s="176">
        <f>ROUND(VALUE(SUBSTITUTE(実質収支比率等に係る経年分析!H$47,"▲","-")),2)</f>
        <v>194.1</v>
      </c>
      <c r="E20" s="176">
        <f>ROUND(VALUE(SUBSTITUTE(実質収支比率等に係る経年分析!I$47,"▲","-")),2)</f>
        <v>177.41</v>
      </c>
      <c r="F20" s="176">
        <f>ROUND(VALUE(SUBSTITUTE(実質収支比率等に係る経年分析!J$47,"▲","-")),2)</f>
        <v>172.8</v>
      </c>
    </row>
    <row r="21" spans="1:11" x14ac:dyDescent="0.15">
      <c r="A21" s="176" t="s">
        <v>55</v>
      </c>
      <c r="B21" s="176">
        <f>IF(ISNUMBER(VALUE(SUBSTITUTE(実質収支比率等に係る経年分析!F$49,"▲","-"))),ROUND(VALUE(SUBSTITUTE(実質収支比率等に係る経年分析!F$49,"▲","-")),2),NA())</f>
        <v>13.43</v>
      </c>
      <c r="C21" s="176">
        <f>IF(ISNUMBER(VALUE(SUBSTITUTE(実質収支比率等に係る経年分析!G$49,"▲","-"))),ROUND(VALUE(SUBSTITUTE(実質収支比率等に係る経年分析!G$49,"▲","-")),2),NA())</f>
        <v>6.02</v>
      </c>
      <c r="D21" s="176">
        <f>IF(ISNUMBER(VALUE(SUBSTITUTE(実質収支比率等に係る経年分析!H$49,"▲","-"))),ROUND(VALUE(SUBSTITUTE(実質収支比率等に係る経年分析!H$49,"▲","-")),2),NA())</f>
        <v>-5.47</v>
      </c>
      <c r="E21" s="176">
        <f>IF(ISNUMBER(VALUE(SUBSTITUTE(実質収支比率等に係る経年分析!I$49,"▲","-"))),ROUND(VALUE(SUBSTITUTE(実質収支比率等に係る経年分析!I$49,"▲","-")),2),NA())</f>
        <v>-11.2</v>
      </c>
      <c r="F21" s="176">
        <f>IF(ISNUMBER(VALUE(SUBSTITUTE(実質収支比率等に係る経年分析!J$49,"▲","-"))),ROUND(VALUE(SUBSTITUTE(実質収支比率等に係る経年分析!J$49,"▲","-")),2),NA())</f>
        <v>-8.48</v>
      </c>
    </row>
    <row r="24" spans="1:11" x14ac:dyDescent="0.15">
      <c r="A24" s="146" t="s">
        <v>56</v>
      </c>
    </row>
    <row r="25" spans="1:11" x14ac:dyDescent="0.15">
      <c r="A25" s="177"/>
      <c r="B25" s="177" t="str">
        <f>連結実質赤字比率に係る赤字・黒字の構成分析!F$33</f>
        <v>H27</v>
      </c>
      <c r="C25" s="177"/>
      <c r="D25" s="177" t="str">
        <f>連結実質赤字比率に係る赤字・黒字の構成分析!G$33</f>
        <v>H28</v>
      </c>
      <c r="E25" s="177"/>
      <c r="F25" s="177" t="str">
        <f>連結実質赤字比率に係る赤字・黒字の構成分析!H$33</f>
        <v>H29</v>
      </c>
      <c r="G25" s="177"/>
      <c r="H25" s="177" t="str">
        <f>連結実質赤字比率に係る赤字・黒字の構成分析!I$33</f>
        <v>H30</v>
      </c>
      <c r="I25" s="177"/>
      <c r="J25" s="177" t="str">
        <f>連結実質赤字比率に係る赤字・黒字の構成分析!J$33</f>
        <v>R01</v>
      </c>
      <c r="K25" s="177"/>
    </row>
    <row r="26" spans="1:11" x14ac:dyDescent="0.15">
      <c r="A26" s="177"/>
      <c r="B26" s="177" t="s">
        <v>57</v>
      </c>
      <c r="C26" s="177" t="s">
        <v>58</v>
      </c>
      <c r="D26" s="177" t="s">
        <v>57</v>
      </c>
      <c r="E26" s="177" t="s">
        <v>58</v>
      </c>
      <c r="F26" s="177" t="s">
        <v>57</v>
      </c>
      <c r="G26" s="177" t="s">
        <v>58</v>
      </c>
      <c r="H26" s="177" t="s">
        <v>57</v>
      </c>
      <c r="I26" s="177" t="s">
        <v>58</v>
      </c>
      <c r="J26" s="177" t="s">
        <v>57</v>
      </c>
      <c r="K26" s="177" t="s">
        <v>58</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2.35</v>
      </c>
      <c r="D27" s="177" t="e">
        <f>IF(ROUND(VALUE(SUBSTITUTE(連結実質赤字比率に係る赤字・黒字の構成分析!G$43,"▲", "-")), 2) &lt; 0, ABS(ROUND(VALUE(SUBSTITUTE(連結実質赤字比率に係る赤字・黒字の構成分析!G$43,"▲", "-")), 2)), NA())</f>
        <v>#N/A</v>
      </c>
      <c r="E27" s="177">
        <f>IF(ROUND(VALUE(SUBSTITUTE(連結実質赤字比率に係る赤字・黒字の構成分析!G$43,"▲", "-")), 2) &gt;= 0, ABS(ROUND(VALUE(SUBSTITUTE(連結実質赤字比率に係る赤字・黒字の構成分析!G$43,"▲", "-")), 2)), NA())</f>
        <v>1.88</v>
      </c>
      <c r="F27" s="177" t="e">
        <f>IF(ROUND(VALUE(SUBSTITUTE(連結実質赤字比率に係る赤字・黒字の構成分析!H$43,"▲", "-")), 2) &lt; 0, ABS(ROUND(VALUE(SUBSTITUTE(連結実質赤字比率に係る赤字・黒字の構成分析!H$43,"▲", "-")), 2)), NA())</f>
        <v>#N/A</v>
      </c>
      <c r="G27" s="177">
        <f>IF(ROUND(VALUE(SUBSTITUTE(連結実質赤字比率に係る赤字・黒字の構成分析!H$43,"▲", "-")), 2) &gt;= 0, ABS(ROUND(VALUE(SUBSTITUTE(連結実質赤字比率に係る赤字・黒字の構成分析!H$43,"▲", "-")), 2)), NA())</f>
        <v>1.74</v>
      </c>
      <c r="H27" s="177" t="e">
        <f>IF(ROUND(VALUE(SUBSTITUTE(連結実質赤字比率に係る赤字・黒字の構成分析!I$43,"▲", "-")), 2) &lt; 0, ABS(ROUND(VALUE(SUBSTITUTE(連結実質赤字比率に係る赤字・黒字の構成分析!I$43,"▲", "-")), 2)), NA())</f>
        <v>#VALUE!</v>
      </c>
      <c r="I27" s="177" t="e">
        <f>IF(ROUND(VALUE(SUBSTITUTE(連結実質赤字比率に係る赤字・黒字の構成分析!I$43,"▲", "-")), 2) &gt;= 0, ABS(ROUND(VALUE(SUBSTITUTE(連結実質赤字比率に係る赤字・黒字の構成分析!I$43,"▲", "-")), 2)), NA())</f>
        <v>#VALUE!</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x14ac:dyDescent="0.15">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str">
        <f>IF(連結実質赤字比率に係る赤字・黒字の構成分析!C$41="",NA(),連結実質赤字比率に係る赤字・黒字の構成分析!C$41)</f>
        <v>国民健康保険（福原診療施設勘定）特別会計</v>
      </c>
      <c r="B29" s="177" t="e">
        <f>IF(ROUND(VALUE(SUBSTITUTE(連結実質赤字比率に係る赤字・黒字の構成分析!F$41,"▲", "-")), 2) &lt; 0, ABS(ROUND(VALUE(SUBSTITUTE(連結実質赤字比率に係る赤字・黒字の構成分析!F$41,"▲", "-")), 2)), NA())</f>
        <v>#N/A</v>
      </c>
      <c r="C29" s="177">
        <f>IF(ROUND(VALUE(SUBSTITUTE(連結実質赤字比率に係る赤字・黒字の構成分析!F$41,"▲", "-")), 2) &gt;= 0, ABS(ROUND(VALUE(SUBSTITUTE(連結実質赤字比率に係る赤字・黒字の構成分析!F$41,"▲", "-")), 2)), NA())</f>
        <v>0</v>
      </c>
      <c r="D29" s="177" t="e">
        <f>IF(ROUND(VALUE(SUBSTITUTE(連結実質赤字比率に係る赤字・黒字の構成分析!G$41,"▲", "-")), 2) &lt; 0, ABS(ROUND(VALUE(SUBSTITUTE(連結実質赤字比率に係る赤字・黒字の構成分析!G$41,"▲", "-")), 2)), NA())</f>
        <v>#N/A</v>
      </c>
      <c r="E29" s="177">
        <f>IF(ROUND(VALUE(SUBSTITUTE(連結実質赤字比率に係る赤字・黒字の構成分析!G$41,"▲", "-")), 2) &gt;= 0, ABS(ROUND(VALUE(SUBSTITUTE(連結実質赤字比率に係る赤字・黒字の構成分析!G$41,"▲", "-")), 2)), NA())</f>
        <v>0</v>
      </c>
      <c r="F29" s="177" t="e">
        <f>IF(ROUND(VALUE(SUBSTITUTE(連結実質赤字比率に係る赤字・黒字の構成分析!H$41,"▲", "-")), 2) &lt; 0, ABS(ROUND(VALUE(SUBSTITUTE(連結実質赤字比率に係る赤字・黒字の構成分析!H$41,"▲", "-")), 2)), NA())</f>
        <v>#N/A</v>
      </c>
      <c r="G29" s="177">
        <f>IF(ROUND(VALUE(SUBSTITUTE(連結実質赤字比率に係る赤字・黒字の構成分析!H$41,"▲", "-")), 2) &gt;= 0, ABS(ROUND(VALUE(SUBSTITUTE(連結実質赤字比率に係る赤字・黒字の構成分析!H$41,"▲", "-")), 2)), NA())</f>
        <v>0</v>
      </c>
      <c r="H29" s="177" t="e">
        <f>IF(ROUND(VALUE(SUBSTITUTE(連結実質赤字比率に係る赤字・黒字の構成分析!I$41,"▲", "-")), 2) &lt; 0, ABS(ROUND(VALUE(SUBSTITUTE(連結実質赤字比率に係る赤字・黒字の構成分析!I$41,"▲", "-")), 2)), NA())</f>
        <v>#N/A</v>
      </c>
      <c r="I29" s="177">
        <f>IF(ROUND(VALUE(SUBSTITUTE(連結実質赤字比率に係る赤字・黒字の構成分析!I$41,"▲", "-")), 2) &gt;= 0, ABS(ROUND(VALUE(SUBSTITUTE(連結実質赤字比率に係る赤字・黒字の構成分析!I$41,"▲", "-")), 2)), NA())</f>
        <v>0</v>
      </c>
      <c r="J29" s="177" t="e">
        <f>IF(ROUND(VALUE(SUBSTITUTE(連結実質赤字比率に係る赤字・黒字の構成分析!J$41,"▲", "-")), 2) &lt; 0, ABS(ROUND(VALUE(SUBSTITUTE(連結実質赤字比率に係る赤字・黒字の構成分析!J$41,"▲", "-")), 2)), NA())</f>
        <v>#N/A</v>
      </c>
      <c r="K29" s="177">
        <f>IF(ROUND(VALUE(SUBSTITUTE(連結実質赤字比率に係る赤字・黒字の構成分析!J$41,"▲", "-")), 2) &gt;= 0, ABS(ROUND(VALUE(SUBSTITUTE(連結実質赤字比率に係る赤字・黒字の構成分析!J$41,"▲", "-")), 2)), NA())</f>
        <v>0</v>
      </c>
    </row>
    <row r="30" spans="1:11" x14ac:dyDescent="0.15">
      <c r="A30" s="177" t="str">
        <f>IF(連結実質赤字比率に係る赤字・黒字の構成分析!C$40="",NA(),連結実質赤字比率に係る赤字・黒字の構成分析!C$40)</f>
        <v>奨学資金特別会計</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0</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v>
      </c>
    </row>
    <row r="31" spans="1:11" x14ac:dyDescent="0.15">
      <c r="A31" s="177" t="str">
        <f>IF(連結実質赤字比率に係る赤字・黒字の構成分析!C$39="",NA(),連結実質赤字比率に係る赤字・黒字の構成分析!C$39)</f>
        <v>後期高齢者医療特別会計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0.03</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0.06</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0.05</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0.06</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0.02</v>
      </c>
    </row>
    <row r="32" spans="1:11" x14ac:dyDescent="0.15">
      <c r="A32" s="177" t="str">
        <f>IF(連結実質赤字比率に係る赤字・黒字の構成分析!C$38="",NA(),連結実質赤字比率に係る赤字・黒字の構成分析!C$38)</f>
        <v>介護保険特別会計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1.04</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1.45</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1.62</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0.56000000000000005</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0.41</v>
      </c>
    </row>
    <row r="33" spans="1:16" x14ac:dyDescent="0.15">
      <c r="A33" s="177" t="str">
        <f>IF(連結実質赤字比率に係る赤字・黒字の構成分析!C$37="",NA(),連結実質赤字比率に係る赤字・黒字の構成分析!C$37)</f>
        <v>上勝町簡易水道事業特別会計</v>
      </c>
      <c r="B33" s="177" t="e">
        <f>IF(ROUND(VALUE(SUBSTITUTE(連結実質赤字比率に係る赤字・黒字の構成分析!F$37,"▲", "-")), 2) &lt; 0, ABS(ROUND(VALUE(SUBSTITUTE(連結実質赤字比率に係る赤字・黒字の構成分析!F$37,"▲", "-")), 2)), NA())</f>
        <v>#VALUE!</v>
      </c>
      <c r="C33" s="177" t="e">
        <f>IF(ROUND(VALUE(SUBSTITUTE(連結実質赤字比率に係る赤字・黒字の構成分析!F$37,"▲", "-")), 2) &gt;= 0, ABS(ROUND(VALUE(SUBSTITUTE(連結実質赤字比率に係る赤字・黒字の構成分析!F$37,"▲", "-")), 2)), NA())</f>
        <v>#VALUE!</v>
      </c>
      <c r="D33" s="177" t="e">
        <f>IF(ROUND(VALUE(SUBSTITUTE(連結実質赤字比率に係る赤字・黒字の構成分析!G$37,"▲", "-")), 2) &lt; 0, ABS(ROUND(VALUE(SUBSTITUTE(連結実質赤字比率に係る赤字・黒字の構成分析!G$37,"▲", "-")), 2)), NA())</f>
        <v>#VALUE!</v>
      </c>
      <c r="E33" s="177" t="e">
        <f>IF(ROUND(VALUE(SUBSTITUTE(連結実質赤字比率に係る赤字・黒字の構成分析!G$37,"▲", "-")), 2) &gt;= 0, ABS(ROUND(VALUE(SUBSTITUTE(連結実質赤字比率に係る赤字・黒字の構成分析!G$37,"▲", "-")), 2)), NA())</f>
        <v>#VALUE!</v>
      </c>
      <c r="F33" s="177" t="e">
        <f>IF(ROUND(VALUE(SUBSTITUTE(連結実質赤字比率に係る赤字・黒字の構成分析!H$37,"▲", "-")), 2) &lt; 0, ABS(ROUND(VALUE(SUBSTITUTE(連結実質赤字比率に係る赤字・黒字の構成分析!H$37,"▲", "-")), 2)), NA())</f>
        <v>#VALUE!</v>
      </c>
      <c r="G33" s="177" t="e">
        <f>IF(ROUND(VALUE(SUBSTITUTE(連結実質赤字比率に係る赤字・黒字の構成分析!H$37,"▲", "-")), 2) &gt;= 0, ABS(ROUND(VALUE(SUBSTITUTE(連結実質赤字比率に係る赤字・黒字の構成分析!H$37,"▲", "-")), 2)), NA())</f>
        <v>#VALUE!</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1.28</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1.1499999999999999</v>
      </c>
    </row>
    <row r="34" spans="1:16" x14ac:dyDescent="0.15">
      <c r="A34" s="177" t="str">
        <f>IF(連結実質赤字比率に係る赤字・黒字の構成分析!C$36="",NA(),連結実質赤字比率に係る赤字・黒字の構成分析!C$36)</f>
        <v>国民健康保険（事業勘定）特別会計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4.26</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3.6</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3.78</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1.2</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1.42</v>
      </c>
    </row>
    <row r="35" spans="1:16" x14ac:dyDescent="0.15">
      <c r="A35" s="177" t="str">
        <f>IF(連結実質赤字比率に係る赤字・黒字の構成分析!C$35="",NA(),連結実質赤字比率に係る赤字・黒字の構成分析!C$35)</f>
        <v>国民健康保険（診療施設勘定）特別会計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2.04</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2.29</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2.64</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2.46</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1.99</v>
      </c>
    </row>
    <row r="36" spans="1:16" x14ac:dyDescent="0.15">
      <c r="A36" s="177" t="str">
        <f>IF(連結実質赤字比率に係る赤字・黒字の構成分析!C$34="",NA(),連結実質赤字比率に係る赤字・黒字の構成分析!C$34)</f>
        <v>一般会計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11.69</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11.8</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0.31</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12.03</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7.21</v>
      </c>
    </row>
    <row r="39" spans="1:16" x14ac:dyDescent="0.15">
      <c r="A39" s="146" t="s">
        <v>59</v>
      </c>
    </row>
    <row r="40" spans="1:16" x14ac:dyDescent="0.15">
      <c r="A40" s="178"/>
      <c r="B40" s="178" t="str">
        <f>'実質公債費比率（分子）の構造'!K$44</f>
        <v>H27</v>
      </c>
      <c r="C40" s="178"/>
      <c r="D40" s="178"/>
      <c r="E40" s="178" t="str">
        <f>'実質公債費比率（分子）の構造'!L$44</f>
        <v>H28</v>
      </c>
      <c r="F40" s="178"/>
      <c r="G40" s="178"/>
      <c r="H40" s="178" t="str">
        <f>'実質公債費比率（分子）の構造'!M$44</f>
        <v>H29</v>
      </c>
      <c r="I40" s="178"/>
      <c r="J40" s="178"/>
      <c r="K40" s="178" t="str">
        <f>'実質公債費比率（分子）の構造'!N$44</f>
        <v>H30</v>
      </c>
      <c r="L40" s="178"/>
      <c r="M40" s="178"/>
      <c r="N40" s="178" t="str">
        <f>'実質公債費比率（分子）の構造'!O$44</f>
        <v>R01</v>
      </c>
      <c r="O40" s="178"/>
      <c r="P40" s="178"/>
    </row>
    <row r="41" spans="1:16" x14ac:dyDescent="0.15">
      <c r="A41" s="178"/>
      <c r="B41" s="178" t="s">
        <v>60</v>
      </c>
      <c r="C41" s="178"/>
      <c r="D41" s="178" t="s">
        <v>61</v>
      </c>
      <c r="E41" s="178" t="s">
        <v>60</v>
      </c>
      <c r="F41" s="178"/>
      <c r="G41" s="178" t="s">
        <v>61</v>
      </c>
      <c r="H41" s="178" t="s">
        <v>60</v>
      </c>
      <c r="I41" s="178"/>
      <c r="J41" s="178" t="s">
        <v>61</v>
      </c>
      <c r="K41" s="178" t="s">
        <v>60</v>
      </c>
      <c r="L41" s="178"/>
      <c r="M41" s="178" t="s">
        <v>61</v>
      </c>
      <c r="N41" s="178" t="s">
        <v>60</v>
      </c>
      <c r="O41" s="178"/>
      <c r="P41" s="178" t="s">
        <v>61</v>
      </c>
    </row>
    <row r="42" spans="1:16" x14ac:dyDescent="0.15">
      <c r="A42" s="178" t="s">
        <v>62</v>
      </c>
      <c r="B42" s="178"/>
      <c r="C42" s="178"/>
      <c r="D42" s="178">
        <f>'実質公債費比率（分子）の構造'!K$52</f>
        <v>327</v>
      </c>
      <c r="E42" s="178"/>
      <c r="F42" s="178"/>
      <c r="G42" s="178">
        <f>'実質公債費比率（分子）の構造'!L$52</f>
        <v>315</v>
      </c>
      <c r="H42" s="178"/>
      <c r="I42" s="178"/>
      <c r="J42" s="178">
        <f>'実質公債費比率（分子）の構造'!M$52</f>
        <v>277</v>
      </c>
      <c r="K42" s="178"/>
      <c r="L42" s="178"/>
      <c r="M42" s="178">
        <f>'実質公債費比率（分子）の構造'!N$52</f>
        <v>268</v>
      </c>
      <c r="N42" s="178"/>
      <c r="O42" s="178"/>
      <c r="P42" s="178">
        <f>'実質公債費比率（分子）の構造'!O$52</f>
        <v>274</v>
      </c>
    </row>
    <row r="43" spans="1:16" x14ac:dyDescent="0.15">
      <c r="A43" s="178" t="s">
        <v>63</v>
      </c>
      <c r="B43" s="178" t="str">
        <f>'実質公債費比率（分子）の構造'!K$51</f>
        <v>-</v>
      </c>
      <c r="C43" s="178"/>
      <c r="D43" s="178"/>
      <c r="E43" s="178" t="str">
        <f>'実質公債費比率（分子）の構造'!L$51</f>
        <v>-</v>
      </c>
      <c r="F43" s="178"/>
      <c r="G43" s="178"/>
      <c r="H43" s="178" t="str">
        <f>'実質公債費比率（分子）の構造'!M$51</f>
        <v>-</v>
      </c>
      <c r="I43" s="178"/>
      <c r="J43" s="178"/>
      <c r="K43" s="178" t="str">
        <f>'実質公債費比率（分子）の構造'!N$51</f>
        <v>-</v>
      </c>
      <c r="L43" s="178"/>
      <c r="M43" s="178"/>
      <c r="N43" s="178" t="str">
        <f>'実質公債費比率（分子）の構造'!O$51</f>
        <v>-</v>
      </c>
      <c r="O43" s="178"/>
      <c r="P43" s="178"/>
    </row>
    <row r="44" spans="1:16" x14ac:dyDescent="0.15">
      <c r="A44" s="178" t="s">
        <v>64</v>
      </c>
      <c r="B44" s="178" t="str">
        <f>'実質公債費比率（分子）の構造'!K$50</f>
        <v>-</v>
      </c>
      <c r="C44" s="178"/>
      <c r="D44" s="178"/>
      <c r="E44" s="178" t="str">
        <f>'実質公債費比率（分子）の構造'!L$50</f>
        <v>-</v>
      </c>
      <c r="F44" s="178"/>
      <c r="G44" s="178"/>
      <c r="H44" s="178" t="str">
        <f>'実質公債費比率（分子）の構造'!M$50</f>
        <v>-</v>
      </c>
      <c r="I44" s="178"/>
      <c r="J44" s="178"/>
      <c r="K44" s="178" t="str">
        <f>'実質公債費比率（分子）の構造'!N$50</f>
        <v>-</v>
      </c>
      <c r="L44" s="178"/>
      <c r="M44" s="178"/>
      <c r="N44" s="178" t="str">
        <f>'実質公債費比率（分子）の構造'!O$50</f>
        <v>-</v>
      </c>
      <c r="O44" s="178"/>
      <c r="P44" s="178"/>
    </row>
    <row r="45" spans="1:16" x14ac:dyDescent="0.15">
      <c r="A45" s="178" t="s">
        <v>65</v>
      </c>
      <c r="B45" s="178">
        <f>'実質公債費比率（分子）の構造'!K$49</f>
        <v>1</v>
      </c>
      <c r="C45" s="178"/>
      <c r="D45" s="178"/>
      <c r="E45" s="178">
        <f>'実質公債費比率（分子）の構造'!L$49</f>
        <v>1</v>
      </c>
      <c r="F45" s="178"/>
      <c r="G45" s="178"/>
      <c r="H45" s="178">
        <f>'実質公債費比率（分子）の構造'!M$49</f>
        <v>1</v>
      </c>
      <c r="I45" s="178"/>
      <c r="J45" s="178"/>
      <c r="K45" s="178">
        <f>'実質公債費比率（分子）の構造'!N$49</f>
        <v>1</v>
      </c>
      <c r="L45" s="178"/>
      <c r="M45" s="178"/>
      <c r="N45" s="178">
        <f>'実質公債費比率（分子）の構造'!O$49</f>
        <v>1</v>
      </c>
      <c r="O45" s="178"/>
      <c r="P45" s="178"/>
    </row>
    <row r="46" spans="1:16" x14ac:dyDescent="0.15">
      <c r="A46" s="178" t="s">
        <v>66</v>
      </c>
      <c r="B46" s="178">
        <f>'実質公債費比率（分子）の構造'!K$48</f>
        <v>18</v>
      </c>
      <c r="C46" s="178"/>
      <c r="D46" s="178"/>
      <c r="E46" s="178">
        <f>'実質公債費比率（分子）の構造'!L$48</f>
        <v>16</v>
      </c>
      <c r="F46" s="178"/>
      <c r="G46" s="178"/>
      <c r="H46" s="178">
        <f>'実質公債費比率（分子）の構造'!M$48</f>
        <v>11</v>
      </c>
      <c r="I46" s="178"/>
      <c r="J46" s="178"/>
      <c r="K46" s="178">
        <f>'実質公債費比率（分子）の構造'!N$48</f>
        <v>11</v>
      </c>
      <c r="L46" s="178"/>
      <c r="M46" s="178"/>
      <c r="N46" s="178">
        <f>'実質公債費比率（分子）の構造'!O$48</f>
        <v>11</v>
      </c>
      <c r="O46" s="178"/>
      <c r="P46" s="178"/>
    </row>
    <row r="47" spans="1:16" x14ac:dyDescent="0.15">
      <c r="A47" s="178" t="s">
        <v>67</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15">
      <c r="A48" s="178" t="s">
        <v>68</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15">
      <c r="A49" s="178" t="s">
        <v>69</v>
      </c>
      <c r="B49" s="178">
        <f>'実質公債費比率（分子）の構造'!K$45</f>
        <v>365</v>
      </c>
      <c r="C49" s="178"/>
      <c r="D49" s="178"/>
      <c r="E49" s="178">
        <f>'実質公債費比率（分子）の構造'!L$45</f>
        <v>365</v>
      </c>
      <c r="F49" s="178"/>
      <c r="G49" s="178"/>
      <c r="H49" s="178">
        <f>'実質公債費比率（分子）の構造'!M$45</f>
        <v>327</v>
      </c>
      <c r="I49" s="178"/>
      <c r="J49" s="178"/>
      <c r="K49" s="178">
        <f>'実質公債費比率（分子）の構造'!N$45</f>
        <v>309</v>
      </c>
      <c r="L49" s="178"/>
      <c r="M49" s="178"/>
      <c r="N49" s="178">
        <f>'実質公債費比率（分子）の構造'!O$45</f>
        <v>318</v>
      </c>
      <c r="O49" s="178"/>
      <c r="P49" s="178"/>
    </row>
    <row r="50" spans="1:16" x14ac:dyDescent="0.15">
      <c r="A50" s="178" t="s">
        <v>70</v>
      </c>
      <c r="B50" s="178" t="e">
        <f>NA()</f>
        <v>#N/A</v>
      </c>
      <c r="C50" s="178">
        <f>IF(ISNUMBER('実質公債費比率（分子）の構造'!K$53),'実質公債費比率（分子）の構造'!K$53,NA())</f>
        <v>57</v>
      </c>
      <c r="D50" s="178" t="e">
        <f>NA()</f>
        <v>#N/A</v>
      </c>
      <c r="E50" s="178" t="e">
        <f>NA()</f>
        <v>#N/A</v>
      </c>
      <c r="F50" s="178">
        <f>IF(ISNUMBER('実質公債費比率（分子）の構造'!L$53),'実質公債費比率（分子）の構造'!L$53,NA())</f>
        <v>67</v>
      </c>
      <c r="G50" s="178" t="e">
        <f>NA()</f>
        <v>#N/A</v>
      </c>
      <c r="H50" s="178" t="e">
        <f>NA()</f>
        <v>#N/A</v>
      </c>
      <c r="I50" s="178">
        <f>IF(ISNUMBER('実質公債費比率（分子）の構造'!M$53),'実質公債費比率（分子）の構造'!M$53,NA())</f>
        <v>62</v>
      </c>
      <c r="J50" s="178" t="e">
        <f>NA()</f>
        <v>#N/A</v>
      </c>
      <c r="K50" s="178" t="e">
        <f>NA()</f>
        <v>#N/A</v>
      </c>
      <c r="L50" s="178">
        <f>IF(ISNUMBER('実質公債費比率（分子）の構造'!N$53),'実質公債費比率（分子）の構造'!N$53,NA())</f>
        <v>53</v>
      </c>
      <c r="M50" s="178" t="e">
        <f>NA()</f>
        <v>#N/A</v>
      </c>
      <c r="N50" s="178" t="e">
        <f>NA()</f>
        <v>#N/A</v>
      </c>
      <c r="O50" s="178">
        <f>IF(ISNUMBER('実質公債費比率（分子）の構造'!O$53),'実質公債費比率（分子）の構造'!O$53,NA())</f>
        <v>56</v>
      </c>
      <c r="P50" s="178" t="e">
        <f>NA()</f>
        <v>#N/A</v>
      </c>
    </row>
    <row r="53" spans="1:16" x14ac:dyDescent="0.15">
      <c r="A53" s="146" t="s">
        <v>71</v>
      </c>
    </row>
    <row r="54" spans="1:16" x14ac:dyDescent="0.15">
      <c r="A54" s="177"/>
      <c r="B54" s="177" t="str">
        <f>'将来負担比率（分子）の構造'!I$40</f>
        <v>H27</v>
      </c>
      <c r="C54" s="177"/>
      <c r="D54" s="177"/>
      <c r="E54" s="177" t="str">
        <f>'将来負担比率（分子）の構造'!J$40</f>
        <v>H28</v>
      </c>
      <c r="F54" s="177"/>
      <c r="G54" s="177"/>
      <c r="H54" s="177" t="str">
        <f>'将来負担比率（分子）の構造'!K$40</f>
        <v>H29</v>
      </c>
      <c r="I54" s="177"/>
      <c r="J54" s="177"/>
      <c r="K54" s="177" t="str">
        <f>'将来負担比率（分子）の構造'!L$40</f>
        <v>H30</v>
      </c>
      <c r="L54" s="177"/>
      <c r="M54" s="177"/>
      <c r="N54" s="177" t="str">
        <f>'将来負担比率（分子）の構造'!M$40</f>
        <v>R01</v>
      </c>
      <c r="O54" s="177"/>
      <c r="P54" s="177"/>
    </row>
    <row r="55" spans="1:16" x14ac:dyDescent="0.15">
      <c r="A55" s="177"/>
      <c r="B55" s="177" t="s">
        <v>72</v>
      </c>
      <c r="C55" s="177"/>
      <c r="D55" s="177" t="s">
        <v>73</v>
      </c>
      <c r="E55" s="177" t="s">
        <v>72</v>
      </c>
      <c r="F55" s="177"/>
      <c r="G55" s="177" t="s">
        <v>73</v>
      </c>
      <c r="H55" s="177" t="s">
        <v>72</v>
      </c>
      <c r="I55" s="177"/>
      <c r="J55" s="177" t="s">
        <v>73</v>
      </c>
      <c r="K55" s="177" t="s">
        <v>72</v>
      </c>
      <c r="L55" s="177"/>
      <c r="M55" s="177" t="s">
        <v>73</v>
      </c>
      <c r="N55" s="177" t="s">
        <v>72</v>
      </c>
      <c r="O55" s="177"/>
      <c r="P55" s="177" t="s">
        <v>73</v>
      </c>
    </row>
    <row r="56" spans="1:16" x14ac:dyDescent="0.15">
      <c r="A56" s="177" t="s">
        <v>43</v>
      </c>
      <c r="B56" s="177"/>
      <c r="C56" s="177"/>
      <c r="D56" s="177">
        <f>'将来負担比率（分子）の構造'!I$52</f>
        <v>2505</v>
      </c>
      <c r="E56" s="177"/>
      <c r="F56" s="177"/>
      <c r="G56" s="177">
        <f>'将来負担比率（分子）の構造'!J$52</f>
        <v>2442</v>
      </c>
      <c r="H56" s="177"/>
      <c r="I56" s="177"/>
      <c r="J56" s="177">
        <f>'将来負担比率（分子）の構造'!K$52</f>
        <v>2511</v>
      </c>
      <c r="K56" s="177"/>
      <c r="L56" s="177"/>
      <c r="M56" s="177">
        <f>'将来負担比率（分子）の構造'!L$52</f>
        <v>2693</v>
      </c>
      <c r="N56" s="177"/>
      <c r="O56" s="177"/>
      <c r="P56" s="177">
        <f>'将来負担比率（分子）の構造'!M$52</f>
        <v>2899</v>
      </c>
    </row>
    <row r="57" spans="1:16" x14ac:dyDescent="0.15">
      <c r="A57" s="177" t="s">
        <v>42</v>
      </c>
      <c r="B57" s="177"/>
      <c r="C57" s="177"/>
      <c r="D57" s="177">
        <f>'将来負担比率（分子）の構造'!I$51</f>
        <v>55</v>
      </c>
      <c r="E57" s="177"/>
      <c r="F57" s="177"/>
      <c r="G57" s="177">
        <f>'将来負担比率（分子）の構造'!J$51</f>
        <v>51</v>
      </c>
      <c r="H57" s="177"/>
      <c r="I57" s="177"/>
      <c r="J57" s="177">
        <f>'将来負担比率（分子）の構造'!K$51</f>
        <v>55</v>
      </c>
      <c r="K57" s="177"/>
      <c r="L57" s="177"/>
      <c r="M57" s="177">
        <f>'将来負担比率（分子）の構造'!L$51</f>
        <v>55</v>
      </c>
      <c r="N57" s="177"/>
      <c r="O57" s="177"/>
      <c r="P57" s="177">
        <f>'将来負担比率（分子）の構造'!M$51</f>
        <v>50</v>
      </c>
    </row>
    <row r="58" spans="1:16" x14ac:dyDescent="0.15">
      <c r="A58" s="177" t="s">
        <v>41</v>
      </c>
      <c r="B58" s="177"/>
      <c r="C58" s="177"/>
      <c r="D58" s="177">
        <f>'将来負担比率（分子）の構造'!I$50</f>
        <v>4958</v>
      </c>
      <c r="E58" s="177"/>
      <c r="F58" s="177"/>
      <c r="G58" s="177">
        <f>'将来負担比率（分子）の構造'!J$50</f>
        <v>5159</v>
      </c>
      <c r="H58" s="177"/>
      <c r="I58" s="177"/>
      <c r="J58" s="177">
        <f>'将来負担比率（分子）の構造'!K$50</f>
        <v>5432</v>
      </c>
      <c r="K58" s="177"/>
      <c r="L58" s="177"/>
      <c r="M58" s="177">
        <f>'将来負担比率（分子）の構造'!L$50</f>
        <v>5265</v>
      </c>
      <c r="N58" s="177"/>
      <c r="O58" s="177"/>
      <c r="P58" s="177">
        <f>'将来負担比率（分子）の構造'!M$50</f>
        <v>5374</v>
      </c>
    </row>
    <row r="59" spans="1:16" x14ac:dyDescent="0.15">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15">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36</v>
      </c>
      <c r="B61" s="177" t="str">
        <f>'将来負担比率（分子）の構造'!I$46</f>
        <v>-</v>
      </c>
      <c r="C61" s="177"/>
      <c r="D61" s="177"/>
      <c r="E61" s="177" t="str">
        <f>'将来負担比率（分子）の構造'!J$46</f>
        <v>-</v>
      </c>
      <c r="F61" s="177"/>
      <c r="G61" s="177"/>
      <c r="H61" s="177" t="str">
        <f>'将来負担比率（分子）の構造'!K$46</f>
        <v>-</v>
      </c>
      <c r="I61" s="177"/>
      <c r="J61" s="177"/>
      <c r="K61" s="177" t="str">
        <f>'将来負担比率（分子）の構造'!L$46</f>
        <v>-</v>
      </c>
      <c r="L61" s="177"/>
      <c r="M61" s="177"/>
      <c r="N61" s="177" t="str">
        <f>'将来負担比率（分子）の構造'!M$46</f>
        <v>-</v>
      </c>
      <c r="O61" s="177"/>
      <c r="P61" s="177"/>
    </row>
    <row r="62" spans="1:16" x14ac:dyDescent="0.15">
      <c r="A62" s="177" t="s">
        <v>35</v>
      </c>
      <c r="B62" s="177">
        <f>'将来負担比率（分子）の構造'!I$45</f>
        <v>241</v>
      </c>
      <c r="C62" s="177"/>
      <c r="D62" s="177"/>
      <c r="E62" s="177">
        <f>'将来負担比率（分子）の構造'!J$45</f>
        <v>393</v>
      </c>
      <c r="F62" s="177"/>
      <c r="G62" s="177"/>
      <c r="H62" s="177">
        <f>'将来負担比率（分子）の構造'!K$45</f>
        <v>372</v>
      </c>
      <c r="I62" s="177"/>
      <c r="J62" s="177"/>
      <c r="K62" s="177">
        <f>'将来負担比率（分子）の構造'!L$45</f>
        <v>340</v>
      </c>
      <c r="L62" s="177"/>
      <c r="M62" s="177"/>
      <c r="N62" s="177">
        <f>'将来負担比率（分子）の構造'!M$45</f>
        <v>349</v>
      </c>
      <c r="O62" s="177"/>
      <c r="P62" s="177"/>
    </row>
    <row r="63" spans="1:16" x14ac:dyDescent="0.15">
      <c r="A63" s="177" t="s">
        <v>34</v>
      </c>
      <c r="B63" s="177">
        <f>'将来負担比率（分子）の構造'!I$44</f>
        <v>8</v>
      </c>
      <c r="C63" s="177"/>
      <c r="D63" s="177"/>
      <c r="E63" s="177">
        <f>'将来負担比率（分子）の構造'!J$44</f>
        <v>7</v>
      </c>
      <c r="F63" s="177"/>
      <c r="G63" s="177"/>
      <c r="H63" s="177">
        <f>'将来負担比率（分子）の構造'!K$44</f>
        <v>6</v>
      </c>
      <c r="I63" s="177"/>
      <c r="J63" s="177"/>
      <c r="K63" s="177">
        <f>'将来負担比率（分子）の構造'!L$44</f>
        <v>4</v>
      </c>
      <c r="L63" s="177"/>
      <c r="M63" s="177"/>
      <c r="N63" s="177">
        <f>'将来負担比率（分子）の構造'!M$44</f>
        <v>3</v>
      </c>
      <c r="O63" s="177"/>
      <c r="P63" s="177"/>
    </row>
    <row r="64" spans="1:16" x14ac:dyDescent="0.15">
      <c r="A64" s="177" t="s">
        <v>33</v>
      </c>
      <c r="B64" s="177">
        <f>'将来負担比率（分子）の構造'!I$43</f>
        <v>137</v>
      </c>
      <c r="C64" s="177"/>
      <c r="D64" s="177"/>
      <c r="E64" s="177">
        <f>'将来負担比率（分子）の構造'!J$43</f>
        <v>130</v>
      </c>
      <c r="F64" s="177"/>
      <c r="G64" s="177"/>
      <c r="H64" s="177">
        <f>'将来負担比率（分子）の構造'!K$43</f>
        <v>115</v>
      </c>
      <c r="I64" s="177"/>
      <c r="J64" s="177"/>
      <c r="K64" s="177">
        <f>'将来負担比率（分子）の構造'!L$43</f>
        <v>103</v>
      </c>
      <c r="L64" s="177"/>
      <c r="M64" s="177"/>
      <c r="N64" s="177">
        <f>'将来負担比率（分子）の構造'!M$43</f>
        <v>90</v>
      </c>
      <c r="O64" s="177"/>
      <c r="P64" s="177"/>
    </row>
    <row r="65" spans="1:16" x14ac:dyDescent="0.15">
      <c r="A65" s="177" t="s">
        <v>32</v>
      </c>
      <c r="B65" s="177" t="str">
        <f>'将来負担比率（分子）の構造'!I$42</f>
        <v>-</v>
      </c>
      <c r="C65" s="177"/>
      <c r="D65" s="177"/>
      <c r="E65" s="177" t="str">
        <f>'将来負担比率（分子）の構造'!J$42</f>
        <v>-</v>
      </c>
      <c r="F65" s="177"/>
      <c r="G65" s="177"/>
      <c r="H65" s="177" t="str">
        <f>'将来負担比率（分子）の構造'!K$42</f>
        <v>-</v>
      </c>
      <c r="I65" s="177"/>
      <c r="J65" s="177"/>
      <c r="K65" s="177" t="str">
        <f>'将来負担比率（分子）の構造'!L$42</f>
        <v>-</v>
      </c>
      <c r="L65" s="177"/>
      <c r="M65" s="177"/>
      <c r="N65" s="177" t="str">
        <f>'将来負担比率（分子）の構造'!M$42</f>
        <v>-</v>
      </c>
      <c r="O65" s="177"/>
      <c r="P65" s="177"/>
    </row>
    <row r="66" spans="1:16" x14ac:dyDescent="0.15">
      <c r="A66" s="177" t="s">
        <v>31</v>
      </c>
      <c r="B66" s="177">
        <f>'将来負担比率（分子）の構造'!I$41</f>
        <v>2809</v>
      </c>
      <c r="C66" s="177"/>
      <c r="D66" s="177"/>
      <c r="E66" s="177">
        <f>'将来負担比率（分子）の構造'!J$41</f>
        <v>2743</v>
      </c>
      <c r="F66" s="177"/>
      <c r="G66" s="177"/>
      <c r="H66" s="177">
        <f>'将来負担比率（分子）の構造'!K$41</f>
        <v>2846</v>
      </c>
      <c r="I66" s="177"/>
      <c r="J66" s="177"/>
      <c r="K66" s="177">
        <f>'将来負担比率（分子）の構造'!L$41</f>
        <v>3103</v>
      </c>
      <c r="L66" s="177"/>
      <c r="M66" s="177"/>
      <c r="N66" s="177">
        <f>'将来負担比率（分子）の構造'!M$41</f>
        <v>3429</v>
      </c>
      <c r="O66" s="177"/>
      <c r="P66" s="177"/>
    </row>
    <row r="67" spans="1:16" x14ac:dyDescent="0.15">
      <c r="A67" s="177" t="s">
        <v>74</v>
      </c>
      <c r="B67" s="177" t="e">
        <f>NA()</f>
        <v>#N/A</v>
      </c>
      <c r="C67" s="177">
        <f>IF(ISNUMBER('将来負担比率（分子）の構造'!I$53), IF('将来負担比率（分子）の構造'!I$53 &lt; 0, 0, '将来負担比率（分子）の構造'!I$53), NA())</f>
        <v>0</v>
      </c>
      <c r="D67" s="177" t="e">
        <f>NA()</f>
        <v>#N/A</v>
      </c>
      <c r="E67" s="177" t="e">
        <f>NA()</f>
        <v>#N/A</v>
      </c>
      <c r="F67" s="177">
        <f>IF(ISNUMBER('将来負担比率（分子）の構造'!J$53), IF('将来負担比率（分子）の構造'!J$53 &lt; 0, 0, '将来負担比率（分子）の構造'!J$53), NA())</f>
        <v>0</v>
      </c>
      <c r="G67" s="177" t="e">
        <f>NA()</f>
        <v>#N/A</v>
      </c>
      <c r="H67" s="177" t="e">
        <f>NA()</f>
        <v>#N/A</v>
      </c>
      <c r="I67" s="177">
        <f>IF(ISNUMBER('将来負担比率（分子）の構造'!K$53), IF('将来負担比率（分子）の構造'!K$53 &lt; 0, 0, '将来負担比率（分子）の構造'!K$53), NA())</f>
        <v>0</v>
      </c>
      <c r="J67" s="177" t="e">
        <f>NA()</f>
        <v>#N/A</v>
      </c>
      <c r="K67" s="177" t="e">
        <f>NA()</f>
        <v>#N/A</v>
      </c>
      <c r="L67" s="177">
        <f>IF(ISNUMBER('将来負担比率（分子）の構造'!L$53), IF('将来負担比率（分子）の構造'!L$53 &lt; 0, 0, '将来負担比率（分子）の構造'!L$53), NA())</f>
        <v>0</v>
      </c>
      <c r="M67" s="177" t="e">
        <f>NA()</f>
        <v>#N/A</v>
      </c>
      <c r="N67" s="177" t="e">
        <f>NA()</f>
        <v>#N/A</v>
      </c>
      <c r="O67" s="177">
        <f>IF(ISNUMBER('将来負担比率（分子）の構造'!M$53), IF('将来負担比率（分子）の構造'!M$53 &lt; 0, 0, '将来負担比率（分子）の構造'!M$53), NA())</f>
        <v>0</v>
      </c>
      <c r="P67" s="177" t="e">
        <f>NA()</f>
        <v>#N/A</v>
      </c>
    </row>
    <row r="70" spans="1:16" x14ac:dyDescent="0.15">
      <c r="A70" s="179" t="s">
        <v>75</v>
      </c>
      <c r="B70" s="179"/>
      <c r="C70" s="179"/>
      <c r="D70" s="179"/>
      <c r="E70" s="179"/>
      <c r="F70" s="179"/>
    </row>
    <row r="71" spans="1:16" x14ac:dyDescent="0.15">
      <c r="A71" s="180"/>
      <c r="B71" s="180" t="str">
        <f>基金残高に係る経年分析!F54</f>
        <v>H29</v>
      </c>
      <c r="C71" s="180" t="str">
        <f>基金残高に係る経年分析!G54</f>
        <v>H30</v>
      </c>
      <c r="D71" s="180" t="str">
        <f>基金残高に係る経年分析!H54</f>
        <v>R01</v>
      </c>
    </row>
    <row r="72" spans="1:16" x14ac:dyDescent="0.15">
      <c r="A72" s="180" t="s">
        <v>76</v>
      </c>
      <c r="B72" s="181">
        <f>基金残高に係る経年分析!F55</f>
        <v>2999</v>
      </c>
      <c r="C72" s="181">
        <f>基金残高に係る経年分析!G55</f>
        <v>2656</v>
      </c>
      <c r="D72" s="181">
        <f>基金残高に係る経年分析!H55</f>
        <v>2600</v>
      </c>
    </row>
    <row r="73" spans="1:16" x14ac:dyDescent="0.15">
      <c r="A73" s="180" t="s">
        <v>77</v>
      </c>
      <c r="B73" s="181">
        <f>基金残高に係る経年分析!F56</f>
        <v>1254</v>
      </c>
      <c r="C73" s="181">
        <f>基金残高に係る経年分析!G56</f>
        <v>1256</v>
      </c>
      <c r="D73" s="181">
        <f>基金残高に係る経年分析!H56</f>
        <v>1258</v>
      </c>
    </row>
    <row r="74" spans="1:16" x14ac:dyDescent="0.15">
      <c r="A74" s="180" t="s">
        <v>78</v>
      </c>
      <c r="B74" s="181">
        <f>基金残高に係る経年分析!F57</f>
        <v>753</v>
      </c>
      <c r="C74" s="181">
        <f>基金残高に係る経年分析!G57</f>
        <v>889</v>
      </c>
      <c r="D74" s="181">
        <f>基金残高に係る経年分析!H57</f>
        <v>1087</v>
      </c>
    </row>
  </sheetData>
  <sheetProtection algorithmName="SHA-512" hashValue="hSSfAxcekw8hw2hbKi5K4DHAA0TKoaqqLi4z2AmVGS5k9lxje3pKuMJQgW0EnEq+nyRMjvKAF0s5mwZcKYxVrw==" saltValue="24OYBF3ymwrI4JYc4ECa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2021-10-21T04:28:56Z</cp:lastPrinted>
  <dcterms:created xsi:type="dcterms:W3CDTF">2021-02-05T04:07:50Z</dcterms:created>
  <dcterms:modified xsi:type="dcterms:W3CDTF">2021-10-21T04:29:07Z</dcterms:modified>
  <cp:category/>
</cp:coreProperties>
</file>