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60" yWindow="1140" windowWidth="17940" windowHeight="8355"/>
  </bookViews>
  <sheets>
    <sheet name="1" sheetId="1" r:id="rId1"/>
    <sheet name="2" sheetId="2" r:id="rId2"/>
    <sheet name="3" sheetId="3" r:id="rId3"/>
    <sheet name="4" sheetId="4" r:id="rId4"/>
    <sheet name="5" sheetId="5" r:id="rId5"/>
  </sheets>
  <definedNames>
    <definedName name="_xlnm.Print_Area" localSheetId="1">'2'!$B$2:$J$14</definedName>
    <definedName name="_xlnm.Print_Area" localSheetId="2">'3'!$B$1:$O$33</definedName>
    <definedName name="_xlnm.Print_Area" localSheetId="3">'4'!$A$1:$L$57</definedName>
  </definedNames>
  <calcPr calcId="145621"/>
</workbook>
</file>

<file path=xl/sharedStrings.xml><?xml version="1.0" encoding="utf-8"?>
<sst xmlns:r="http://schemas.openxmlformats.org/officeDocument/2006/relationships" xmlns="http://schemas.openxmlformats.org/spreadsheetml/2006/main" count="137" uniqueCount="137">
  <si>
    <t>美波町</t>
    <rPh sb="0" eb="2">
      <t>ミナミ</t>
    </rPh>
    <rPh sb="2" eb="3">
      <t>チョウ</t>
    </rPh>
    <phoneticPr fontId="2"/>
  </si>
  <si>
    <t>産業大分類</t>
    <rPh sb="0" eb="2">
      <t>サンギョウ</t>
    </rPh>
    <rPh sb="2" eb="5">
      <t>ダイブンルイ</t>
    </rPh>
    <phoneticPr fontId="2"/>
  </si>
  <si>
    <t>事業所数</t>
    <rPh sb="0" eb="3">
      <t>ジギョウショ</t>
    </rPh>
    <rPh sb="3" eb="4">
      <t>スウ</t>
    </rPh>
    <phoneticPr fontId="2"/>
  </si>
  <si>
    <t>増減率
（％）</t>
    <rPh sb="0" eb="3">
      <t>ゾウゲンリツ</t>
    </rPh>
    <phoneticPr fontId="2"/>
  </si>
  <si>
    <t>那賀町</t>
    <rPh sb="0" eb="3">
      <t>ナカチョウ</t>
    </rPh>
    <phoneticPr fontId="2"/>
  </si>
  <si>
    <t>１事業所当たり
 従業者数（人）</t>
    <rPh sb="1" eb="4">
      <t>ジギョウショ</t>
    </rPh>
    <rPh sb="4" eb="5">
      <t>ア</t>
    </rPh>
    <rPh sb="9" eb="12">
      <t>ジュウギョウシャ</t>
    </rPh>
    <rPh sb="12" eb="13">
      <t>スウ</t>
    </rPh>
    <rPh sb="14" eb="15">
      <t>ニン</t>
    </rPh>
    <phoneticPr fontId="2"/>
  </si>
  <si>
    <t xml:space="preserve"> 　　会社</t>
    <rPh sb="3" eb="5">
      <t>カイシャ</t>
    </rPh>
    <phoneticPr fontId="2"/>
  </si>
  <si>
    <t>鉱業，採石業，砂利採取業</t>
    <rPh sb="3" eb="5">
      <t>サイセキ</t>
    </rPh>
    <rPh sb="5" eb="6">
      <t>ギョウ</t>
    </rPh>
    <rPh sb="7" eb="9">
      <t>ジャリ</t>
    </rPh>
    <rPh sb="9" eb="11">
      <t>サイシュ</t>
    </rPh>
    <rPh sb="11" eb="12">
      <t>ギョウ</t>
    </rPh>
    <phoneticPr fontId="2"/>
  </si>
  <si>
    <t>24年</t>
    <rPh sb="2" eb="3">
      <t>ネン</t>
    </rPh>
    <phoneticPr fontId="2"/>
  </si>
  <si>
    <t>電気・ガス・熱供給・水道業</t>
  </si>
  <si>
    <t xml:space="preserve"> 　法人でない団体</t>
    <rPh sb="2" eb="4">
      <t>ホウジン</t>
    </rPh>
    <rPh sb="7" eb="9">
      <t>ダンタイ</t>
    </rPh>
    <phoneticPr fontId="2"/>
  </si>
  <si>
    <t>阿南市</t>
    <rPh sb="0" eb="3">
      <t>アナンシ</t>
    </rPh>
    <phoneticPr fontId="2"/>
  </si>
  <si>
    <t>建設業</t>
  </si>
  <si>
    <t>勝浦町</t>
    <rPh sb="0" eb="3">
      <t>カツウラチョウ</t>
    </rPh>
    <phoneticPr fontId="2"/>
  </si>
  <si>
    <t>製造業</t>
  </si>
  <si>
    <t>情報通信業</t>
  </si>
  <si>
    <t>牟岐町</t>
    <rPh sb="0" eb="3">
      <t>ムギチョウ</t>
    </rPh>
    <phoneticPr fontId="2"/>
  </si>
  <si>
    <t>運輸業，郵便業</t>
    <rPh sb="4" eb="6">
      <t>ユウビン</t>
    </rPh>
    <rPh sb="6" eb="7">
      <t>ギョウ</t>
    </rPh>
    <phoneticPr fontId="2"/>
  </si>
  <si>
    <t>　　　　-</t>
  </si>
  <si>
    <t>沖縄県</t>
  </si>
  <si>
    <t>卸売業，小売業</t>
    <rPh sb="2" eb="3">
      <t>ギョウ</t>
    </rPh>
    <phoneticPr fontId="2"/>
  </si>
  <si>
    <t>金融業，保険業</t>
    <rPh sb="2" eb="3">
      <t>ギョウ</t>
    </rPh>
    <phoneticPr fontId="2"/>
  </si>
  <si>
    <t xml:space="preserve"> 　 該当数字がないもの及び分母が０のため計算できないものは「－」で表しています。 </t>
  </si>
  <si>
    <t>東京都</t>
  </si>
  <si>
    <t>不動産業，物品賃貸業</t>
    <rPh sb="5" eb="7">
      <t>ブッピン</t>
    </rPh>
    <rPh sb="7" eb="9">
      <t>チンタイ</t>
    </rPh>
    <rPh sb="9" eb="10">
      <t>ギョウ</t>
    </rPh>
    <phoneticPr fontId="2"/>
  </si>
  <si>
    <t>佐那河内村</t>
    <rPh sb="0" eb="5">
      <t>サナゴウチソン</t>
    </rPh>
    <phoneticPr fontId="2"/>
  </si>
  <si>
    <t>合計</t>
    <rPh sb="0" eb="2">
      <t>ゴウケイ</t>
    </rPh>
    <phoneticPr fontId="2"/>
  </si>
  <si>
    <t>学術研究，専門・技術サービス業</t>
    <rPh sb="0" eb="2">
      <t>ガクジュツ</t>
    </rPh>
    <rPh sb="2" eb="4">
      <t>ケンキュウ</t>
    </rPh>
    <rPh sb="5" eb="7">
      <t>センモン</t>
    </rPh>
    <rPh sb="8" eb="10">
      <t>ギジュツ</t>
    </rPh>
    <rPh sb="14" eb="15">
      <t>ギョウ</t>
    </rPh>
    <phoneticPr fontId="2"/>
  </si>
  <si>
    <t>合計に
占める
割合
（％）</t>
    <rPh sb="0" eb="2">
      <t>ゴウケイ</t>
    </rPh>
    <rPh sb="4" eb="5">
      <t>シ</t>
    </rPh>
    <rPh sb="8" eb="10">
      <t>ワリアイ</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</si>
  <si>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</si>
  <si>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</si>
  <si>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 xml:space="preserve">    事業所単位の把握ができない一部の産業（ネットワーク型産業） ※ については「…」で表しています。 </t>
  </si>
  <si>
    <t>美馬市</t>
    <rPh sb="0" eb="3">
      <t>ミマシ</t>
    </rPh>
    <phoneticPr fontId="2"/>
  </si>
  <si>
    <t>教育，学習支援業</t>
    <rPh sb="0" eb="2">
      <t>キョウイク</t>
    </rPh>
    <rPh sb="3" eb="5">
      <t>ガクシュウ</t>
    </rPh>
    <rPh sb="5" eb="7">
      <t>シエン</t>
    </rPh>
    <rPh sb="7" eb="8">
      <t>ギョウ</t>
    </rPh>
    <phoneticPr fontId="2"/>
  </si>
  <si>
    <t>鳴門市</t>
    <rPh sb="0" eb="3">
      <t>ナルトシ</t>
    </rPh>
    <phoneticPr fontId="2"/>
  </si>
  <si>
    <t>売上高（百万円）</t>
    <rPh sb="0" eb="3">
      <t>ウリアゲダカ</t>
    </rPh>
    <phoneticPr fontId="2"/>
  </si>
  <si>
    <t>医療，福祉</t>
    <rPh sb="0" eb="2">
      <t>イリョウ</t>
    </rPh>
    <rPh sb="3" eb="5">
      <t>フクシ</t>
    </rPh>
    <phoneticPr fontId="2"/>
  </si>
  <si>
    <t>複合サービス事業</t>
    <rPh sb="0" eb="2">
      <t>フクゴウ</t>
    </rPh>
    <rPh sb="6" eb="8">
      <t>ジギョウ</t>
    </rPh>
    <phoneticPr fontId="2"/>
  </si>
  <si>
    <t>総計</t>
    <rPh sb="0" eb="2">
      <t>ソウケイ</t>
    </rPh>
    <phoneticPr fontId="2"/>
  </si>
  <si>
    <t>海陽町</t>
    <rPh sb="0" eb="3">
      <t>カイヨウチョウ</t>
    </rPh>
    <phoneticPr fontId="2"/>
  </si>
  <si>
    <t>サービス業（他に分類されないもの）</t>
  </si>
  <si>
    <t>…</t>
  </si>
  <si>
    <t>農林漁業（個人経営を除く）</t>
    <rPh sb="0" eb="2">
      <t>ノウリン</t>
    </rPh>
    <rPh sb="2" eb="4">
      <t>ギョギョウ</t>
    </rPh>
    <rPh sb="5" eb="7">
      <t>コジン</t>
    </rPh>
    <rPh sb="7" eb="9">
      <t>ケイエイ</t>
    </rPh>
    <rPh sb="10" eb="11">
      <t>ノゾ</t>
    </rPh>
    <phoneticPr fontId="2"/>
  </si>
  <si>
    <t>吉野川市</t>
    <rPh sb="0" eb="4">
      <t>ヨシノガワシ</t>
    </rPh>
    <phoneticPr fontId="2"/>
  </si>
  <si>
    <t>全体に
占める
割合
（％）</t>
    <rPh sb="0" eb="2">
      <t>ゼンタイ</t>
    </rPh>
    <rPh sb="4" eb="5">
      <t>シ</t>
    </rPh>
    <rPh sb="8" eb="10">
      <t>ワリアイ</t>
    </rPh>
    <phoneticPr fontId="2"/>
  </si>
  <si>
    <t>滋賀県</t>
  </si>
  <si>
    <t>増減</t>
    <rPh sb="0" eb="2">
      <t>ゾウゲン</t>
    </rPh>
    <phoneticPr fontId="2"/>
  </si>
  <si>
    <t>岩手県</t>
  </si>
  <si>
    <t>１事業所当たり
従業者数（人）</t>
    <rPh sb="1" eb="4">
      <t>ジギョウショ</t>
    </rPh>
    <rPh sb="4" eb="5">
      <t>ア</t>
    </rPh>
    <rPh sb="8" eb="11">
      <t>ジュウギョウシャ</t>
    </rPh>
    <rPh sb="11" eb="12">
      <t>スウ</t>
    </rPh>
    <rPh sb="13" eb="14">
      <t>ニン</t>
    </rPh>
    <phoneticPr fontId="2"/>
  </si>
  <si>
    <t>注：産業別の「事業所数」，「従業者数」，「１事業所当たり従業者数」，「売上高」及び「付加価値額」は必要な事項の数値が得られた事業所を対象として集計しました。</t>
    <rPh sb="0" eb="1">
      <t>チュウ</t>
    </rPh>
    <rPh sb="2" eb="5">
      <t>サンギョウベツ</t>
    </rPh>
    <rPh sb="7" eb="10">
      <t>ジギョウショ</t>
    </rPh>
    <rPh sb="10" eb="11">
      <t>スウ</t>
    </rPh>
    <rPh sb="14" eb="17">
      <t>ジュウギョウシャ</t>
    </rPh>
    <rPh sb="17" eb="18">
      <t>スウ</t>
    </rPh>
    <rPh sb="22" eb="25">
      <t>ジギョウショ</t>
    </rPh>
    <rPh sb="25" eb="26">
      <t>ア</t>
    </rPh>
    <rPh sb="28" eb="31">
      <t>ジュウギョウシャ</t>
    </rPh>
    <rPh sb="31" eb="32">
      <t>スウ</t>
    </rPh>
    <rPh sb="35" eb="38">
      <t>ウリアゲダカ</t>
    </rPh>
    <rPh sb="39" eb="40">
      <t>オヨ</t>
    </rPh>
    <rPh sb="42" eb="44">
      <t>フカ</t>
    </rPh>
    <rPh sb="44" eb="46">
      <t>カチ</t>
    </rPh>
    <rPh sb="46" eb="47">
      <t>ガク</t>
    </rPh>
    <rPh sb="49" eb="51">
      <t>ヒツヨウ</t>
    </rPh>
    <rPh sb="52" eb="54">
      <t>ジコウ</t>
    </rPh>
    <rPh sb="55" eb="57">
      <t>スウチ</t>
    </rPh>
    <rPh sb="58" eb="59">
      <t>エ</t>
    </rPh>
    <rPh sb="62" eb="65">
      <t>ジギョウショ</t>
    </rPh>
    <rPh sb="66" eb="68">
      <t>タイショウ</t>
    </rPh>
    <rPh sb="71" eb="73">
      <t>シュウケイ</t>
    </rPh>
    <phoneticPr fontId="2"/>
  </si>
  <si>
    <t>経営組織</t>
    <rPh sb="0" eb="2">
      <t>ケイエイ</t>
    </rPh>
    <rPh sb="2" eb="4">
      <t>ソシキ</t>
    </rPh>
    <phoneticPr fontId="2"/>
  </si>
  <si>
    <t>表１　産業大分類別事業所数，従業者数，売上高及び付加価値額</t>
    <rPh sb="0" eb="1">
      <t>ヒョウ</t>
    </rPh>
    <rPh sb="3" eb="5">
      <t>サンギョウ</t>
    </rPh>
    <rPh sb="5" eb="8">
      <t>ダイブンルイ</t>
    </rPh>
    <rPh sb="8" eb="9">
      <t>ベツ</t>
    </rPh>
    <rPh sb="9" eb="12">
      <t>ジギョウショ</t>
    </rPh>
    <rPh sb="12" eb="13">
      <t>スウ</t>
    </rPh>
    <rPh sb="14" eb="17">
      <t>ジュウギョウシャ</t>
    </rPh>
    <rPh sb="17" eb="18">
      <t>スウ</t>
    </rPh>
    <rPh sb="19" eb="22">
      <t>ウリアゲダカ</t>
    </rPh>
    <rPh sb="22" eb="23">
      <t>オヨ</t>
    </rPh>
    <rPh sb="24" eb="26">
      <t>フカ</t>
    </rPh>
    <rPh sb="26" eb="28">
      <t>カチ</t>
    </rPh>
    <rPh sb="28" eb="29">
      <t>ガク</t>
    </rPh>
    <phoneticPr fontId="2"/>
  </si>
  <si>
    <t xml:space="preserve">    事業所単位の付加価値額は，企業単位で把握した付加価値額を事業従事者数により傘下事業所にあん分することにより，全産業について集計しました。 </t>
  </si>
  <si>
    <t>表２　経営組織別事業所数及び従業者数</t>
    <rPh sb="0" eb="1">
      <t>ヒョウ</t>
    </rPh>
    <rPh sb="3" eb="5">
      <t>ケイエイ</t>
    </rPh>
    <rPh sb="5" eb="7">
      <t>ソシキ</t>
    </rPh>
    <rPh sb="7" eb="8">
      <t>ベツ</t>
    </rPh>
    <rPh sb="8" eb="11">
      <t>ジギョウショ</t>
    </rPh>
    <rPh sb="11" eb="12">
      <t>スウ</t>
    </rPh>
    <rPh sb="12" eb="13">
      <t>オヨ</t>
    </rPh>
    <rPh sb="14" eb="17">
      <t>ジュウギョウシャ</t>
    </rPh>
    <rPh sb="17" eb="18">
      <t>スウ</t>
    </rPh>
    <phoneticPr fontId="2"/>
  </si>
  <si>
    <t>佐賀県</t>
  </si>
  <si>
    <t>市　町　村</t>
    <rPh sb="0" eb="1">
      <t>シ</t>
    </rPh>
    <rPh sb="2" eb="3">
      <t>マチ</t>
    </rPh>
    <rPh sb="4" eb="5">
      <t>ムラ</t>
    </rPh>
    <phoneticPr fontId="2"/>
  </si>
  <si>
    <t xml:space="preserve"> 総数（公務を除く）</t>
    <rPh sb="1" eb="2">
      <t>フサ</t>
    </rPh>
    <rPh sb="2" eb="3">
      <t>カズ</t>
    </rPh>
    <rPh sb="4" eb="6">
      <t>コウム</t>
    </rPh>
    <rPh sb="7" eb="8">
      <t>ノゾ</t>
    </rPh>
    <phoneticPr fontId="2"/>
  </si>
  <si>
    <t>徳島市</t>
    <rPh sb="0" eb="3">
      <t>トクシマシ</t>
    </rPh>
    <phoneticPr fontId="2"/>
  </si>
  <si>
    <t xml:space="preserve"> 　うち個人経営</t>
    <rPh sb="4" eb="6">
      <t>コジン</t>
    </rPh>
    <rPh sb="6" eb="8">
      <t>ケイエイ</t>
    </rPh>
    <phoneticPr fontId="2"/>
  </si>
  <si>
    <t>全国に
占める
割合
（％）</t>
    <rPh sb="0" eb="2">
      <t>ゼンコク</t>
    </rPh>
    <rPh sb="4" eb="5">
      <t>シ</t>
    </rPh>
    <rPh sb="8" eb="10">
      <t>ワリアイ</t>
    </rPh>
    <phoneticPr fontId="2"/>
  </si>
  <si>
    <t xml:space="preserve"> 　うち法人</t>
    <rPh sb="4" eb="6">
      <t>ホウジン</t>
    </rPh>
    <phoneticPr fontId="2"/>
  </si>
  <si>
    <t>　　 会社以外の法人</t>
    <rPh sb="3" eb="5">
      <t>カイシャ</t>
    </rPh>
    <rPh sb="5" eb="7">
      <t>イガイ</t>
    </rPh>
    <rPh sb="8" eb="10">
      <t>ホウジン</t>
    </rPh>
    <phoneticPr fontId="2"/>
  </si>
  <si>
    <t>企業数</t>
    <rPh sb="0" eb="2">
      <t>キギョウ</t>
    </rPh>
    <rPh sb="2" eb="3">
      <t>スウ</t>
    </rPh>
    <phoneticPr fontId="2"/>
  </si>
  <si>
    <t>石井町</t>
    <rPh sb="0" eb="3">
      <t>イシイチョウ</t>
    </rPh>
    <phoneticPr fontId="2"/>
  </si>
  <si>
    <t>　注：経営組織別の「事業者数」及び「従業者数」は必要な事項の数値が得られた事業所を対象として集計した。</t>
    <rPh sb="1" eb="2">
      <t>チュウ</t>
    </rPh>
    <rPh sb="3" eb="5">
      <t>ケイエイ</t>
    </rPh>
    <rPh sb="5" eb="8">
      <t>ソシキベツ</t>
    </rPh>
    <rPh sb="10" eb="13">
      <t>ジギョウシャ</t>
    </rPh>
    <rPh sb="13" eb="14">
      <t>スウ</t>
    </rPh>
    <rPh sb="15" eb="16">
      <t>オヨ</t>
    </rPh>
    <rPh sb="18" eb="21">
      <t>ジュウギョウシャ</t>
    </rPh>
    <rPh sb="21" eb="22">
      <t>スウ</t>
    </rPh>
    <rPh sb="24" eb="26">
      <t>ヒツヨウ</t>
    </rPh>
    <rPh sb="27" eb="29">
      <t>ジコウ</t>
    </rPh>
    <rPh sb="30" eb="32">
      <t>スウチ</t>
    </rPh>
    <rPh sb="33" eb="34">
      <t>エ</t>
    </rPh>
    <rPh sb="37" eb="40">
      <t>ジギョウショ</t>
    </rPh>
    <rPh sb="41" eb="43">
      <t>タイショウ</t>
    </rPh>
    <rPh sb="46" eb="48">
      <t>シュウケイ</t>
    </rPh>
    <phoneticPr fontId="2"/>
  </si>
  <si>
    <t>表３　市町村別事業所数及び従業者数</t>
    <rPh sb="0" eb="1">
      <t>ヒョウ</t>
    </rPh>
    <rPh sb="3" eb="5">
      <t>シチョウ</t>
    </rPh>
    <rPh sb="5" eb="6">
      <t>ソン</t>
    </rPh>
    <rPh sb="6" eb="7">
      <t>ベツ</t>
    </rPh>
    <rPh sb="7" eb="10">
      <t>ジギョウショ</t>
    </rPh>
    <rPh sb="10" eb="11">
      <t>スウ</t>
    </rPh>
    <rPh sb="11" eb="12">
      <t>オヨ</t>
    </rPh>
    <rPh sb="13" eb="14">
      <t>ジュウ</t>
    </rPh>
    <rPh sb="14" eb="17">
      <t>ギョウシャスウ</t>
    </rPh>
    <phoneticPr fontId="2"/>
  </si>
  <si>
    <t>県に占める
割合
（％）</t>
    <rPh sb="0" eb="1">
      <t>ケン</t>
    </rPh>
    <rPh sb="2" eb="3">
      <t>シ</t>
    </rPh>
    <rPh sb="6" eb="8">
      <t>ワリアイ</t>
    </rPh>
    <phoneticPr fontId="2"/>
  </si>
  <si>
    <t>県計</t>
    <rPh sb="0" eb="1">
      <t>ケン</t>
    </rPh>
    <rPh sb="1" eb="2">
      <t>ケイ</t>
    </rPh>
    <phoneticPr fontId="2"/>
  </si>
  <si>
    <t>小松島市</t>
    <rPh sb="0" eb="4">
      <t>コマツシマシ</t>
    </rPh>
    <phoneticPr fontId="2"/>
  </si>
  <si>
    <t>阿波市</t>
    <rPh sb="0" eb="3">
      <t>アワシ</t>
    </rPh>
    <phoneticPr fontId="2"/>
  </si>
  <si>
    <t>三好市</t>
    <rPh sb="0" eb="3">
      <t>ミヨシシ</t>
    </rPh>
    <phoneticPr fontId="2"/>
  </si>
  <si>
    <t>上勝町</t>
    <rPh sb="0" eb="3">
      <t>カミカツチョウ</t>
    </rPh>
    <phoneticPr fontId="2"/>
  </si>
  <si>
    <t>神山町</t>
    <rPh sb="0" eb="2">
      <t>カミヤマ</t>
    </rPh>
    <rPh sb="2" eb="3">
      <t>チョウ</t>
    </rPh>
    <phoneticPr fontId="2"/>
  </si>
  <si>
    <t>松茂町</t>
    <rPh sb="0" eb="3">
      <t>マツシゲチョウ</t>
    </rPh>
    <phoneticPr fontId="2"/>
  </si>
  <si>
    <t>北島町</t>
    <rPh sb="0" eb="3">
      <t>キタジマチョウ</t>
    </rPh>
    <phoneticPr fontId="2"/>
  </si>
  <si>
    <t>藍住町</t>
    <rPh sb="0" eb="3">
      <t>アイズミチョウ</t>
    </rPh>
    <phoneticPr fontId="2"/>
  </si>
  <si>
    <t>板野町</t>
    <rPh sb="0" eb="3">
      <t>イタノチョウ</t>
    </rPh>
    <phoneticPr fontId="2"/>
  </si>
  <si>
    <t>広島県</t>
  </si>
  <si>
    <t>上板町</t>
    <rPh sb="0" eb="3">
      <t>カミイタチョウ</t>
    </rPh>
    <phoneticPr fontId="2"/>
  </si>
  <si>
    <t>つるぎ町</t>
    <rPh sb="3" eb="4">
      <t>チョウ</t>
    </rPh>
    <phoneticPr fontId="2"/>
  </si>
  <si>
    <t>東みよし町</t>
    <rPh sb="0" eb="1">
      <t>ヒガシ</t>
    </rPh>
    <rPh sb="4" eb="5">
      <t>チョウ</t>
    </rPh>
    <phoneticPr fontId="2"/>
  </si>
  <si>
    <t>注：「従業者数」及び「１事業所当たり従業者数」は必要な事項の数値が得られた事業所を対象として集計した。</t>
    <rPh sb="0" eb="1">
      <t>チュウ</t>
    </rPh>
    <rPh sb="3" eb="6">
      <t>ジュウギョウシャ</t>
    </rPh>
    <rPh sb="6" eb="7">
      <t>スウ</t>
    </rPh>
    <rPh sb="8" eb="9">
      <t>オヨ</t>
    </rPh>
    <rPh sb="12" eb="15">
      <t>ジギョウショ</t>
    </rPh>
    <rPh sb="15" eb="16">
      <t>ア</t>
    </rPh>
    <rPh sb="18" eb="21">
      <t>ジュウギョウシャ</t>
    </rPh>
    <rPh sb="21" eb="22">
      <t>スウ</t>
    </rPh>
    <rPh sb="24" eb="26">
      <t>ヒツヨウ</t>
    </rPh>
    <rPh sb="27" eb="29">
      <t>ジコウ</t>
    </rPh>
    <rPh sb="30" eb="32">
      <t>スウチ</t>
    </rPh>
    <rPh sb="33" eb="34">
      <t>エ</t>
    </rPh>
    <rPh sb="37" eb="40">
      <t>ジギョウショ</t>
    </rPh>
    <rPh sb="41" eb="43">
      <t>タイショウ</t>
    </rPh>
    <rPh sb="46" eb="48">
      <t>シュウケイ</t>
    </rPh>
    <phoneticPr fontId="2"/>
  </si>
  <si>
    <t>表４　都道府県別事業所数及び従業者数</t>
    <rPh sb="0" eb="1">
      <t>ヒョウ</t>
    </rPh>
    <rPh sb="3" eb="7">
      <t>トドウフケン</t>
    </rPh>
    <rPh sb="7" eb="8">
      <t>ベツ</t>
    </rPh>
    <rPh sb="8" eb="11">
      <t>ジギョウショ</t>
    </rPh>
    <rPh sb="11" eb="12">
      <t>スウ</t>
    </rPh>
    <rPh sb="12" eb="13">
      <t>オヨ</t>
    </rPh>
    <rPh sb="14" eb="15">
      <t>ジュウ</t>
    </rPh>
    <rPh sb="15" eb="18">
      <t>ギョウシャスウ</t>
    </rPh>
    <phoneticPr fontId="2"/>
  </si>
  <si>
    <t>都道府県</t>
    <rPh sb="0" eb="4">
      <t>トドウフケン</t>
    </rPh>
    <phoneticPr fontId="2"/>
  </si>
  <si>
    <t>全国</t>
    <rPh sb="0" eb="2">
      <t>ゼンコク</t>
    </rPh>
    <phoneticPr fontId="2"/>
  </si>
  <si>
    <t>北海道</t>
  </si>
  <si>
    <t>青森県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</si>
  <si>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</si>
  <si>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</si>
  <si>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</si>
  <si>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</si>
  <si>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</si>
  <si>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</si>
  <si>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</si>
  <si>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</si>
  <si>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</si>
  <si>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</si>
  <si>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</si>
  <si>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</si>
  <si>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</si>
  <si>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</si>
  <si>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</si>
  <si>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</si>
  <si>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</si>
  <si>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</si>
  <si>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和歌山県</t>
  </si>
  <si>
    <t>愛知県</t>
  </si>
  <si>
    <t>三重県</t>
  </si>
  <si>
    <t>京都府</t>
  </si>
  <si>
    <t>大阪府</t>
  </si>
  <si>
    <t>兵庫県</t>
  </si>
  <si>
    <t>奈良県</t>
  </si>
  <si>
    <t>鳥取県</t>
  </si>
  <si>
    <t>島根県</t>
  </si>
  <si>
    <t>岡山県</t>
  </si>
  <si>
    <t>山口県</t>
  </si>
  <si>
    <t>徳島県</t>
  </si>
  <si>
    <t>香川県</t>
  </si>
  <si>
    <t>愛媛県</t>
  </si>
  <si>
    <t>高知県</t>
  </si>
  <si>
    <t>福岡県</t>
  </si>
  <si>
    <t>長崎県</t>
  </si>
  <si>
    <t>熊本県</t>
  </si>
  <si>
    <t>大分県</t>
  </si>
  <si>
    <t>宮崎県</t>
  </si>
  <si>
    <t>鹿児島県</t>
  </si>
  <si>
    <t>表５　産業大分類別企業数、売上高及び付加価値額</t>
    <rPh sb="0" eb="1">
      <t>ヒョウ</t>
    </rPh>
    <rPh sb="3" eb="5">
      <t>サンギョウ</t>
    </rPh>
    <rPh sb="5" eb="8">
      <t>ダイブンルイ</t>
    </rPh>
    <rPh sb="8" eb="9">
      <t>ベツ</t>
    </rPh>
    <rPh sb="9" eb="12">
      <t>キギョウスウ</t>
    </rPh>
    <rPh sb="13" eb="15">
      <t>ウリアゲ</t>
    </rPh>
    <rPh sb="15" eb="16">
      <t>ダカ</t>
    </rPh>
    <rPh sb="16" eb="17">
      <t>オヨ</t>
    </rPh>
    <rPh sb="18" eb="20">
      <t>フカ</t>
    </rPh>
    <rPh sb="20" eb="22">
      <t>カチ</t>
    </rPh>
    <rPh sb="22" eb="23">
      <t>ガク</t>
    </rPh>
    <phoneticPr fontId="2"/>
  </si>
  <si>
    <t>合計に
占める
割合
（％）</t>
    <rPh sb="4" eb="5">
      <t>シ</t>
    </rPh>
    <rPh sb="8" eb="10">
      <t>ワリアイ</t>
    </rPh>
    <phoneticPr fontId="2"/>
  </si>
  <si>
    <t>　注：「売上高」及び「付加価値額」は必要な事項の数値が得られた企業を対象として集計した。</t>
    <rPh sb="1" eb="2">
      <t>チュウ</t>
    </rPh>
    <rPh sb="4" eb="7">
      <t>ウリアゲダカ</t>
    </rPh>
    <rPh sb="8" eb="9">
      <t>オヨ</t>
    </rPh>
    <rPh sb="11" eb="13">
      <t>フカ</t>
    </rPh>
    <rPh sb="13" eb="15">
      <t>カチ</t>
    </rPh>
    <rPh sb="15" eb="16">
      <t>ガク</t>
    </rPh>
    <rPh sb="18" eb="20">
      <t>ヒツヨウ</t>
    </rPh>
    <rPh sb="21" eb="23">
      <t>ジコウ</t>
    </rPh>
    <rPh sb="24" eb="26">
      <t>スウチ</t>
    </rPh>
    <rPh sb="27" eb="28">
      <t>エ</t>
    </rPh>
    <rPh sb="31" eb="33">
      <t>キギョウ</t>
    </rPh>
    <rPh sb="34" eb="36">
      <t>タイショウ</t>
    </rPh>
    <rPh sb="39" eb="41">
      <t>シュウケイ</t>
    </rPh>
    <phoneticPr fontId="2"/>
  </si>
  <si>
    <t>　　付加価値額＝売上高－費用総額＋給与総額＋租税公課</t>
    <rPh sb="2" eb="4">
      <t>フカ</t>
    </rPh>
    <rPh sb="4" eb="6">
      <t>カチ</t>
    </rPh>
    <rPh sb="6" eb="7">
      <t>ガク</t>
    </rPh>
    <rPh sb="8" eb="11">
      <t>ウリアゲダカ</t>
    </rPh>
    <rPh sb="12" eb="14">
      <t>ヒヨウ</t>
    </rPh>
    <rPh sb="14" eb="16">
      <t>ソウガク</t>
    </rPh>
    <rPh sb="17" eb="19">
      <t>キュウヨ</t>
    </rPh>
    <rPh sb="19" eb="21">
      <t>ソウガク</t>
    </rPh>
    <rPh sb="22" eb="24">
      <t>ソゼイ</t>
    </rPh>
    <rPh sb="24" eb="26">
      <t>コウカ</t>
    </rPh>
    <phoneticPr fontId="2"/>
  </si>
  <si>
    <t>　　費用総額＝売上原価＋販売費及び一般管理費</t>
    <rPh sb="2" eb="4">
      <t>ヒヨウ</t>
    </rPh>
    <rPh sb="4" eb="6">
      <t>ソウガク</t>
    </rPh>
    <rPh sb="7" eb="9">
      <t>ウリアゲ</t>
    </rPh>
    <rPh sb="9" eb="11">
      <t>ゲンカ</t>
    </rPh>
    <rPh sb="12" eb="15">
      <t>ハンバイヒ</t>
    </rPh>
    <rPh sb="15" eb="16">
      <t>オヨ</t>
    </rPh>
    <rPh sb="17" eb="19">
      <t>イッパン</t>
    </rPh>
    <rPh sb="19" eb="22">
      <t>カンリヒ</t>
    </rPh>
    <phoneticPr fontId="2"/>
  </si>
  <si>
    <t>28年</t>
    <rPh sb="2" eb="3">
      <t>ネン</t>
    </rPh>
    <phoneticPr fontId="2"/>
  </si>
  <si>
    <t>...</t>
  </si>
  <si>
    <t>売上高（百万円）</t>
    <rPh sb="0" eb="3">
      <t>ウリアゲダカ</t>
    </rPh>
    <rPh sb="4" eb="5">
      <t>ヒャク</t>
    </rPh>
    <rPh sb="5" eb="7">
      <t>マンエン</t>
    </rPh>
    <phoneticPr fontId="2"/>
  </si>
  <si>
    <t>X</t>
  </si>
  <si>
    <t>付加価値額（百万円）</t>
    <rPh sb="0" eb="2">
      <t>フカ</t>
    </rPh>
    <rPh sb="2" eb="4">
      <t>カチ</t>
    </rPh>
    <rPh sb="4" eb="5">
      <t>ガク</t>
    </rPh>
    <phoneticPr fontId="2"/>
  </si>
  <si>
    <t>従業者数（人）</t>
    <rPh sb="0" eb="3">
      <t>ジュウギョウシャ</t>
    </rPh>
    <rPh sb="3" eb="4">
      <t>スウ</t>
    </rPh>
    <rPh sb="5" eb="6">
      <t>ニン</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</si>
</sst>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12">
    <numFmt numFmtId="176" formatCode="#,##0.0;&quot;▲ &quot;#,##0.0"/>
    <numFmt numFmtId="177" formatCode="#,##0.0;&quot;△ &quot;#,##0.0"/>
    <numFmt numFmtId="184" formatCode="#,##0.0;[Red]\-#,##0.0"/>
    <numFmt numFmtId="185" formatCode="#,##0;&quot;▲ &quot;#,##0"/>
    <numFmt numFmtId="186" formatCode="#,##0;&quot;△ &quot;#,##0"/>
    <numFmt numFmtId="181" formatCode="#,##0_ "/>
    <numFmt numFmtId="178" formatCode="#,##0_ ;[Red]\-#,##0\ "/>
    <numFmt numFmtId="179" formatCode="#,##0_);[Red]\(#,##0\)"/>
    <numFmt numFmtId="180" formatCode="0.0;&quot;▲ &quot;0.0"/>
    <numFmt numFmtId="183" formatCode="0.0;&quot;△ &quot;0.0"/>
    <numFmt numFmtId="182" formatCode="0.0_ "/>
    <numFmt numFmtId="187" formatCode="0;&quot;▲ &quot;0"/>
  </numFmts>
  <fonts count="10">
    <font>
      <sz val="11"/>
      <color theme="1"/>
      <name val="ＭＳ Ｐゴシック"/>
    </font>
    <font>
      <sz val="11"/>
      <color auto="1"/>
      <name val="ＭＳ Ｐゴシック"/>
    </font>
    <font>
      <sz val="6"/>
      <color auto="1"/>
      <name val="ＭＳ Ｐゴシック"/>
    </font>
    <font>
      <sz val="11"/>
      <color auto="1"/>
      <name val="ＭＳ ゴシック"/>
    </font>
    <font>
      <sz val="14"/>
      <color auto="1"/>
      <name val="ＭＳ ゴシック"/>
    </font>
    <font>
      <sz val="10"/>
      <color auto="1"/>
      <name val="ＭＳ ゴシック"/>
    </font>
    <font>
      <sz val="11"/>
      <color theme="1"/>
      <name val="ＭＳ Ｐゴシック"/>
    </font>
    <font>
      <sz val="10"/>
      <color theme="1"/>
      <name val="ＭＳ Ｐゴシック"/>
    </font>
    <font>
      <sz val="9"/>
      <color auto="1"/>
      <name val="ＭＳ ゴシック"/>
    </font>
    <font>
      <b/>
      <sz val="11"/>
      <color auto="1"/>
      <name val="ＭＳ ゴシック"/>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38" fontId="6" fillId="0" borderId="0" applyFont="0" applyFill="0" applyBorder="0" applyAlignment="0" applyProtection="0">
      <alignment vertical="center"/>
    </xf>
  </cellStyleXfs>
  <cellXfs count="206">
    <xf numFmtId="0" fontId="0" fillId="0" borderId="0" xfId="0">
      <alignment vertical="center"/>
    </xf>
    <xf numFmtId="0" fontId="3" fillId="0" borderId="0" xfId="3" applyFont="1" applyFill="1" applyAlignment="1">
      <alignment horizontal="distributed" vertical="center"/>
    </xf>
    <xf numFmtId="0" fontId="3" fillId="0" borderId="0" xfId="3" applyFont="1" applyFill="1" applyAlignment="1">
      <alignment horizontal="left" vertical="center"/>
    </xf>
    <xf numFmtId="0" fontId="3" fillId="0" borderId="0" xfId="3" applyFont="1" applyFill="1" applyAlignment="1">
      <alignment horizontal="right" vertical="center"/>
    </xf>
    <xf numFmtId="0" fontId="3" fillId="0" borderId="0" xfId="3" applyFont="1" applyFill="1" applyBorder="1" applyAlignment="1">
      <alignment horizontal="distributed" vertical="center"/>
    </xf>
    <xf numFmtId="0" fontId="4" fillId="0" borderId="0" xfId="0" applyFont="1" applyFill="1" applyAlignment="1"/>
    <xf numFmtId="0" fontId="5" fillId="0" borderId="0" xfId="3" applyFont="1" applyFill="1" applyAlignment="1">
      <alignment vertical="center"/>
    </xf>
    <xf numFmtId="0" fontId="5" fillId="0" borderId="1"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3" applyFont="1" applyFill="1" applyBorder="1" applyAlignment="1">
      <alignment horizontal="left" vertical="center"/>
    </xf>
    <xf numFmtId="0" fontId="5" fillId="0" borderId="4" xfId="3" applyFont="1" applyFill="1" applyBorder="1" applyAlignment="1">
      <alignment horizontal="distributed" vertical="center"/>
    </xf>
    <xf numFmtId="0" fontId="5" fillId="0" borderId="5" xfId="3" applyFont="1" applyFill="1" applyBorder="1" applyAlignment="1">
      <alignment horizontal="distributed" vertical="center"/>
    </xf>
    <xf numFmtId="0" fontId="5" fillId="0" borderId="0" xfId="3" applyFont="1" applyFill="1" applyBorder="1" applyAlignment="1">
      <alignment horizontal="distributed" vertical="center"/>
    </xf>
    <xf numFmtId="0" fontId="5" fillId="0" borderId="0" xfId="3" applyFont="1" applyFill="1" applyBorder="1" applyAlignment="1">
      <alignment horizontal="left" vertical="center" wrapText="1"/>
    </xf>
    <xf numFmtId="0" fontId="5" fillId="0" borderId="0" xfId="3" applyFont="1" applyFill="1" applyAlignment="1">
      <alignment horizontal="left" vertical="center" wrapText="1"/>
    </xf>
    <xf numFmtId="0" fontId="5" fillId="0" borderId="0" xfId="3" applyFont="1" applyFill="1" applyAlignment="1">
      <alignment horizontal="left" vertical="center"/>
    </xf>
    <xf numFmtId="0" fontId="5" fillId="0" borderId="0" xfId="3" applyFont="1" applyFill="1" applyBorder="1" applyAlignment="1">
      <alignment horizontal="left" vertical="center"/>
    </xf>
    <xf numFmtId="0" fontId="5" fillId="0" borderId="1" xfId="0" applyFont="1" applyBorder="1" applyAlignment="1">
      <alignment vertical="center"/>
    </xf>
    <xf numFmtId="0" fontId="5" fillId="0" borderId="6" xfId="0" applyFont="1" applyBorder="1" applyAlignment="1">
      <alignment horizontal="left" vertical="center"/>
    </xf>
    <xf numFmtId="0" fontId="5" fillId="0" borderId="7" xfId="3" applyFont="1" applyFill="1" applyBorder="1" applyAlignment="1">
      <alignment horizontal="left" vertical="center"/>
    </xf>
    <xf numFmtId="0" fontId="5" fillId="0" borderId="8" xfId="3" applyFont="1" applyFill="1" applyBorder="1" applyAlignment="1">
      <alignment horizontal="left" vertical="center"/>
    </xf>
    <xf numFmtId="0" fontId="5" fillId="0" borderId="2" xfId="0" applyFont="1" applyBorder="1" applyAlignment="1">
      <alignment horizontal="center" vertical="center"/>
    </xf>
    <xf numFmtId="38" fontId="5" fillId="0" borderId="9" xfId="4" applyFont="1" applyBorder="1" applyAlignment="1">
      <alignment horizontal="right" vertical="center"/>
    </xf>
    <xf numFmtId="38" fontId="5" fillId="0" borderId="2" xfId="4" applyFont="1" applyFill="1" applyBorder="1" applyAlignment="1">
      <alignment horizontal="right" vertical="center"/>
    </xf>
    <xf numFmtId="38" fontId="5" fillId="0" borderId="10" xfId="4" applyFont="1" applyFill="1" applyBorder="1" applyAlignment="1">
      <alignment horizontal="right" vertical="center"/>
    </xf>
    <xf numFmtId="38" fontId="5" fillId="0" borderId="0" xfId="4" applyFont="1" applyFill="1" applyBorder="1" applyAlignment="1">
      <alignment horizontal="right" vertical="center"/>
    </xf>
    <xf numFmtId="0" fontId="5" fillId="0" borderId="0" xfId="0" applyFont="1" applyFill="1" applyBorder="1" applyAlignment="1">
      <alignment vertical="center"/>
    </xf>
    <xf numFmtId="0" fontId="5" fillId="0" borderId="11" xfId="3" applyFont="1" applyFill="1" applyBorder="1" applyAlignment="1">
      <alignment horizontal="center" vertical="center"/>
    </xf>
    <xf numFmtId="0" fontId="5" fillId="0" borderId="12" xfId="3" applyFont="1" applyFill="1" applyBorder="1" applyAlignment="1">
      <alignment vertical="center" wrapText="1" shrinkToFit="1"/>
    </xf>
    <xf numFmtId="0" fontId="5" fillId="0" borderId="1" xfId="3" applyFont="1" applyFill="1" applyBorder="1" applyAlignment="1">
      <alignment horizontal="center" vertical="center" wrapText="1" shrinkToFit="1"/>
    </xf>
    <xf numFmtId="176" fontId="5" fillId="0" borderId="9" xfId="3" applyNumberFormat="1" applyFont="1" applyFill="1" applyBorder="1" applyAlignment="1">
      <alignment horizontal="right" vertical="center"/>
    </xf>
    <xf numFmtId="176" fontId="5" fillId="0" borderId="2" xfId="3" applyNumberFormat="1" applyFont="1" applyFill="1" applyBorder="1" applyAlignment="1">
      <alignment horizontal="right" vertical="center"/>
    </xf>
    <xf numFmtId="176" fontId="5" fillId="0" borderId="10" xfId="4" applyNumberFormat="1" applyFont="1" applyFill="1" applyBorder="1" applyAlignment="1">
      <alignment horizontal="right" vertical="center"/>
    </xf>
    <xf numFmtId="176" fontId="5" fillId="0" borderId="0" xfId="4" applyNumberFormat="1" applyFont="1" applyFill="1" applyBorder="1" applyAlignment="1">
      <alignment horizontal="right" vertical="center"/>
    </xf>
    <xf numFmtId="0" fontId="5" fillId="0" borderId="6" xfId="3" applyFont="1" applyFill="1" applyBorder="1" applyAlignment="1">
      <alignment vertical="center" wrapText="1" shrinkToFit="1"/>
    </xf>
    <xf numFmtId="0" fontId="7" fillId="0" borderId="9" xfId="0" applyFont="1" applyBorder="1" applyAlignment="1">
      <alignment horizontal="right" vertical="center" wrapText="1" shrinkToFit="1"/>
    </xf>
    <xf numFmtId="177" fontId="5" fillId="0" borderId="2" xfId="3" applyNumberFormat="1" applyFont="1" applyFill="1" applyBorder="1" applyAlignment="1">
      <alignment horizontal="right" vertical="center"/>
    </xf>
    <xf numFmtId="177" fontId="5" fillId="0" borderId="10" xfId="3" applyNumberFormat="1" applyFont="1" applyFill="1" applyBorder="1" applyAlignment="1">
      <alignment horizontal="right" vertical="center"/>
    </xf>
    <xf numFmtId="177" fontId="5" fillId="0" borderId="0" xfId="3" applyNumberFormat="1" applyFont="1" applyFill="1" applyBorder="1" applyAlignment="1">
      <alignment horizontal="right" vertical="center"/>
    </xf>
    <xf numFmtId="0" fontId="5" fillId="0" borderId="0" xfId="0" applyFont="1" applyFill="1" applyBorder="1" applyAlignment="1">
      <alignment horizontal="right" vertical="center"/>
    </xf>
    <xf numFmtId="0" fontId="5" fillId="0" borderId="11" xfId="3" applyFont="1" applyFill="1" applyBorder="1" applyAlignment="1">
      <alignment horizontal="center" vertical="center" wrapText="1"/>
    </xf>
    <xf numFmtId="178" fontId="5" fillId="0" borderId="2" xfId="3" applyNumberFormat="1" applyFont="1" applyFill="1" applyBorder="1" applyAlignment="1">
      <alignment horizontal="right" vertical="center"/>
    </xf>
    <xf numFmtId="179" fontId="5" fillId="0" borderId="2" xfId="4" applyNumberFormat="1" applyFont="1" applyFill="1" applyBorder="1" applyAlignment="1">
      <alignment horizontal="right" vertical="center"/>
    </xf>
    <xf numFmtId="179" fontId="5" fillId="0" borderId="10" xfId="4" applyNumberFormat="1" applyFont="1" applyFill="1" applyBorder="1" applyAlignment="1">
      <alignment horizontal="right" vertical="center"/>
    </xf>
    <xf numFmtId="179" fontId="5" fillId="0" borderId="0" xfId="4" applyNumberFormat="1" applyFont="1" applyFill="1" applyBorder="1" applyAlignment="1">
      <alignment horizontal="right" vertical="center"/>
    </xf>
    <xf numFmtId="0" fontId="5" fillId="0" borderId="0" xfId="3" applyFont="1" applyFill="1" applyAlignment="1">
      <alignment horizontal="distributed" vertical="center"/>
    </xf>
    <xf numFmtId="0" fontId="5" fillId="0" borderId="9" xfId="3" applyFont="1" applyFill="1" applyBorder="1" applyAlignment="1">
      <alignment horizontal="center" vertical="center" wrapText="1"/>
    </xf>
    <xf numFmtId="0" fontId="5" fillId="0" borderId="9" xfId="3" applyFont="1" applyFill="1" applyBorder="1" applyAlignment="1">
      <alignment horizontal="center" vertical="center"/>
    </xf>
    <xf numFmtId="180" fontId="5" fillId="0" borderId="2" xfId="3" applyNumberFormat="1" applyFont="1" applyFill="1" applyBorder="1" applyAlignment="1">
      <alignment horizontal="right" vertical="center"/>
    </xf>
    <xf numFmtId="180" fontId="5" fillId="0" borderId="10" xfId="3" applyNumberFormat="1" applyFont="1" applyFill="1" applyBorder="1" applyAlignment="1">
      <alignment horizontal="right" vertical="center"/>
    </xf>
    <xf numFmtId="180" fontId="5" fillId="0" borderId="0" xfId="3" applyNumberFormat="1" applyFont="1" applyFill="1" applyBorder="1" applyAlignment="1">
      <alignment horizontal="right" vertical="center"/>
    </xf>
    <xf numFmtId="0" fontId="5" fillId="0" borderId="4" xfId="3" applyFont="1" applyFill="1" applyBorder="1" applyAlignment="1">
      <alignment horizontal="center" vertical="center"/>
    </xf>
    <xf numFmtId="0" fontId="5" fillId="0" borderId="0" xfId="3" applyFont="1" applyFill="1" applyBorder="1" applyAlignment="1">
      <alignment vertical="center" wrapText="1" shrinkToFit="1"/>
    </xf>
    <xf numFmtId="0" fontId="5" fillId="0" borderId="4" xfId="3" applyFont="1" applyFill="1" applyBorder="1" applyAlignment="1">
      <alignment horizontal="center" vertical="center" wrapText="1" shrinkToFit="1"/>
    </xf>
    <xf numFmtId="0" fontId="7" fillId="0" borderId="2" xfId="0" applyFont="1" applyBorder="1" applyAlignment="1">
      <alignment horizontal="right" vertical="center" wrapText="1" shrinkToFit="1"/>
    </xf>
    <xf numFmtId="0" fontId="5" fillId="0" borderId="3" xfId="3" applyFont="1" applyFill="1" applyBorder="1" applyAlignment="1">
      <alignment horizontal="center" vertical="center"/>
    </xf>
    <xf numFmtId="0" fontId="5" fillId="0" borderId="3" xfId="3" applyFont="1" applyFill="1" applyBorder="1" applyAlignment="1">
      <alignment horizontal="center" vertical="center" wrapText="1"/>
    </xf>
    <xf numFmtId="38" fontId="5" fillId="0" borderId="1" xfId="4" applyFont="1" applyFill="1" applyBorder="1" applyAlignment="1">
      <alignment horizontal="right" vertical="center"/>
    </xf>
    <xf numFmtId="0" fontId="5" fillId="0" borderId="12"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4" xfId="3" applyFont="1" applyFill="1" applyBorder="1" applyAlignment="1">
      <alignment horizontal="center" vertical="center" wrapText="1"/>
    </xf>
    <xf numFmtId="0" fontId="7" fillId="0" borderId="9" xfId="0" applyFont="1" applyBorder="1" applyAlignment="1">
      <alignment horizontal="right" vertical="center" shrinkToFit="1"/>
    </xf>
    <xf numFmtId="0" fontId="5" fillId="0" borderId="0" xfId="3" applyFont="1" applyFill="1" applyBorder="1" applyAlignment="1">
      <alignment horizontal="center" vertical="center"/>
    </xf>
    <xf numFmtId="0" fontId="5" fillId="0" borderId="0" xfId="3" applyFont="1" applyFill="1" applyBorder="1" applyAlignment="1">
      <alignment horizontal="center" vertical="center" wrapText="1" shrinkToFit="1"/>
    </xf>
    <xf numFmtId="0" fontId="7" fillId="0" borderId="0" xfId="0" applyFont="1" applyBorder="1" applyAlignment="1">
      <alignment horizontal="right" vertical="center" shrinkToFit="1"/>
    </xf>
    <xf numFmtId="0" fontId="3" fillId="0" borderId="0" xfId="3" applyFont="1" applyFill="1" applyAlignment="1">
      <alignment vertical="center"/>
    </xf>
    <xf numFmtId="181" fontId="3" fillId="0" borderId="0" xfId="3" applyNumberFormat="1" applyFont="1" applyFill="1" applyAlignment="1">
      <alignment horizontal="right" vertical="center"/>
    </xf>
    <xf numFmtId="0" fontId="3" fillId="0" borderId="0" xfId="2" applyFont="1"/>
    <xf numFmtId="0" fontId="3" fillId="2" borderId="11"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11" xfId="2" applyFont="1" applyFill="1" applyBorder="1" applyAlignment="1">
      <alignment vertical="center"/>
    </xf>
    <xf numFmtId="0" fontId="3" fillId="2" borderId="4" xfId="2" applyFont="1" applyFill="1" applyBorder="1" applyAlignment="1">
      <alignment vertical="center"/>
    </xf>
    <xf numFmtId="0" fontId="3" fillId="2" borderId="5" xfId="2" applyFont="1" applyFill="1" applyBorder="1" applyAlignment="1">
      <alignment vertical="center"/>
    </xf>
    <xf numFmtId="0" fontId="8" fillId="0" borderId="0" xfId="3" applyFont="1" applyFill="1" applyAlignment="1">
      <alignment vertical="center"/>
    </xf>
    <xf numFmtId="0" fontId="3" fillId="0" borderId="0" xfId="2" applyFont="1" applyFill="1" applyBorder="1" applyAlignment="1">
      <alignment vertical="center"/>
    </xf>
    <xf numFmtId="0" fontId="3" fillId="2" borderId="3" xfId="3" applyFont="1" applyFill="1" applyBorder="1" applyAlignment="1">
      <alignment horizontal="center" vertical="center"/>
    </xf>
    <xf numFmtId="0" fontId="3" fillId="2" borderId="1"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10" xfId="3" applyFont="1" applyFill="1" applyBorder="1" applyAlignment="1">
      <alignment horizontal="center" vertical="center"/>
    </xf>
    <xf numFmtId="38" fontId="3" fillId="2" borderId="1" xfId="1" applyFont="1" applyFill="1" applyBorder="1" applyAlignment="1">
      <alignment vertical="center"/>
    </xf>
    <xf numFmtId="38" fontId="3" fillId="2" borderId="2" xfId="1" applyFont="1" applyFill="1" applyBorder="1" applyAlignment="1">
      <alignment vertical="center"/>
    </xf>
    <xf numFmtId="38" fontId="3" fillId="2" borderId="10" xfId="1" applyFont="1" applyFill="1" applyBorder="1" applyAlignment="1">
      <alignment vertical="center"/>
    </xf>
    <xf numFmtId="181" fontId="3" fillId="0" borderId="0" xfId="3" applyNumberFormat="1" applyFont="1" applyFill="1" applyAlignment="1">
      <alignment horizontal="distributed" vertical="center"/>
    </xf>
    <xf numFmtId="0" fontId="3" fillId="2" borderId="12"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0" xfId="3" applyFont="1" applyFill="1" applyBorder="1" applyAlignment="1">
      <alignment horizontal="center" vertical="center"/>
    </xf>
    <xf numFmtId="0" fontId="3" fillId="2" borderId="1" xfId="3" applyFont="1" applyFill="1" applyBorder="1" applyAlignment="1">
      <alignment horizontal="center" vertical="center" wrapText="1"/>
    </xf>
    <xf numFmtId="0" fontId="3" fillId="2" borderId="10" xfId="3" applyFont="1" applyFill="1" applyBorder="1" applyAlignment="1">
      <alignment horizontal="center" vertical="center" wrapText="1"/>
    </xf>
    <xf numFmtId="176" fontId="3" fillId="2" borderId="1" xfId="2" applyNumberFormat="1" applyFont="1" applyFill="1" applyBorder="1" applyAlignment="1">
      <alignment vertical="center"/>
    </xf>
    <xf numFmtId="176" fontId="3" fillId="2" borderId="2" xfId="2" applyNumberFormat="1" applyFont="1" applyFill="1" applyBorder="1" applyAlignment="1">
      <alignment vertical="center"/>
    </xf>
    <xf numFmtId="176" fontId="3" fillId="2" borderId="10" xfId="2" applyNumberFormat="1" applyFont="1" applyFill="1" applyBorder="1" applyAlignment="1">
      <alignment vertical="center"/>
    </xf>
    <xf numFmtId="0" fontId="3" fillId="2" borderId="6" xfId="3" applyFont="1" applyFill="1" applyBorder="1" applyAlignment="1">
      <alignment horizontal="center" vertical="center"/>
    </xf>
    <xf numFmtId="0" fontId="8" fillId="2" borderId="1" xfId="3" applyFont="1" applyFill="1" applyBorder="1" applyAlignment="1">
      <alignment horizontal="center" vertical="center" wrapText="1" shrinkToFit="1"/>
    </xf>
    <xf numFmtId="0" fontId="8" fillId="2" borderId="10" xfId="2" applyFont="1" applyFill="1" applyBorder="1" applyAlignment="1">
      <alignment horizontal="center" vertical="center"/>
    </xf>
    <xf numFmtId="180" fontId="3" fillId="2" borderId="1" xfId="1" applyNumberFormat="1" applyFont="1" applyFill="1" applyBorder="1" applyAlignment="1">
      <alignment vertical="center"/>
    </xf>
    <xf numFmtId="180" fontId="3" fillId="2" borderId="2" xfId="2" applyNumberFormat="1" applyFont="1" applyFill="1" applyBorder="1" applyAlignment="1">
      <alignment vertical="center"/>
    </xf>
    <xf numFmtId="180" fontId="3" fillId="2" borderId="10" xfId="2" applyNumberFormat="1" applyFont="1" applyFill="1" applyBorder="1" applyAlignment="1">
      <alignment vertical="center"/>
    </xf>
    <xf numFmtId="0" fontId="3" fillId="2" borderId="11" xfId="3" applyFont="1" applyFill="1" applyBorder="1" applyAlignment="1">
      <alignment horizontal="center" vertical="center" wrapText="1"/>
    </xf>
    <xf numFmtId="0" fontId="3" fillId="0" borderId="7" xfId="3" applyFont="1" applyFill="1" applyBorder="1" applyAlignment="1">
      <alignment horizontal="distributed" vertical="center"/>
    </xf>
    <xf numFmtId="0" fontId="3" fillId="0" borderId="0" xfId="3" applyFont="1" applyFill="1" applyBorder="1" applyAlignment="1">
      <alignment horizontal="left" vertical="center"/>
    </xf>
    <xf numFmtId="0" fontId="3" fillId="0" borderId="11" xfId="3" applyFont="1" applyFill="1" applyBorder="1" applyAlignment="1">
      <alignment horizontal="distributed" vertical="center"/>
    </xf>
    <xf numFmtId="0" fontId="3" fillId="0" borderId="4" xfId="3" applyFont="1" applyFill="1" applyBorder="1" applyAlignment="1">
      <alignment horizontal="distributed" vertical="center"/>
    </xf>
    <xf numFmtId="0" fontId="3" fillId="0" borderId="5" xfId="3" applyFont="1" applyFill="1" applyBorder="1" applyAlignment="1">
      <alignment horizontal="distributed"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3" applyFont="1" applyFill="1" applyBorder="1" applyAlignment="1">
      <alignment horizontal="distributed" vertical="center"/>
    </xf>
    <xf numFmtId="0" fontId="3" fillId="0" borderId="8" xfId="3" applyFont="1" applyFill="1" applyBorder="1" applyAlignment="1">
      <alignment horizontal="distributed" vertical="center"/>
    </xf>
    <xf numFmtId="0" fontId="8" fillId="0" borderId="0" xfId="3" applyFont="1" applyFill="1" applyBorder="1" applyAlignment="1">
      <alignment vertical="center"/>
    </xf>
    <xf numFmtId="0" fontId="3" fillId="0" borderId="14" xfId="3" applyFont="1" applyFill="1" applyBorder="1" applyAlignment="1">
      <alignment horizontal="distributed" vertical="center"/>
    </xf>
    <xf numFmtId="0" fontId="3" fillId="0" borderId="15" xfId="3" applyFont="1" applyFill="1" applyBorder="1" applyAlignment="1">
      <alignment horizontal="distributed" vertical="center"/>
    </xf>
    <xf numFmtId="0" fontId="3" fillId="0" borderId="16" xfId="3" applyFont="1" applyFill="1" applyBorder="1" applyAlignment="1">
      <alignment horizontal="distributed" vertical="center"/>
    </xf>
    <xf numFmtId="0" fontId="3" fillId="0" borderId="3" xfId="3" applyFont="1" applyFill="1" applyBorder="1" applyAlignment="1">
      <alignment horizontal="center" vertical="center"/>
    </xf>
    <xf numFmtId="0" fontId="3" fillId="0" borderId="11" xfId="3" applyFont="1" applyFill="1" applyBorder="1" applyAlignment="1">
      <alignment horizontal="center" vertical="center"/>
    </xf>
    <xf numFmtId="0" fontId="3" fillId="0" borderId="4" xfId="3" applyFont="1" applyFill="1" applyBorder="1" applyAlignment="1">
      <alignment horizontal="center" vertical="center"/>
    </xf>
    <xf numFmtId="0" fontId="3" fillId="0" borderId="5" xfId="3" applyFont="1" applyFill="1" applyBorder="1" applyAlignment="1">
      <alignment horizontal="center" vertical="center"/>
    </xf>
    <xf numFmtId="38" fontId="3" fillId="0" borderId="1" xfId="4" applyFont="1" applyFill="1" applyBorder="1" applyAlignment="1">
      <alignment horizontal="right" vertical="center"/>
    </xf>
    <xf numFmtId="38" fontId="3" fillId="0" borderId="2" xfId="4" applyFont="1" applyFill="1" applyBorder="1" applyAlignment="1">
      <alignment horizontal="right" vertical="center"/>
    </xf>
    <xf numFmtId="38" fontId="3" fillId="0" borderId="10" xfId="4" applyFont="1" applyFill="1" applyBorder="1" applyAlignment="1">
      <alignment horizontal="right" vertical="center"/>
    </xf>
    <xf numFmtId="178" fontId="3" fillId="0" borderId="0" xfId="3" applyNumberFormat="1" applyFont="1" applyFill="1" applyAlignment="1">
      <alignment horizontal="distributed" vertical="center"/>
    </xf>
    <xf numFmtId="0" fontId="3" fillId="0" borderId="12" xfId="3" applyFont="1" applyFill="1" applyBorder="1" applyAlignment="1">
      <alignment horizontal="center" vertical="center"/>
    </xf>
    <xf numFmtId="0" fontId="3" fillId="0" borderId="17" xfId="3" applyFont="1" applyFill="1" applyBorder="1" applyAlignment="1">
      <alignment horizontal="center" vertical="center"/>
    </xf>
    <xf numFmtId="0" fontId="8" fillId="0" borderId="1" xfId="3" applyFont="1" applyFill="1" applyBorder="1" applyAlignment="1">
      <alignment horizontal="center" vertical="center" wrapText="1" shrinkToFit="1"/>
    </xf>
    <xf numFmtId="0" fontId="8" fillId="0" borderId="10" xfId="0" applyFont="1" applyFill="1" applyBorder="1" applyAlignment="1">
      <alignment horizontal="center" vertical="center"/>
    </xf>
    <xf numFmtId="176" fontId="3" fillId="0" borderId="1" xfId="3" applyNumberFormat="1" applyFont="1" applyFill="1" applyBorder="1" applyAlignment="1">
      <alignment horizontal="right" vertical="center"/>
    </xf>
    <xf numFmtId="176" fontId="3" fillId="0" borderId="2" xfId="3" applyNumberFormat="1" applyFont="1" applyFill="1" applyBorder="1" applyAlignment="1">
      <alignment horizontal="right" vertical="center"/>
    </xf>
    <xf numFmtId="176" fontId="3" fillId="0" borderId="10" xfId="3" applyNumberFormat="1" applyFont="1" applyFill="1" applyBorder="1" applyAlignment="1">
      <alignment horizontal="right" vertical="center"/>
    </xf>
    <xf numFmtId="0" fontId="3" fillId="0" borderId="6" xfId="3" applyFont="1" applyFill="1" applyBorder="1" applyAlignment="1">
      <alignment vertical="center"/>
    </xf>
    <xf numFmtId="0" fontId="8" fillId="0" borderId="6" xfId="3" applyFont="1" applyFill="1" applyBorder="1" applyAlignment="1">
      <alignment vertical="center" wrapText="1"/>
    </xf>
    <xf numFmtId="0" fontId="8" fillId="0" borderId="1" xfId="3" applyFont="1" applyFill="1" applyBorder="1" applyAlignment="1">
      <alignment horizontal="center" vertical="center" wrapText="1"/>
    </xf>
    <xf numFmtId="182" fontId="3" fillId="0" borderId="1" xfId="3" applyNumberFormat="1" applyFont="1" applyFill="1" applyBorder="1" applyAlignment="1">
      <alignment horizontal="right" vertical="center"/>
    </xf>
    <xf numFmtId="182" fontId="3" fillId="0" borderId="2" xfId="3" applyNumberFormat="1" applyFont="1" applyFill="1" applyBorder="1" applyAlignment="1">
      <alignment horizontal="right" vertical="center"/>
    </xf>
    <xf numFmtId="182" fontId="3" fillId="0" borderId="10" xfId="3" applyNumberFormat="1" applyFont="1" applyFill="1" applyBorder="1" applyAlignment="1">
      <alignment horizontal="right" vertical="center"/>
    </xf>
    <xf numFmtId="0" fontId="3" fillId="0" borderId="11" xfId="3" applyFont="1" applyFill="1" applyBorder="1" applyAlignment="1">
      <alignment horizontal="center" vertical="center" wrapText="1"/>
    </xf>
    <xf numFmtId="0" fontId="3" fillId="0" borderId="6" xfId="3" applyFont="1" applyFill="1" applyBorder="1" applyAlignment="1">
      <alignment horizontal="center" vertical="center"/>
    </xf>
    <xf numFmtId="182" fontId="3" fillId="0" borderId="1" xfId="3" applyNumberFormat="1" applyFont="1" applyFill="1" applyBorder="1" applyAlignment="1">
      <alignment vertical="center"/>
    </xf>
    <xf numFmtId="182" fontId="3" fillId="0" borderId="2" xfId="3" applyNumberFormat="1" applyFont="1" applyFill="1" applyBorder="1" applyAlignment="1">
      <alignment vertical="center"/>
    </xf>
    <xf numFmtId="182" fontId="3" fillId="0" borderId="10" xfId="3" applyNumberFormat="1" applyFont="1" applyFill="1" applyBorder="1" applyAlignment="1">
      <alignment vertical="center"/>
    </xf>
    <xf numFmtId="0" fontId="3" fillId="0" borderId="4" xfId="3" applyFont="1" applyFill="1" applyBorder="1" applyAlignment="1">
      <alignment horizontal="center" vertical="center" wrapText="1"/>
    </xf>
    <xf numFmtId="176" fontId="3" fillId="0" borderId="4" xfId="3" applyNumberFormat="1" applyFont="1" applyFill="1" applyBorder="1" applyAlignment="1">
      <alignment horizontal="right" vertical="center"/>
    </xf>
    <xf numFmtId="176" fontId="3" fillId="0" borderId="5" xfId="3" applyNumberFormat="1" applyFont="1" applyFill="1" applyBorder="1" applyAlignment="1">
      <alignment horizontal="right" vertical="center"/>
    </xf>
    <xf numFmtId="0" fontId="5" fillId="0" borderId="10" xfId="3" applyFont="1" applyFill="1" applyBorder="1" applyAlignment="1">
      <alignment horizontal="center" vertical="center"/>
    </xf>
    <xf numFmtId="176" fontId="3" fillId="0" borderId="1" xfId="3" applyNumberFormat="1" applyFont="1" applyFill="1" applyBorder="1" applyAlignment="1">
      <alignment vertical="center"/>
    </xf>
    <xf numFmtId="176" fontId="3" fillId="0" borderId="2" xfId="3" applyNumberFormat="1" applyFont="1" applyFill="1" applyBorder="1" applyAlignment="1">
      <alignment vertical="center"/>
    </xf>
    <xf numFmtId="176" fontId="3" fillId="0" borderId="10" xfId="3" applyNumberFormat="1" applyFont="1" applyFill="1" applyBorder="1" applyAlignment="1">
      <alignment vertical="center"/>
    </xf>
    <xf numFmtId="38" fontId="3" fillId="0" borderId="0" xfId="4" applyFont="1" applyFill="1" applyAlignment="1">
      <alignment horizontal="right" vertical="center"/>
    </xf>
    <xf numFmtId="179" fontId="3" fillId="0" borderId="0" xfId="3" applyNumberFormat="1" applyFont="1" applyFill="1" applyAlignment="1">
      <alignment horizontal="distributed" vertical="center"/>
    </xf>
    <xf numFmtId="183" fontId="3" fillId="0" borderId="0" xfId="3" applyNumberFormat="1" applyFont="1" applyFill="1" applyAlignment="1">
      <alignment horizontal="distributed" vertical="center"/>
    </xf>
    <xf numFmtId="0" fontId="9" fillId="0" borderId="0" xfId="3" applyFont="1" applyFill="1" applyAlignment="1">
      <alignment horizontal="distributed" vertical="center"/>
    </xf>
    <xf numFmtId="0" fontId="4" fillId="0" borderId="0" xfId="2" applyFont="1" applyFill="1"/>
    <xf numFmtId="0" fontId="9" fillId="0" borderId="4" xfId="3" applyFont="1" applyFill="1" applyBorder="1" applyAlignment="1">
      <alignment horizontal="distributed" vertical="center"/>
    </xf>
    <xf numFmtId="0" fontId="3" fillId="0" borderId="0" xfId="2" applyFont="1" applyFill="1" applyBorder="1" applyAlignment="1">
      <alignment horizontal="center" vertical="center"/>
    </xf>
    <xf numFmtId="0" fontId="3" fillId="0" borderId="18" xfId="2" applyFont="1" applyFill="1" applyBorder="1" applyAlignment="1">
      <alignment horizontal="center" vertical="center"/>
    </xf>
    <xf numFmtId="0" fontId="9" fillId="0" borderId="0" xfId="3" applyFont="1" applyFill="1" applyBorder="1" applyAlignment="1">
      <alignment horizontal="distributed" vertical="center"/>
    </xf>
    <xf numFmtId="0" fontId="3" fillId="0" borderId="18" xfId="3" applyFont="1" applyFill="1" applyBorder="1" applyAlignment="1">
      <alignment horizontal="distributed" vertical="center"/>
    </xf>
    <xf numFmtId="0" fontId="9" fillId="0" borderId="7" xfId="3" applyFont="1" applyFill="1" applyBorder="1" applyAlignment="1">
      <alignment horizontal="distributed" vertical="center"/>
    </xf>
    <xf numFmtId="179" fontId="3" fillId="0" borderId="0" xfId="2" applyNumberFormat="1" applyFont="1" applyFill="1" applyBorder="1" applyAlignment="1">
      <alignment vertical="center"/>
    </xf>
    <xf numFmtId="179" fontId="3" fillId="0" borderId="1" xfId="3" applyNumberFormat="1" applyFont="1" applyFill="1" applyBorder="1" applyAlignment="1">
      <alignment horizontal="center" vertical="center"/>
    </xf>
    <xf numFmtId="179" fontId="3" fillId="0" borderId="2" xfId="3" applyNumberFormat="1" applyFont="1" applyFill="1" applyBorder="1" applyAlignment="1">
      <alignment horizontal="center" vertical="center"/>
    </xf>
    <xf numFmtId="179" fontId="3" fillId="0" borderId="10" xfId="3" applyNumberFormat="1" applyFont="1" applyFill="1" applyBorder="1" applyAlignment="1">
      <alignment horizontal="center" vertical="center"/>
    </xf>
    <xf numFmtId="38" fontId="3" fillId="0" borderId="2" xfId="1" applyFont="1" applyFill="1" applyBorder="1" applyAlignment="1">
      <alignment vertical="center"/>
    </xf>
    <xf numFmtId="38" fontId="9" fillId="0" borderId="2" xfId="1" applyFont="1" applyFill="1" applyBorder="1" applyAlignment="1">
      <alignment horizontal="right" vertical="center"/>
    </xf>
    <xf numFmtId="183" fontId="3" fillId="0" borderId="0" xfId="2" applyNumberFormat="1" applyFont="1" applyFill="1" applyBorder="1" applyAlignment="1">
      <alignment vertical="center"/>
    </xf>
    <xf numFmtId="0" fontId="3" fillId="0" borderId="17" xfId="3" applyFont="1" applyFill="1" applyBorder="1" applyAlignment="1">
      <alignment vertical="center"/>
    </xf>
    <xf numFmtId="183" fontId="8" fillId="0" borderId="1" xfId="3" applyNumberFormat="1" applyFont="1" applyFill="1" applyBorder="1" applyAlignment="1">
      <alignment horizontal="center" vertical="center" wrapText="1" shrinkToFit="1"/>
    </xf>
    <xf numFmtId="183" fontId="1" fillId="0" borderId="10" xfId="2" applyNumberFormat="1" applyBorder="1" applyAlignment="1">
      <alignment horizontal="center" vertical="center" wrapText="1" shrinkToFit="1"/>
    </xf>
    <xf numFmtId="180" fontId="3" fillId="0" borderId="1" xfId="3" applyNumberFormat="1" applyFont="1" applyFill="1" applyBorder="1" applyAlignment="1">
      <alignment horizontal="right" vertical="center"/>
    </xf>
    <xf numFmtId="180" fontId="3" fillId="0" borderId="2" xfId="3" applyNumberFormat="1" applyFont="1" applyFill="1" applyBorder="1" applyAlignment="1">
      <alignment horizontal="right" vertical="center"/>
    </xf>
    <xf numFmtId="180" fontId="9" fillId="0" borderId="2" xfId="3" applyNumberFormat="1" applyFont="1" applyFill="1" applyBorder="1" applyAlignment="1">
      <alignment horizontal="right" vertical="center"/>
    </xf>
    <xf numFmtId="180" fontId="3" fillId="0" borderId="10" xfId="3" applyNumberFormat="1" applyFont="1" applyFill="1" applyBorder="1" applyAlignment="1">
      <alignment horizontal="right" vertical="center"/>
    </xf>
    <xf numFmtId="0" fontId="8" fillId="0" borderId="10" xfId="3" applyFont="1" applyFill="1" applyBorder="1" applyAlignment="1">
      <alignment horizontal="center" vertical="center" wrapText="1" shrinkToFit="1"/>
    </xf>
    <xf numFmtId="182" fontId="9" fillId="0" borderId="2" xfId="3" applyNumberFormat="1" applyFont="1" applyFill="1" applyBorder="1" applyAlignment="1">
      <alignment horizontal="right" vertical="center"/>
    </xf>
    <xf numFmtId="179" fontId="3" fillId="0" borderId="1" xfId="3" applyNumberFormat="1" applyFont="1" applyFill="1" applyBorder="1" applyAlignment="1">
      <alignment horizontal="center" vertical="center" wrapText="1"/>
    </xf>
    <xf numFmtId="183" fontId="8" fillId="0" borderId="11" xfId="3" applyNumberFormat="1" applyFont="1" applyFill="1" applyBorder="1" applyAlignment="1">
      <alignment horizontal="center" vertical="center" wrapText="1" shrinkToFit="1"/>
    </xf>
    <xf numFmtId="183" fontId="1" fillId="0" borderId="5" xfId="2" applyNumberFormat="1" applyBorder="1" applyAlignment="1">
      <alignment horizontal="center" vertical="center" wrapText="1" shrinkToFit="1"/>
    </xf>
    <xf numFmtId="0" fontId="3" fillId="0" borderId="13" xfId="3" applyFont="1" applyFill="1" applyBorder="1" applyAlignment="1">
      <alignment vertical="center"/>
    </xf>
    <xf numFmtId="184" fontId="3" fillId="0" borderId="0" xfId="1" applyNumberFormat="1" applyFont="1" applyFill="1" applyAlignment="1">
      <alignment horizontal="right" vertical="center"/>
    </xf>
    <xf numFmtId="184" fontId="9" fillId="0" borderId="0" xfId="1" applyNumberFormat="1" applyFont="1" applyFill="1" applyAlignment="1">
      <alignment horizontal="right" vertical="center"/>
    </xf>
    <xf numFmtId="38" fontId="9" fillId="0" borderId="0" xfId="1" applyFont="1" applyFill="1" applyAlignment="1">
      <alignment horizontal="right" vertical="center"/>
    </xf>
    <xf numFmtId="0" fontId="3" fillId="0" borderId="1" xfId="0" applyFont="1" applyFill="1" applyBorder="1" applyAlignment="1">
      <alignment horizontal="center" vertical="center"/>
    </xf>
    <xf numFmtId="0" fontId="3" fillId="0" borderId="2" xfId="0" applyFont="1" applyBorder="1" applyAlignment="1">
      <alignment vertical="center"/>
    </xf>
    <xf numFmtId="0" fontId="3" fillId="0" borderId="11" xfId="3" applyFont="1" applyFill="1" applyBorder="1" applyAlignment="1">
      <alignment horizontal="left" vertical="center"/>
    </xf>
    <xf numFmtId="0" fontId="3" fillId="0" borderId="0" xfId="3" applyFont="1" applyFill="1" applyAlignment="1">
      <alignment horizontal="left" vertical="center" wrapText="1"/>
    </xf>
    <xf numFmtId="0" fontId="3" fillId="0" borderId="1" xfId="0" applyFont="1" applyBorder="1" applyAlignment="1">
      <alignment vertical="center"/>
    </xf>
    <xf numFmtId="0" fontId="3" fillId="0" borderId="13" xfId="3" applyFont="1" applyFill="1" applyBorder="1" applyAlignment="1">
      <alignment horizontal="left" vertical="center"/>
    </xf>
    <xf numFmtId="0" fontId="3" fillId="0" borderId="7" xfId="3" applyFont="1" applyFill="1" applyBorder="1" applyAlignment="1">
      <alignment horizontal="left" vertical="center"/>
    </xf>
    <xf numFmtId="0" fontId="8" fillId="0" borderId="0" xfId="3" applyFont="1" applyFill="1" applyAlignment="1">
      <alignment horizontal="left" vertical="center"/>
    </xf>
    <xf numFmtId="0" fontId="3" fillId="0" borderId="2" xfId="0" applyFont="1" applyBorder="1" applyAlignment="1">
      <alignment horizontal="center" vertical="center"/>
    </xf>
    <xf numFmtId="0" fontId="8" fillId="0" borderId="12" xfId="3" applyFont="1" applyFill="1" applyBorder="1" applyAlignment="1">
      <alignment vertical="center" wrapText="1" shrinkToFit="1"/>
    </xf>
    <xf numFmtId="0" fontId="8" fillId="0" borderId="6" xfId="3" applyFont="1" applyFill="1" applyBorder="1" applyAlignment="1">
      <alignment vertical="center" wrapText="1" shrinkToFit="1"/>
    </xf>
    <xf numFmtId="177" fontId="3" fillId="0" borderId="1" xfId="3" applyNumberFormat="1" applyFont="1" applyFill="1" applyBorder="1" applyAlignment="1">
      <alignment horizontal="right" vertical="center"/>
    </xf>
    <xf numFmtId="177" fontId="3" fillId="0" borderId="2" xfId="3" applyNumberFormat="1" applyFont="1" applyFill="1" applyBorder="1" applyAlignment="1">
      <alignment horizontal="right" vertical="center"/>
    </xf>
    <xf numFmtId="177" fontId="3" fillId="0" borderId="10" xfId="3" applyNumberFormat="1" applyFont="1" applyFill="1" applyBorder="1" applyAlignment="1">
      <alignment horizontal="right" vertical="center"/>
    </xf>
    <xf numFmtId="0" fontId="8" fillId="0" borderId="7" xfId="3" applyFont="1" applyFill="1" applyBorder="1" applyAlignment="1">
      <alignment vertical="center" wrapText="1" shrinkToFit="1"/>
    </xf>
    <xf numFmtId="0" fontId="8" fillId="0" borderId="2" xfId="3" applyFont="1" applyFill="1" applyBorder="1" applyAlignment="1">
      <alignment horizontal="center" vertical="center" wrapText="1" shrinkToFit="1"/>
    </xf>
    <xf numFmtId="185" fontId="3" fillId="0" borderId="1" xfId="4" applyNumberFormat="1" applyFont="1" applyFill="1" applyBorder="1" applyAlignment="1">
      <alignment horizontal="right" vertical="center"/>
    </xf>
    <xf numFmtId="185" fontId="3" fillId="0" borderId="2" xfId="4" applyNumberFormat="1" applyFont="1" applyFill="1" applyBorder="1" applyAlignment="1">
      <alignment horizontal="right" vertical="center"/>
    </xf>
    <xf numFmtId="185" fontId="3" fillId="0" borderId="10" xfId="4" applyNumberFormat="1" applyFont="1" applyFill="1" applyBorder="1" applyAlignment="1">
      <alignment horizontal="right" vertical="center"/>
    </xf>
    <xf numFmtId="0" fontId="8" fillId="0" borderId="0" xfId="3" applyFont="1" applyFill="1" applyBorder="1" applyAlignment="1">
      <alignment vertical="center" wrapText="1" shrinkToFit="1"/>
    </xf>
    <xf numFmtId="186" fontId="3" fillId="0" borderId="2" xfId="3" applyNumberFormat="1" applyFont="1" applyFill="1" applyBorder="1" applyAlignment="1">
      <alignment horizontal="right" vertical="center"/>
    </xf>
    <xf numFmtId="186" fontId="3" fillId="0" borderId="10" xfId="3" applyNumberFormat="1" applyFont="1" applyFill="1" applyBorder="1" applyAlignment="1">
      <alignment horizontal="right" vertical="center"/>
    </xf>
    <xf numFmtId="187" fontId="3" fillId="0" borderId="1" xfId="4" applyNumberFormat="1" applyFont="1" applyFill="1" applyBorder="1" applyAlignment="1">
      <alignment horizontal="right" vertical="center"/>
    </xf>
    <xf numFmtId="187" fontId="3" fillId="0" borderId="2" xfId="3" applyNumberFormat="1" applyFont="1" applyFill="1" applyBorder="1" applyAlignment="1">
      <alignment horizontal="right" vertical="center"/>
    </xf>
    <xf numFmtId="187" fontId="3" fillId="0" borderId="10" xfId="3" applyNumberFormat="1" applyFont="1" applyFill="1" applyBorder="1" applyAlignment="1">
      <alignment horizontal="right" vertical="center"/>
    </xf>
    <xf numFmtId="38" fontId="3" fillId="0" borderId="0" xfId="3" applyNumberFormat="1" applyFont="1" applyFill="1" applyAlignment="1">
      <alignment vertical="center"/>
    </xf>
  </cellXfs>
  <cellStyles count="5">
    <cellStyle name="桁区切り 2" xfId="1"/>
    <cellStyle name="標準" xfId="0" builtinId="0"/>
    <cellStyle name="標準 2" xfId="2"/>
    <cellStyle name="標準_Book2" xfId="3"/>
    <cellStyle name="桁区切り" xfId="4" builtinId="6"/>
  </cellStyle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L29"/>
  <sheetViews>
    <sheetView tabSelected="1" workbookViewId="0"/>
  </sheetViews>
  <sheetFormatPr defaultRowHeight="15.75" customHeight="1"/>
  <cols>
    <col min="1" max="1" width="3.125" style="1" customWidth="1"/>
    <col min="2" max="2" width="4.25" style="1" customWidth="1"/>
    <col min="3" max="3" width="32.125" style="2" customWidth="1"/>
    <col min="4" max="5" width="6.75" style="1" bestFit="1" customWidth="1"/>
    <col min="6" max="6" width="7.625" style="1" bestFit="1" customWidth="1"/>
    <col min="7" max="7" width="6.875" style="1" bestFit="1" customWidth="1"/>
    <col min="8" max="8" width="8.5" style="3" bestFit="1" customWidth="1"/>
    <col min="9" max="9" width="8.5" style="1" bestFit="1" customWidth="1"/>
    <col min="10" max="10" width="7.625" style="1" bestFit="1" customWidth="1"/>
    <col min="11" max="14" width="6.875" style="1" bestFit="1" customWidth="1"/>
    <col min="15" max="15" width="0.75" style="1" customWidth="1"/>
    <col min="16" max="17" width="9.375" style="1" bestFit="1" customWidth="1"/>
    <col min="18" max="18" width="6.875" style="1" bestFit="1" customWidth="1"/>
    <col min="19" max="19" width="0.625" style="1" customWidth="1"/>
    <col min="20" max="22" width="10.375" style="1" customWidth="1"/>
    <col min="23" max="23" width="6.875" style="1" bestFit="1" customWidth="1"/>
    <col min="24" max="24" width="3.75" style="1" customWidth="1"/>
    <col min="25" max="38" width="7.5" style="1" customWidth="1"/>
    <col min="39" max="16384" width="9" style="1" customWidth="1"/>
  </cols>
  <sheetData>
    <row r="1" spans="1:38" ht="12" customHeight="1">
      <c r="A1" s="5"/>
      <c r="B1" s="5"/>
    </row>
    <row r="2" spans="1:38" ht="19.5" customHeight="1">
      <c r="B2" s="6" t="s">
        <v>51</v>
      </c>
      <c r="C2" s="17"/>
      <c r="D2" s="17"/>
      <c r="E2" s="27"/>
      <c r="F2" s="27"/>
      <c r="G2" s="27"/>
      <c r="H2" s="40"/>
      <c r="I2" s="46"/>
      <c r="J2" s="46"/>
      <c r="K2" s="46"/>
      <c r="L2" s="46"/>
      <c r="M2" s="46"/>
      <c r="N2" s="46"/>
      <c r="O2" s="13"/>
      <c r="P2" s="46"/>
      <c r="Q2" s="46"/>
      <c r="R2" s="46"/>
      <c r="S2" s="13"/>
      <c r="T2" s="46"/>
      <c r="U2" s="46"/>
      <c r="V2" s="46"/>
      <c r="W2" s="46"/>
      <c r="X2" s="46"/>
    </row>
    <row r="3" spans="1:38" ht="31.5" customHeight="1">
      <c r="B3" s="7" t="s">
        <v>1</v>
      </c>
      <c r="C3" s="18"/>
      <c r="D3" s="7" t="s">
        <v>2</v>
      </c>
      <c r="E3" s="7"/>
      <c r="F3" s="7"/>
      <c r="G3" s="7"/>
      <c r="H3" s="7" t="s">
        <v>136</v>
      </c>
      <c r="I3" s="7"/>
      <c r="J3" s="7"/>
      <c r="K3" s="7"/>
      <c r="L3" s="47" t="s">
        <v>48</v>
      </c>
      <c r="M3" s="48"/>
      <c r="N3" s="48"/>
      <c r="O3" s="52"/>
      <c r="P3" s="56" t="s">
        <v>35</v>
      </c>
      <c r="Q3" s="59"/>
      <c r="R3" s="60"/>
      <c r="S3" s="11"/>
      <c r="T3" s="56" t="s">
        <v>135</v>
      </c>
      <c r="U3" s="59"/>
      <c r="V3" s="59"/>
      <c r="W3" s="60"/>
      <c r="X3" s="63"/>
    </row>
    <row r="4" spans="1:38" ht="13.5" customHeight="1">
      <c r="B4" s="8"/>
      <c r="C4" s="8"/>
      <c r="D4" s="7" t="s">
        <v>8</v>
      </c>
      <c r="E4" s="28" t="s">
        <v>131</v>
      </c>
      <c r="F4" s="29"/>
      <c r="G4" s="35"/>
      <c r="H4" s="41" t="s">
        <v>8</v>
      </c>
      <c r="I4" s="41" t="s">
        <v>131</v>
      </c>
      <c r="J4" s="29"/>
      <c r="K4" s="35"/>
      <c r="L4" s="7" t="s">
        <v>8</v>
      </c>
      <c r="M4" s="28" t="s">
        <v>131</v>
      </c>
      <c r="N4" s="35"/>
      <c r="O4" s="53"/>
      <c r="P4" s="57" t="s">
        <v>8</v>
      </c>
      <c r="Q4" s="57" t="s">
        <v>131</v>
      </c>
      <c r="R4" s="29"/>
      <c r="S4" s="61"/>
      <c r="T4" s="57" t="s">
        <v>8</v>
      </c>
      <c r="U4" s="57" t="s">
        <v>131</v>
      </c>
      <c r="V4" s="29"/>
      <c r="W4" s="35"/>
      <c r="X4" s="13"/>
    </row>
    <row r="5" spans="1:38" ht="47.25" customHeight="1">
      <c r="B5" s="8"/>
      <c r="C5" s="8"/>
      <c r="D5" s="22"/>
      <c r="E5" s="22"/>
      <c r="F5" s="30" t="s">
        <v>3</v>
      </c>
      <c r="G5" s="30" t="s">
        <v>44</v>
      </c>
      <c r="H5" s="22"/>
      <c r="I5" s="22"/>
      <c r="J5" s="30" t="s">
        <v>3</v>
      </c>
      <c r="K5" s="30" t="s">
        <v>44</v>
      </c>
      <c r="L5" s="22"/>
      <c r="M5" s="22"/>
      <c r="N5" s="30" t="s">
        <v>46</v>
      </c>
      <c r="O5" s="54"/>
      <c r="P5" s="56"/>
      <c r="Q5" s="56"/>
      <c r="R5" s="30" t="s">
        <v>3</v>
      </c>
      <c r="S5" s="52"/>
      <c r="T5" s="56"/>
      <c r="U5" s="56"/>
      <c r="V5" s="30" t="s">
        <v>3</v>
      </c>
      <c r="W5" s="30" t="s">
        <v>44</v>
      </c>
      <c r="X5" s="64"/>
    </row>
    <row r="6" spans="1:38" ht="21" customHeight="1">
      <c r="B6" s="9" t="s">
        <v>38</v>
      </c>
      <c r="C6" s="19"/>
      <c r="D6" s="23">
        <v>39217</v>
      </c>
      <c r="E6" s="23">
        <v>37021</v>
      </c>
      <c r="F6" s="31">
        <f t="shared" ref="F6:F24" si="0">ROUND(E6/D6*100-100,1)</f>
        <v>-5.6</v>
      </c>
      <c r="G6" s="36" t="s">
        <v>18</v>
      </c>
      <c r="H6" s="36" t="s">
        <v>18</v>
      </c>
      <c r="I6" s="36" t="s">
        <v>18</v>
      </c>
      <c r="J6" s="36" t="s">
        <v>18</v>
      </c>
      <c r="K6" s="36" t="s">
        <v>18</v>
      </c>
      <c r="L6" s="36" t="s">
        <v>18</v>
      </c>
      <c r="M6" s="36" t="s">
        <v>18</v>
      </c>
      <c r="N6" s="36" t="s">
        <v>18</v>
      </c>
      <c r="O6" s="55"/>
      <c r="P6" s="36" t="s">
        <v>18</v>
      </c>
      <c r="Q6" s="36" t="s">
        <v>18</v>
      </c>
      <c r="R6" s="36" t="s">
        <v>18</v>
      </c>
      <c r="S6" s="55"/>
      <c r="T6" s="36" t="s">
        <v>18</v>
      </c>
      <c r="U6" s="36" t="s">
        <v>18</v>
      </c>
      <c r="V6" s="36" t="s">
        <v>18</v>
      </c>
      <c r="W6" s="62" t="s">
        <v>18</v>
      </c>
      <c r="X6" s="65"/>
    </row>
    <row r="7" spans="1:38" ht="20.25" customHeight="1">
      <c r="B7" s="10" t="s">
        <v>26</v>
      </c>
      <c r="C7" s="20"/>
      <c r="D7" s="24">
        <v>37436</v>
      </c>
      <c r="E7" s="24">
        <v>35853</v>
      </c>
      <c r="F7" s="32">
        <f t="shared" si="0"/>
        <v>-4.2</v>
      </c>
      <c r="G7" s="37">
        <f t="shared" ref="G7:G24" si="1">ROUND(E7/E$7*100,1)</f>
        <v>100</v>
      </c>
      <c r="H7" s="42">
        <v>306064</v>
      </c>
      <c r="I7" s="42">
        <v>301688</v>
      </c>
      <c r="J7" s="32">
        <f t="shared" ref="J7:J24" si="2">ROUND(I7/H7*100-100,1)</f>
        <v>-1.4</v>
      </c>
      <c r="K7" s="37">
        <f t="shared" ref="K7:K24" si="3">ROUND(I7/I$7*100,1)</f>
        <v>100</v>
      </c>
      <c r="L7" s="37">
        <v>8.1999999999999993</v>
      </c>
      <c r="M7" s="37">
        <v>8.4</v>
      </c>
      <c r="N7" s="49">
        <f t="shared" ref="N7:N24" si="4">M7-L7</f>
        <v>0.20000000000000109</v>
      </c>
      <c r="O7" s="49"/>
      <c r="P7" s="58" t="s">
        <v>41</v>
      </c>
      <c r="Q7" s="58" t="s">
        <v>132</v>
      </c>
      <c r="R7" s="32" t="s">
        <v>132</v>
      </c>
      <c r="S7" s="24"/>
      <c r="T7" s="58">
        <v>1148477</v>
      </c>
      <c r="U7" s="24">
        <v>1326517</v>
      </c>
      <c r="V7" s="32">
        <f t="shared" ref="V7:V24" si="5">ROUND(U7/T7*100-100,1)</f>
        <v>15.5</v>
      </c>
      <c r="W7" s="49">
        <f t="shared" ref="W7:W24" si="6">U7/U$7*100</f>
        <v>100</v>
      </c>
      <c r="X7" s="51"/>
      <c r="Y7" s="66"/>
      <c r="Z7" s="66"/>
      <c r="AA7" s="66"/>
      <c r="AB7" s="66"/>
      <c r="AC7" s="66"/>
      <c r="AD7" s="66"/>
      <c r="AE7" s="66"/>
      <c r="AF7" s="66"/>
      <c r="AG7" s="66"/>
      <c r="AH7" s="66"/>
      <c r="AI7" s="66"/>
      <c r="AJ7" s="66"/>
      <c r="AK7" s="66"/>
      <c r="AL7" s="66"/>
    </row>
    <row r="8" spans="1:38" ht="20.25" customHeight="1">
      <c r="B8" s="11"/>
      <c r="C8" s="20" t="s">
        <v>42</v>
      </c>
      <c r="D8" s="24">
        <v>337</v>
      </c>
      <c r="E8" s="24">
        <v>359</v>
      </c>
      <c r="F8" s="32">
        <f t="shared" si="0"/>
        <v>6.5</v>
      </c>
      <c r="G8" s="37">
        <f t="shared" si="1"/>
        <v>1</v>
      </c>
      <c r="H8" s="43">
        <v>3805</v>
      </c>
      <c r="I8" s="43">
        <v>3346</v>
      </c>
      <c r="J8" s="32">
        <f t="shared" si="2"/>
        <v>-12.1</v>
      </c>
      <c r="K8" s="37">
        <f t="shared" si="3"/>
        <v>1.1000000000000001</v>
      </c>
      <c r="L8" s="37">
        <v>11.3</v>
      </c>
      <c r="M8" s="37">
        <v>9.3000000000000007</v>
      </c>
      <c r="N8" s="49">
        <f t="shared" si="4"/>
        <v>-2</v>
      </c>
      <c r="O8" s="49"/>
      <c r="P8" s="24">
        <v>30279</v>
      </c>
      <c r="Q8" s="24">
        <v>38947</v>
      </c>
      <c r="R8" s="32">
        <f>ROUND(Q8/P8*100-100,1)</f>
        <v>28.6</v>
      </c>
      <c r="S8" s="24"/>
      <c r="T8" s="24">
        <v>8610</v>
      </c>
      <c r="U8" s="24">
        <v>8531</v>
      </c>
      <c r="V8" s="32">
        <f t="shared" si="5"/>
        <v>-0.9</v>
      </c>
      <c r="W8" s="49">
        <f t="shared" si="6"/>
        <v>0.64311275317240568</v>
      </c>
      <c r="X8" s="51"/>
    </row>
    <row r="9" spans="1:38" ht="20.25" customHeight="1">
      <c r="B9" s="11"/>
      <c r="C9" s="20" t="s">
        <v>7</v>
      </c>
      <c r="D9" s="24">
        <v>15</v>
      </c>
      <c r="E9" s="24">
        <v>21</v>
      </c>
      <c r="F9" s="32">
        <f t="shared" si="0"/>
        <v>40</v>
      </c>
      <c r="G9" s="37">
        <f t="shared" si="1"/>
        <v>0.1</v>
      </c>
      <c r="H9" s="43">
        <v>121</v>
      </c>
      <c r="I9" s="43">
        <v>183</v>
      </c>
      <c r="J9" s="32">
        <f t="shared" si="2"/>
        <v>51.2</v>
      </c>
      <c r="K9" s="37">
        <f t="shared" si="3"/>
        <v>0.1</v>
      </c>
      <c r="L9" s="37">
        <v>8.1</v>
      </c>
      <c r="M9" s="37">
        <v>8.6999999999999993</v>
      </c>
      <c r="N9" s="49">
        <f t="shared" si="4"/>
        <v>0.59999999999999964</v>
      </c>
      <c r="O9" s="49"/>
      <c r="P9" s="24">
        <v>2528</v>
      </c>
      <c r="Q9" s="24">
        <v>4745</v>
      </c>
      <c r="R9" s="32">
        <f>ROUND(Q9/P9*100-100,1)</f>
        <v>87.7</v>
      </c>
      <c r="S9" s="24"/>
      <c r="T9" s="24">
        <v>420</v>
      </c>
      <c r="U9" s="24">
        <v>915</v>
      </c>
      <c r="V9" s="32">
        <f t="shared" si="5"/>
        <v>117.9</v>
      </c>
      <c r="W9" s="49">
        <f t="shared" si="6"/>
        <v>6.897763089353548e-002</v>
      </c>
      <c r="X9" s="51"/>
      <c r="Y9" s="66"/>
      <c r="Z9" s="66"/>
      <c r="AA9" s="66"/>
      <c r="AB9" s="66"/>
      <c r="AC9" s="66"/>
      <c r="AD9" s="66"/>
      <c r="AE9" s="66"/>
      <c r="AF9" s="66"/>
      <c r="AG9" s="66"/>
      <c r="AH9" s="66"/>
      <c r="AI9" s="66"/>
      <c r="AJ9" s="66"/>
      <c r="AK9" s="66"/>
      <c r="AL9" s="66"/>
    </row>
    <row r="10" spans="1:38" ht="20.25" customHeight="1">
      <c r="B10" s="11"/>
      <c r="C10" s="20" t="s">
        <v>12</v>
      </c>
      <c r="D10" s="24">
        <v>3581</v>
      </c>
      <c r="E10" s="24">
        <v>3304</v>
      </c>
      <c r="F10" s="32">
        <f t="shared" si="0"/>
        <v>-7.7</v>
      </c>
      <c r="G10" s="37">
        <f t="shared" si="1"/>
        <v>9.1999999999999993</v>
      </c>
      <c r="H10" s="43">
        <v>22577</v>
      </c>
      <c r="I10" s="43">
        <v>21097</v>
      </c>
      <c r="J10" s="32">
        <f t="shared" si="2"/>
        <v>-6.6</v>
      </c>
      <c r="K10" s="37">
        <f t="shared" si="3"/>
        <v>7</v>
      </c>
      <c r="L10" s="37">
        <v>6.3</v>
      </c>
      <c r="M10" s="37">
        <v>6.4</v>
      </c>
      <c r="N10" s="49">
        <f t="shared" si="4"/>
        <v>0.10000000000000052</v>
      </c>
      <c r="O10" s="49"/>
      <c r="P10" s="24" t="s">
        <v>41</v>
      </c>
      <c r="Q10" s="24" t="s">
        <v>132</v>
      </c>
      <c r="R10" s="32" t="s">
        <v>132</v>
      </c>
      <c r="S10" s="24"/>
      <c r="T10" s="24">
        <v>67927</v>
      </c>
      <c r="U10" s="24">
        <v>91935</v>
      </c>
      <c r="V10" s="32">
        <f t="shared" si="5"/>
        <v>35.299999999999997</v>
      </c>
      <c r="W10" s="49">
        <f t="shared" si="6"/>
        <v>6.930555733548835</v>
      </c>
      <c r="X10" s="51"/>
      <c r="Y10" s="67"/>
      <c r="Z10" s="67"/>
      <c r="AA10" s="67"/>
      <c r="AB10" s="67"/>
      <c r="AC10" s="67"/>
      <c r="AD10" s="67"/>
      <c r="AE10" s="67"/>
      <c r="AF10" s="67"/>
      <c r="AG10" s="67"/>
      <c r="AH10" s="67"/>
      <c r="AI10" s="67"/>
      <c r="AJ10" s="67"/>
      <c r="AK10" s="67"/>
      <c r="AL10" s="67"/>
    </row>
    <row r="11" spans="1:38" ht="20.25" customHeight="1">
      <c r="B11" s="11"/>
      <c r="C11" s="20" t="s">
        <v>14</v>
      </c>
      <c r="D11" s="24">
        <v>2915</v>
      </c>
      <c r="E11" s="24">
        <v>2695</v>
      </c>
      <c r="F11" s="32">
        <f t="shared" si="0"/>
        <v>-7.5</v>
      </c>
      <c r="G11" s="37">
        <f t="shared" si="1"/>
        <v>7.5</v>
      </c>
      <c r="H11" s="43">
        <v>55253</v>
      </c>
      <c r="I11" s="43">
        <v>51966</v>
      </c>
      <c r="J11" s="32">
        <f t="shared" si="2"/>
        <v>-5.9</v>
      </c>
      <c r="K11" s="37">
        <f t="shared" si="3"/>
        <v>17.2</v>
      </c>
      <c r="L11" s="37">
        <v>19</v>
      </c>
      <c r="M11" s="37">
        <v>19.3</v>
      </c>
      <c r="N11" s="49">
        <f t="shared" si="4"/>
        <v>0.30000000000000071</v>
      </c>
      <c r="O11" s="49"/>
      <c r="P11" s="24">
        <v>1663304</v>
      </c>
      <c r="Q11" s="24">
        <v>1785768</v>
      </c>
      <c r="R11" s="32">
        <f>ROUND(Q11/P11*100-100,1)</f>
        <v>7.4</v>
      </c>
      <c r="S11" s="24"/>
      <c r="T11" s="24">
        <v>314392</v>
      </c>
      <c r="U11" s="24">
        <v>365875</v>
      </c>
      <c r="V11" s="32">
        <f t="shared" si="5"/>
        <v>16.399999999999999</v>
      </c>
      <c r="W11" s="49">
        <f t="shared" si="6"/>
        <v>27.581629183794853</v>
      </c>
      <c r="X11" s="51"/>
    </row>
    <row r="12" spans="1:38" ht="20.25" customHeight="1">
      <c r="B12" s="11"/>
      <c r="C12" s="20" t="s">
        <v>9</v>
      </c>
      <c r="D12" s="24">
        <v>31</v>
      </c>
      <c r="E12" s="24">
        <v>34</v>
      </c>
      <c r="F12" s="32">
        <f t="shared" si="0"/>
        <v>9.6999999999999993</v>
      </c>
      <c r="G12" s="37">
        <f t="shared" si="1"/>
        <v>0.1</v>
      </c>
      <c r="H12" s="43">
        <v>1017</v>
      </c>
      <c r="I12" s="43">
        <v>1039</v>
      </c>
      <c r="J12" s="32">
        <f t="shared" si="2"/>
        <v>2.2000000000000002</v>
      </c>
      <c r="K12" s="37">
        <f t="shared" si="3"/>
        <v>0.3</v>
      </c>
      <c r="L12" s="37">
        <v>32.799999999999997</v>
      </c>
      <c r="M12" s="37">
        <v>30.6</v>
      </c>
      <c r="N12" s="49">
        <f t="shared" si="4"/>
        <v>-2.1999999999999957</v>
      </c>
      <c r="O12" s="49"/>
      <c r="P12" s="24" t="s">
        <v>41</v>
      </c>
      <c r="Q12" s="24" t="s">
        <v>132</v>
      </c>
      <c r="R12" s="32" t="s">
        <v>132</v>
      </c>
      <c r="S12" s="24"/>
      <c r="T12" s="24">
        <v>24534</v>
      </c>
      <c r="U12" s="24">
        <v>21169</v>
      </c>
      <c r="V12" s="32">
        <f t="shared" si="5"/>
        <v>-13.7</v>
      </c>
      <c r="W12" s="49">
        <f t="shared" si="6"/>
        <v>1.5958332987816966</v>
      </c>
      <c r="X12" s="51"/>
    </row>
    <row r="13" spans="1:38" ht="20.25" customHeight="1">
      <c r="B13" s="11"/>
      <c r="C13" s="20" t="s">
        <v>15</v>
      </c>
      <c r="D13" s="24">
        <v>264</v>
      </c>
      <c r="E13" s="24">
        <v>224</v>
      </c>
      <c r="F13" s="32">
        <f t="shared" si="0"/>
        <v>-15.2</v>
      </c>
      <c r="G13" s="37">
        <f t="shared" si="1"/>
        <v>0.6</v>
      </c>
      <c r="H13" s="43">
        <v>3874</v>
      </c>
      <c r="I13" s="43">
        <v>2703</v>
      </c>
      <c r="J13" s="32">
        <f t="shared" si="2"/>
        <v>-30.2</v>
      </c>
      <c r="K13" s="37">
        <f t="shared" si="3"/>
        <v>0.9</v>
      </c>
      <c r="L13" s="37">
        <v>14.7</v>
      </c>
      <c r="M13" s="37">
        <v>12.1</v>
      </c>
      <c r="N13" s="49">
        <f t="shared" si="4"/>
        <v>-2.5999999999999996</v>
      </c>
      <c r="O13" s="49"/>
      <c r="P13" s="24" t="s">
        <v>41</v>
      </c>
      <c r="Q13" s="24" t="s">
        <v>132</v>
      </c>
      <c r="R13" s="32" t="s">
        <v>132</v>
      </c>
      <c r="S13" s="24"/>
      <c r="T13" s="24">
        <v>28640</v>
      </c>
      <c r="U13" s="24">
        <v>21203</v>
      </c>
      <c r="V13" s="32">
        <f t="shared" si="5"/>
        <v>-26</v>
      </c>
      <c r="W13" s="49">
        <f t="shared" si="6"/>
        <v>1.5983964020061561</v>
      </c>
      <c r="X13" s="51"/>
    </row>
    <row r="14" spans="1:38" ht="20.25" customHeight="1">
      <c r="B14" s="11"/>
      <c r="C14" s="20" t="s">
        <v>17</v>
      </c>
      <c r="D14" s="24">
        <v>874</v>
      </c>
      <c r="E14" s="24">
        <v>767</v>
      </c>
      <c r="F14" s="32">
        <f t="shared" si="0"/>
        <v>-12.2</v>
      </c>
      <c r="G14" s="37">
        <f t="shared" si="1"/>
        <v>2.1</v>
      </c>
      <c r="H14" s="43">
        <v>15028</v>
      </c>
      <c r="I14" s="43">
        <v>13693</v>
      </c>
      <c r="J14" s="32">
        <f t="shared" si="2"/>
        <v>-8.9</v>
      </c>
      <c r="K14" s="37">
        <f t="shared" si="3"/>
        <v>4.5</v>
      </c>
      <c r="L14" s="37">
        <v>17.2</v>
      </c>
      <c r="M14" s="37">
        <v>17.899999999999999</v>
      </c>
      <c r="N14" s="49">
        <f t="shared" si="4"/>
        <v>0.69999999999999929</v>
      </c>
      <c r="O14" s="49"/>
      <c r="P14" s="24" t="s">
        <v>41</v>
      </c>
      <c r="Q14" s="24" t="s">
        <v>132</v>
      </c>
      <c r="R14" s="32" t="s">
        <v>132</v>
      </c>
      <c r="S14" s="24"/>
      <c r="T14" s="24">
        <v>53534</v>
      </c>
      <c r="U14" s="24">
        <v>55445</v>
      </c>
      <c r="V14" s="32">
        <f t="shared" si="5"/>
        <v>3.6</v>
      </c>
      <c r="W14" s="49">
        <f t="shared" si="6"/>
        <v>4.179742890592431</v>
      </c>
      <c r="X14" s="51"/>
    </row>
    <row r="15" spans="1:38" ht="20.25" customHeight="1">
      <c r="B15" s="11"/>
      <c r="C15" s="20" t="s">
        <v>20</v>
      </c>
      <c r="D15" s="24">
        <v>10187</v>
      </c>
      <c r="E15" s="24">
        <v>9451</v>
      </c>
      <c r="F15" s="32">
        <f t="shared" si="0"/>
        <v>-7.2</v>
      </c>
      <c r="G15" s="37">
        <f t="shared" si="1"/>
        <v>26.4</v>
      </c>
      <c r="H15" s="43">
        <v>61401</v>
      </c>
      <c r="I15" s="43">
        <v>61279</v>
      </c>
      <c r="J15" s="32">
        <f t="shared" si="2"/>
        <v>-0.2</v>
      </c>
      <c r="K15" s="37">
        <f t="shared" si="3"/>
        <v>20.3</v>
      </c>
      <c r="L15" s="37">
        <v>6</v>
      </c>
      <c r="M15" s="37">
        <v>6.5</v>
      </c>
      <c r="N15" s="49">
        <f t="shared" si="4"/>
        <v>0.5</v>
      </c>
      <c r="O15" s="49"/>
      <c r="P15" s="24">
        <v>1369436</v>
      </c>
      <c r="Q15" s="24">
        <v>1728219</v>
      </c>
      <c r="R15" s="32">
        <f>ROUND(Q15/P15*100-100,1)</f>
        <v>26.2</v>
      </c>
      <c r="S15" s="24"/>
      <c r="T15" s="24">
        <v>188042</v>
      </c>
      <c r="U15" s="24">
        <v>242309</v>
      </c>
      <c r="V15" s="32">
        <f t="shared" si="5"/>
        <v>28.9</v>
      </c>
      <c r="W15" s="49">
        <f t="shared" si="6"/>
        <v>18.266558212220424</v>
      </c>
      <c r="X15" s="51"/>
    </row>
    <row r="16" spans="1:38" ht="20.25" customHeight="1">
      <c r="B16" s="11"/>
      <c r="C16" s="20" t="s">
        <v>21</v>
      </c>
      <c r="D16" s="24">
        <v>704</v>
      </c>
      <c r="E16" s="24">
        <v>639</v>
      </c>
      <c r="F16" s="32">
        <f t="shared" si="0"/>
        <v>-9.1999999999999993</v>
      </c>
      <c r="G16" s="37">
        <f t="shared" si="1"/>
        <v>1.8</v>
      </c>
      <c r="H16" s="43">
        <v>9355</v>
      </c>
      <c r="I16" s="43">
        <v>7953</v>
      </c>
      <c r="J16" s="32">
        <f t="shared" si="2"/>
        <v>-15</v>
      </c>
      <c r="K16" s="37">
        <f t="shared" si="3"/>
        <v>2.6</v>
      </c>
      <c r="L16" s="37">
        <v>13.3</v>
      </c>
      <c r="M16" s="37">
        <v>12.4</v>
      </c>
      <c r="N16" s="49">
        <f t="shared" si="4"/>
        <v>-0.90000000000000036</v>
      </c>
      <c r="O16" s="49"/>
      <c r="P16" s="24" t="s">
        <v>41</v>
      </c>
      <c r="Q16" s="24" t="s">
        <v>132</v>
      </c>
      <c r="R16" s="32" t="s">
        <v>132</v>
      </c>
      <c r="S16" s="24"/>
      <c r="T16" s="24">
        <v>84882</v>
      </c>
      <c r="U16" s="24">
        <v>77826</v>
      </c>
      <c r="V16" s="32">
        <f t="shared" si="5"/>
        <v>-8.3000000000000007</v>
      </c>
      <c r="W16" s="49">
        <f t="shared" si="6"/>
        <v>5.8669432807872042</v>
      </c>
      <c r="X16" s="51"/>
    </row>
    <row r="17" spans="2:24" ht="20.25" customHeight="1">
      <c r="B17" s="11"/>
      <c r="C17" s="20" t="s">
        <v>24</v>
      </c>
      <c r="D17" s="24">
        <v>2280</v>
      </c>
      <c r="E17" s="24">
        <v>2139</v>
      </c>
      <c r="F17" s="32">
        <f t="shared" si="0"/>
        <v>-6.2</v>
      </c>
      <c r="G17" s="37">
        <f t="shared" si="1"/>
        <v>6</v>
      </c>
      <c r="H17" s="43">
        <v>6355</v>
      </c>
      <c r="I17" s="43">
        <v>6535</v>
      </c>
      <c r="J17" s="32">
        <f t="shared" si="2"/>
        <v>2.8</v>
      </c>
      <c r="K17" s="37">
        <f t="shared" si="3"/>
        <v>2.2000000000000002</v>
      </c>
      <c r="L17" s="37">
        <v>2.8</v>
      </c>
      <c r="M17" s="37">
        <v>3.1</v>
      </c>
      <c r="N17" s="49">
        <f t="shared" si="4"/>
        <v>0.30000000000000027</v>
      </c>
      <c r="O17" s="49"/>
      <c r="P17" s="24">
        <v>76354</v>
      </c>
      <c r="Q17" s="24">
        <v>92941</v>
      </c>
      <c r="R17" s="32">
        <f>ROUND(Q17/P17*100-100,1)</f>
        <v>21.7</v>
      </c>
      <c r="S17" s="24"/>
      <c r="T17" s="24">
        <v>19280</v>
      </c>
      <c r="U17" s="24">
        <v>23388</v>
      </c>
      <c r="V17" s="32">
        <f t="shared" si="5"/>
        <v>21.3</v>
      </c>
      <c r="W17" s="49">
        <f t="shared" si="6"/>
        <v>1.7631134768721395</v>
      </c>
      <c r="X17" s="51"/>
    </row>
    <row r="18" spans="2:24" ht="20.25" customHeight="1">
      <c r="B18" s="11"/>
      <c r="C18" s="20" t="s">
        <v>27</v>
      </c>
      <c r="D18" s="24">
        <v>1240</v>
      </c>
      <c r="E18" s="24">
        <v>1243</v>
      </c>
      <c r="F18" s="32">
        <f t="shared" si="0"/>
        <v>0.2</v>
      </c>
      <c r="G18" s="37">
        <f t="shared" si="1"/>
        <v>3.5</v>
      </c>
      <c r="H18" s="43">
        <v>6310</v>
      </c>
      <c r="I18" s="43">
        <v>6204</v>
      </c>
      <c r="J18" s="32">
        <f t="shared" si="2"/>
        <v>-1.7</v>
      </c>
      <c r="K18" s="37">
        <f t="shared" si="3"/>
        <v>2.1</v>
      </c>
      <c r="L18" s="37">
        <v>5.0999999999999996</v>
      </c>
      <c r="M18" s="37">
        <v>5</v>
      </c>
      <c r="N18" s="49">
        <f t="shared" si="4"/>
        <v>-9.9999999999999645e-002</v>
      </c>
      <c r="O18" s="49"/>
      <c r="P18" s="24">
        <v>43389</v>
      </c>
      <c r="Q18" s="24">
        <v>50951</v>
      </c>
      <c r="R18" s="32">
        <f>ROUND(Q18/P18*100-100,1)</f>
        <v>17.399999999999999</v>
      </c>
      <c r="S18" s="24"/>
      <c r="T18" s="24">
        <v>36790</v>
      </c>
      <c r="U18" s="24">
        <v>27711</v>
      </c>
      <c r="V18" s="32">
        <f t="shared" si="5"/>
        <v>-24.7</v>
      </c>
      <c r="W18" s="49">
        <f t="shared" si="6"/>
        <v>2.0890045133232364</v>
      </c>
      <c r="X18" s="51"/>
    </row>
    <row r="19" spans="2:24" ht="20.25" customHeight="1">
      <c r="B19" s="11"/>
      <c r="C19" s="20" t="s">
        <v>29</v>
      </c>
      <c r="D19" s="24">
        <v>4598</v>
      </c>
      <c r="E19" s="24">
        <v>4515</v>
      </c>
      <c r="F19" s="32">
        <f t="shared" si="0"/>
        <v>-1.8</v>
      </c>
      <c r="G19" s="37">
        <f t="shared" si="1"/>
        <v>12.6</v>
      </c>
      <c r="H19" s="43">
        <v>28019</v>
      </c>
      <c r="I19" s="43">
        <v>27015</v>
      </c>
      <c r="J19" s="32">
        <f t="shared" si="2"/>
        <v>-3.6</v>
      </c>
      <c r="K19" s="37">
        <f t="shared" si="3"/>
        <v>9</v>
      </c>
      <c r="L19" s="37">
        <v>6.1</v>
      </c>
      <c r="M19" s="37">
        <v>6</v>
      </c>
      <c r="N19" s="49">
        <f t="shared" si="4"/>
        <v>-9.9999999999999645e-002</v>
      </c>
      <c r="O19" s="49"/>
      <c r="P19" s="24">
        <v>99008</v>
      </c>
      <c r="Q19" s="24">
        <v>102026</v>
      </c>
      <c r="R19" s="32">
        <f>ROUND(Q19/P19*100-100,1)</f>
        <v>3</v>
      </c>
      <c r="S19" s="24"/>
      <c r="T19" s="24">
        <v>38355</v>
      </c>
      <c r="U19" s="24">
        <v>51260</v>
      </c>
      <c r="V19" s="32">
        <f t="shared" si="5"/>
        <v>33.6</v>
      </c>
      <c r="W19" s="49">
        <f t="shared" si="6"/>
        <v>3.8642550378170806</v>
      </c>
      <c r="X19" s="51"/>
    </row>
    <row r="20" spans="2:24" ht="20.25" customHeight="1">
      <c r="B20" s="11"/>
      <c r="C20" s="20" t="s">
        <v>30</v>
      </c>
      <c r="D20" s="24">
        <v>3697</v>
      </c>
      <c r="E20" s="24">
        <v>3519</v>
      </c>
      <c r="F20" s="32">
        <f t="shared" si="0"/>
        <v>-4.8</v>
      </c>
      <c r="G20" s="37">
        <f t="shared" si="1"/>
        <v>9.8000000000000007</v>
      </c>
      <c r="H20" s="43">
        <v>13741</v>
      </c>
      <c r="I20" s="43">
        <v>12471</v>
      </c>
      <c r="J20" s="32">
        <f t="shared" si="2"/>
        <v>-9.1999999999999993</v>
      </c>
      <c r="K20" s="37">
        <f t="shared" si="3"/>
        <v>4.0999999999999996</v>
      </c>
      <c r="L20" s="37">
        <v>3.7</v>
      </c>
      <c r="M20" s="37">
        <v>3.5</v>
      </c>
      <c r="N20" s="49">
        <f t="shared" si="4"/>
        <v>-0.20000000000000018</v>
      </c>
      <c r="O20" s="49"/>
      <c r="P20" s="24">
        <v>159188</v>
      </c>
      <c r="Q20" s="24">
        <v>169968</v>
      </c>
      <c r="R20" s="32">
        <f>ROUND(Q20/P20*100-100,1)</f>
        <v>6.8</v>
      </c>
      <c r="S20" s="24"/>
      <c r="T20" s="24">
        <v>25320</v>
      </c>
      <c r="U20" s="24">
        <v>27121</v>
      </c>
      <c r="V20" s="32">
        <f t="shared" si="5"/>
        <v>7.1</v>
      </c>
      <c r="W20" s="49">
        <f t="shared" si="6"/>
        <v>2.0445271338399733</v>
      </c>
      <c r="X20" s="51"/>
    </row>
    <row r="21" spans="2:24" ht="20.25" customHeight="1">
      <c r="B21" s="11"/>
      <c r="C21" s="20" t="s">
        <v>33</v>
      </c>
      <c r="D21" s="24">
        <v>1050</v>
      </c>
      <c r="E21" s="24">
        <v>1096</v>
      </c>
      <c r="F21" s="32">
        <f t="shared" si="0"/>
        <v>4.4000000000000004</v>
      </c>
      <c r="G21" s="37">
        <f t="shared" si="1"/>
        <v>3.1</v>
      </c>
      <c r="H21" s="43">
        <v>9131</v>
      </c>
      <c r="I21" s="43">
        <v>10111</v>
      </c>
      <c r="J21" s="32">
        <f t="shared" si="2"/>
        <v>10.7</v>
      </c>
      <c r="K21" s="37">
        <f t="shared" si="3"/>
        <v>3.4</v>
      </c>
      <c r="L21" s="37">
        <v>8.6999999999999993</v>
      </c>
      <c r="M21" s="37">
        <v>9.1999999999999993</v>
      </c>
      <c r="N21" s="49">
        <f t="shared" si="4"/>
        <v>0.5</v>
      </c>
      <c r="O21" s="49"/>
      <c r="P21" s="24" t="s">
        <v>41</v>
      </c>
      <c r="Q21" s="24" t="s">
        <v>132</v>
      </c>
      <c r="R21" s="32" t="s">
        <v>132</v>
      </c>
      <c r="S21" s="24"/>
      <c r="T21" s="24">
        <v>25291</v>
      </c>
      <c r="U21" s="24">
        <v>31560</v>
      </c>
      <c r="V21" s="32">
        <f t="shared" si="5"/>
        <v>24.8</v>
      </c>
      <c r="W21" s="49">
        <f t="shared" si="6"/>
        <v>2.3791628754098135</v>
      </c>
      <c r="X21" s="51"/>
    </row>
    <row r="22" spans="2:24" ht="20.25" customHeight="1">
      <c r="B22" s="11"/>
      <c r="C22" s="20" t="s">
        <v>36</v>
      </c>
      <c r="D22" s="24">
        <v>2573</v>
      </c>
      <c r="E22" s="24">
        <v>2913</v>
      </c>
      <c r="F22" s="32">
        <f t="shared" si="0"/>
        <v>13.2</v>
      </c>
      <c r="G22" s="37">
        <f t="shared" si="1"/>
        <v>8.1</v>
      </c>
      <c r="H22" s="43">
        <v>46956</v>
      </c>
      <c r="I22" s="43">
        <v>53592</v>
      </c>
      <c r="J22" s="32">
        <f t="shared" si="2"/>
        <v>14.1</v>
      </c>
      <c r="K22" s="37">
        <f t="shared" si="3"/>
        <v>17.8</v>
      </c>
      <c r="L22" s="37">
        <v>18.2</v>
      </c>
      <c r="M22" s="37">
        <v>18.399999999999999</v>
      </c>
      <c r="N22" s="49">
        <f t="shared" si="4"/>
        <v>0.19999999999999929</v>
      </c>
      <c r="O22" s="49"/>
      <c r="P22" s="24">
        <v>431205</v>
      </c>
      <c r="Q22" s="24">
        <v>827399</v>
      </c>
      <c r="R22" s="32">
        <f>ROUND(Q22/P22*100-100,1)</f>
        <v>91.9</v>
      </c>
      <c r="S22" s="24"/>
      <c r="T22" s="24">
        <v>178561</v>
      </c>
      <c r="U22" s="24">
        <v>200122</v>
      </c>
      <c r="V22" s="32">
        <f t="shared" si="5"/>
        <v>12.1</v>
      </c>
      <c r="W22" s="49">
        <f t="shared" si="6"/>
        <v>15.086274808389188</v>
      </c>
      <c r="X22" s="51"/>
    </row>
    <row r="23" spans="2:24" ht="20.25" customHeight="1">
      <c r="B23" s="11"/>
      <c r="C23" s="20" t="s">
        <v>37</v>
      </c>
      <c r="D23" s="24">
        <v>323</v>
      </c>
      <c r="E23" s="24">
        <v>356</v>
      </c>
      <c r="F23" s="32">
        <f t="shared" si="0"/>
        <v>10.199999999999999</v>
      </c>
      <c r="G23" s="37">
        <f t="shared" si="1"/>
        <v>1</v>
      </c>
      <c r="H23" s="43">
        <v>3376</v>
      </c>
      <c r="I23" s="43">
        <v>4073</v>
      </c>
      <c r="J23" s="32">
        <f t="shared" si="2"/>
        <v>20.6</v>
      </c>
      <c r="K23" s="37">
        <f t="shared" si="3"/>
        <v>1.4</v>
      </c>
      <c r="L23" s="37">
        <v>10.5</v>
      </c>
      <c r="M23" s="37">
        <v>11.4</v>
      </c>
      <c r="N23" s="49">
        <f t="shared" si="4"/>
        <v>0.90000000000000036</v>
      </c>
      <c r="O23" s="49"/>
      <c r="P23" s="24" t="s">
        <v>41</v>
      </c>
      <c r="Q23" s="24" t="s">
        <v>132</v>
      </c>
      <c r="R23" s="32" t="s">
        <v>132</v>
      </c>
      <c r="S23" s="24"/>
      <c r="T23" s="24">
        <v>11823</v>
      </c>
      <c r="U23" s="24">
        <v>22297</v>
      </c>
      <c r="V23" s="32">
        <f t="shared" si="5"/>
        <v>88.6</v>
      </c>
      <c r="W23" s="49">
        <f t="shared" si="6"/>
        <v>1.6808680175225799</v>
      </c>
      <c r="X23" s="51"/>
    </row>
    <row r="24" spans="2:24" ht="20.25" customHeight="1">
      <c r="B24" s="12"/>
      <c r="C24" s="21" t="s">
        <v>40</v>
      </c>
      <c r="D24" s="25">
        <v>2767</v>
      </c>
      <c r="E24" s="25">
        <v>2578</v>
      </c>
      <c r="F24" s="33">
        <f t="shared" si="0"/>
        <v>-6.8</v>
      </c>
      <c r="G24" s="38">
        <f t="shared" si="1"/>
        <v>7.2</v>
      </c>
      <c r="H24" s="44">
        <v>19745</v>
      </c>
      <c r="I24" s="44">
        <v>18428</v>
      </c>
      <c r="J24" s="33">
        <f t="shared" si="2"/>
        <v>-6.7</v>
      </c>
      <c r="K24" s="38">
        <f t="shared" si="3"/>
        <v>6.1</v>
      </c>
      <c r="L24" s="38">
        <v>7.1</v>
      </c>
      <c r="M24" s="38">
        <v>7.1</v>
      </c>
      <c r="N24" s="50">
        <f t="shared" si="4"/>
        <v>0</v>
      </c>
      <c r="O24" s="49"/>
      <c r="P24" s="25" t="s">
        <v>41</v>
      </c>
      <c r="Q24" s="25" t="s">
        <v>132</v>
      </c>
      <c r="R24" s="33" t="s">
        <v>132</v>
      </c>
      <c r="S24" s="24"/>
      <c r="T24" s="25">
        <v>42076</v>
      </c>
      <c r="U24" s="25">
        <v>57851</v>
      </c>
      <c r="V24" s="33">
        <f t="shared" si="5"/>
        <v>37.5</v>
      </c>
      <c r="W24" s="50">
        <f t="shared" si="6"/>
        <v>4.3611201364173997</v>
      </c>
      <c r="X24" s="51"/>
    </row>
    <row r="25" spans="2:24" s="4" customFormat="1" ht="2.25" customHeight="1">
      <c r="B25" s="13"/>
      <c r="C25" s="17"/>
      <c r="D25" s="26"/>
      <c r="E25" s="26"/>
      <c r="F25" s="34"/>
      <c r="G25" s="39"/>
      <c r="H25" s="45"/>
      <c r="I25" s="45"/>
      <c r="J25" s="34"/>
      <c r="K25" s="39"/>
      <c r="L25" s="39"/>
      <c r="M25" s="39"/>
      <c r="N25" s="51"/>
      <c r="O25" s="51"/>
      <c r="P25" s="26"/>
      <c r="Q25" s="26"/>
      <c r="R25" s="26"/>
      <c r="S25" s="26"/>
      <c r="T25" s="26"/>
      <c r="U25" s="26"/>
      <c r="V25" s="26"/>
      <c r="W25" s="51"/>
      <c r="X25" s="51"/>
    </row>
    <row r="26" spans="2:24" ht="13.5">
      <c r="B26" s="14" t="s">
        <v>49</v>
      </c>
      <c r="C26" s="14"/>
      <c r="D26" s="14"/>
      <c r="E26" s="14"/>
      <c r="F26" s="14"/>
      <c r="G26" s="14"/>
      <c r="H26" s="14"/>
      <c r="I26" s="14"/>
      <c r="J26" s="14"/>
      <c r="K26" s="14"/>
      <c r="L26" s="14"/>
      <c r="M26" s="14"/>
      <c r="N26" s="14"/>
      <c r="O26" s="14"/>
      <c r="P26" s="14"/>
      <c r="Q26" s="14"/>
      <c r="R26" s="14"/>
      <c r="S26" s="14"/>
      <c r="T26" s="14"/>
      <c r="U26" s="14"/>
      <c r="V26" s="14"/>
      <c r="W26" s="14"/>
      <c r="X26" s="14"/>
    </row>
    <row r="27" spans="2:24" ht="13.5" customHeight="1">
      <c r="B27" s="15" t="s">
        <v>22</v>
      </c>
      <c r="C27" s="15"/>
      <c r="D27" s="15"/>
      <c r="E27" s="15"/>
      <c r="F27" s="15"/>
      <c r="G27" s="15"/>
      <c r="H27" s="15"/>
      <c r="I27" s="15"/>
      <c r="J27" s="15"/>
      <c r="K27" s="15"/>
      <c r="L27" s="15"/>
      <c r="M27" s="15"/>
      <c r="N27" s="15"/>
      <c r="O27" s="14"/>
      <c r="P27" s="15"/>
      <c r="Q27" s="15"/>
      <c r="R27" s="15"/>
      <c r="S27" s="14"/>
      <c r="T27" s="15"/>
      <c r="U27" s="15"/>
      <c r="V27" s="15"/>
      <c r="W27" s="15"/>
      <c r="X27" s="15"/>
    </row>
    <row r="28" spans="2:24" ht="13.5">
      <c r="B28" s="16" t="s">
        <v>31</v>
      </c>
      <c r="C28" s="16"/>
      <c r="D28" s="16"/>
      <c r="E28" s="16"/>
      <c r="F28" s="16"/>
      <c r="G28" s="16"/>
      <c r="H28" s="16"/>
      <c r="I28" s="16"/>
      <c r="J28" s="16"/>
      <c r="K28" s="16"/>
      <c r="L28" s="16"/>
      <c r="M28" s="16"/>
      <c r="N28" s="16"/>
      <c r="O28" s="17"/>
      <c r="P28" s="16"/>
      <c r="Q28" s="16"/>
      <c r="R28" s="16"/>
      <c r="S28" s="17"/>
      <c r="T28" s="16"/>
      <c r="U28" s="16"/>
      <c r="V28" s="16"/>
      <c r="W28" s="16"/>
      <c r="X28" s="16"/>
    </row>
    <row r="29" spans="2:24" ht="13.5" customHeight="1">
      <c r="B29" s="15" t="s">
        <v>52</v>
      </c>
      <c r="C29" s="15"/>
      <c r="D29" s="15"/>
      <c r="E29" s="15"/>
      <c r="F29" s="15"/>
      <c r="G29" s="15"/>
      <c r="H29" s="15"/>
      <c r="I29" s="15"/>
      <c r="J29" s="15"/>
      <c r="K29" s="15"/>
      <c r="L29" s="15"/>
      <c r="M29" s="15"/>
      <c r="N29" s="15"/>
      <c r="O29" s="14"/>
      <c r="P29" s="15"/>
      <c r="Q29" s="15"/>
      <c r="R29" s="15"/>
      <c r="S29" s="14"/>
      <c r="T29" s="15"/>
      <c r="U29" s="15"/>
      <c r="V29" s="15"/>
      <c r="W29" s="15"/>
      <c r="X29" s="15"/>
    </row>
  </sheetData>
  <mergeCells count="20">
    <mergeCell ref="D3:G3"/>
    <mergeCell ref="H3:K3"/>
    <mergeCell ref="L3:N3"/>
    <mergeCell ref="P3:R3"/>
    <mergeCell ref="T3:W3"/>
    <mergeCell ref="B26:W26"/>
    <mergeCell ref="B27:W27"/>
    <mergeCell ref="B28:W28"/>
    <mergeCell ref="B29:W29"/>
    <mergeCell ref="B3:C5"/>
    <mergeCell ref="D4:D5"/>
    <mergeCell ref="E4:E5"/>
    <mergeCell ref="H4:H5"/>
    <mergeCell ref="I4:I5"/>
    <mergeCell ref="L4:L5"/>
    <mergeCell ref="M4:M5"/>
    <mergeCell ref="P4:P5"/>
    <mergeCell ref="Q4:Q5"/>
    <mergeCell ref="T4:T5"/>
    <mergeCell ref="U4:U5"/>
  </mergeCells>
  <phoneticPr fontId="2"/>
  <printOptions horizontalCentered="1"/>
  <pageMargins left="0.23622047244094488" right="0.23622047244094488" top="0.74803149606299213" bottom="0.74803149606299213" header="0.31496062992125984" footer="0.31496062992125984"/>
  <pageSetup paperSize="9" scale="79" fitToWidth="1" fitToHeight="0" orientation="landscape"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B2:J15"/>
  <sheetViews>
    <sheetView workbookViewId="0">
      <selection activeCell="B2" sqref="B2"/>
    </sheetView>
  </sheetViews>
  <sheetFormatPr defaultRowHeight="18" customHeight="1"/>
  <cols>
    <col min="1" max="1" width="9" style="68" customWidth="1"/>
    <col min="2" max="2" width="22.875" style="68" customWidth="1"/>
    <col min="3" max="4" width="12.875" style="1" customWidth="1"/>
    <col min="5" max="5" width="10.375" style="1" customWidth="1"/>
    <col min="6" max="6" width="9.5" style="1" customWidth="1"/>
    <col min="7" max="7" width="19.875" style="1" customWidth="1"/>
    <col min="8" max="9" width="12.875" style="1" customWidth="1"/>
    <col min="10" max="10" width="9.5" style="1" customWidth="1"/>
    <col min="11" max="16384" width="9" style="68" customWidth="1"/>
  </cols>
  <sheetData>
    <row r="1" spans="2:10" ht="18" customHeight="1"/>
    <row r="2" spans="2:10" ht="18" customHeight="1">
      <c r="B2" s="66" t="s">
        <v>53</v>
      </c>
      <c r="C2" s="75"/>
      <c r="D2" s="75"/>
      <c r="E2" s="75"/>
      <c r="F2" s="75"/>
      <c r="G2" s="75"/>
      <c r="H2" s="75"/>
      <c r="I2" s="75"/>
      <c r="J2" s="75"/>
    </row>
    <row r="3" spans="2:10" ht="18" customHeight="1">
      <c r="B3" s="69" t="s">
        <v>50</v>
      </c>
      <c r="C3" s="76" t="s">
        <v>2</v>
      </c>
      <c r="D3" s="84"/>
      <c r="E3" s="84"/>
      <c r="F3" s="92"/>
      <c r="G3" s="76" t="s">
        <v>136</v>
      </c>
      <c r="H3" s="84"/>
      <c r="I3" s="84"/>
      <c r="J3" s="92"/>
    </row>
    <row r="4" spans="2:10" ht="18" customHeight="1">
      <c r="B4" s="70"/>
      <c r="C4" s="77" t="s">
        <v>8</v>
      </c>
      <c r="D4" s="69" t="s">
        <v>131</v>
      </c>
      <c r="E4" s="86"/>
      <c r="F4" s="86"/>
      <c r="G4" s="87" t="s">
        <v>8</v>
      </c>
      <c r="H4" s="98" t="s">
        <v>131</v>
      </c>
      <c r="I4" s="84"/>
      <c r="J4" s="92"/>
    </row>
    <row r="5" spans="2:10" ht="18" customHeight="1">
      <c r="B5" s="70"/>
      <c r="C5" s="78"/>
      <c r="D5" s="70"/>
      <c r="E5" s="87" t="s">
        <v>3</v>
      </c>
      <c r="F5" s="93" t="s">
        <v>28</v>
      </c>
      <c r="G5" s="78"/>
      <c r="H5" s="70"/>
      <c r="I5" s="87" t="s">
        <v>3</v>
      </c>
      <c r="J5" s="93" t="s">
        <v>28</v>
      </c>
    </row>
    <row r="6" spans="2:10" ht="30" customHeight="1">
      <c r="B6" s="70"/>
      <c r="C6" s="79"/>
      <c r="D6" s="85"/>
      <c r="E6" s="88"/>
      <c r="F6" s="94"/>
      <c r="G6" s="79"/>
      <c r="H6" s="85"/>
      <c r="I6" s="88"/>
      <c r="J6" s="94"/>
    </row>
    <row r="7" spans="2:10" ht="28.5" customHeight="1">
      <c r="B7" s="71" t="s">
        <v>56</v>
      </c>
      <c r="C7" s="80">
        <v>37436</v>
      </c>
      <c r="D7" s="80">
        <v>35853</v>
      </c>
      <c r="E7" s="89">
        <f t="shared" ref="E7:E12" si="0">ROUND(D7/C7*100-100,1)</f>
        <v>-4.2</v>
      </c>
      <c r="F7" s="95">
        <v>100</v>
      </c>
      <c r="G7" s="80">
        <v>306064</v>
      </c>
      <c r="H7" s="80">
        <v>301688</v>
      </c>
      <c r="I7" s="89">
        <f t="shared" ref="I7:I12" si="1">ROUND(H7/G7*100-100,1)</f>
        <v>-1.4</v>
      </c>
      <c r="J7" s="95">
        <v>100</v>
      </c>
    </row>
    <row r="8" spans="2:10" ht="28.5" customHeight="1">
      <c r="B8" s="72" t="s">
        <v>58</v>
      </c>
      <c r="C8" s="81">
        <v>17019</v>
      </c>
      <c r="D8" s="81">
        <v>15375</v>
      </c>
      <c r="E8" s="90">
        <f t="shared" si="0"/>
        <v>-9.6999999999999993</v>
      </c>
      <c r="F8" s="96">
        <f>ROUND(D8/D$7*100,1)</f>
        <v>42.9</v>
      </c>
      <c r="G8" s="81">
        <v>43587</v>
      </c>
      <c r="H8" s="81">
        <v>38507</v>
      </c>
      <c r="I8" s="90">
        <f t="shared" si="1"/>
        <v>-11.7</v>
      </c>
      <c r="J8" s="96">
        <f>ROUND(H8/H$7*100,1)</f>
        <v>12.8</v>
      </c>
    </row>
    <row r="9" spans="2:10" ht="28.5" customHeight="1">
      <c r="B9" s="72" t="s">
        <v>60</v>
      </c>
      <c r="C9" s="81">
        <v>20207</v>
      </c>
      <c r="D9" s="81">
        <v>20249</v>
      </c>
      <c r="E9" s="90">
        <f t="shared" si="0"/>
        <v>0.2</v>
      </c>
      <c r="F9" s="96">
        <f>ROUND(D9/D$7*100,1)</f>
        <v>56.5</v>
      </c>
      <c r="G9" s="81">
        <v>261649</v>
      </c>
      <c r="H9" s="81">
        <v>262282</v>
      </c>
      <c r="I9" s="90">
        <f t="shared" si="1"/>
        <v>0.2</v>
      </c>
      <c r="J9" s="96">
        <f>ROUND(H9/H$7*100,1)</f>
        <v>86.9</v>
      </c>
    </row>
    <row r="10" spans="2:10" ht="28.5" customHeight="1">
      <c r="B10" s="72" t="s">
        <v>6</v>
      </c>
      <c r="C10" s="81">
        <v>16738</v>
      </c>
      <c r="D10" s="81">
        <v>16562</v>
      </c>
      <c r="E10" s="90">
        <f t="shared" si="0"/>
        <v>-1.1000000000000001</v>
      </c>
      <c r="F10" s="96">
        <f>ROUND(D10/D$7*100,1)</f>
        <v>46.2</v>
      </c>
      <c r="G10" s="81">
        <v>203159</v>
      </c>
      <c r="H10" s="81">
        <v>198403</v>
      </c>
      <c r="I10" s="90">
        <f t="shared" si="1"/>
        <v>-2.2999999999999998</v>
      </c>
      <c r="J10" s="96">
        <f>ROUND(H10/H$7*100,1)</f>
        <v>65.8</v>
      </c>
    </row>
    <row r="11" spans="2:10" ht="28.5" customHeight="1">
      <c r="B11" s="72" t="s">
        <v>61</v>
      </c>
      <c r="C11" s="81">
        <v>3469</v>
      </c>
      <c r="D11" s="81">
        <v>3687</v>
      </c>
      <c r="E11" s="90">
        <f t="shared" si="0"/>
        <v>6.3</v>
      </c>
      <c r="F11" s="96">
        <f>ROUND(D11/D$7*100,1)</f>
        <v>10.3</v>
      </c>
      <c r="G11" s="81">
        <v>58490</v>
      </c>
      <c r="H11" s="81">
        <v>63879</v>
      </c>
      <c r="I11" s="90">
        <f t="shared" si="1"/>
        <v>9.1999999999999993</v>
      </c>
      <c r="J11" s="96">
        <f>ROUND(H11/H$7*100,1)</f>
        <v>21.2</v>
      </c>
    </row>
    <row r="12" spans="2:10" ht="28.5" customHeight="1">
      <c r="B12" s="73" t="s">
        <v>10</v>
      </c>
      <c r="C12" s="82">
        <v>210</v>
      </c>
      <c r="D12" s="82">
        <v>229</v>
      </c>
      <c r="E12" s="91">
        <f t="shared" si="0"/>
        <v>9</v>
      </c>
      <c r="F12" s="97">
        <f>ROUND(D12/D$7*100,1)</f>
        <v>0.6</v>
      </c>
      <c r="G12" s="82">
        <v>828</v>
      </c>
      <c r="H12" s="82">
        <v>899</v>
      </c>
      <c r="I12" s="91">
        <f t="shared" si="1"/>
        <v>8.6</v>
      </c>
      <c r="J12" s="97">
        <f>ROUND(H12/H$7*100,1)</f>
        <v>0.3</v>
      </c>
    </row>
    <row r="13" spans="2:10" ht="18" customHeight="1">
      <c r="B13" s="74" t="s">
        <v>64</v>
      </c>
    </row>
    <row r="14" spans="2:10" ht="18" customHeight="1">
      <c r="B14" s="74"/>
    </row>
    <row r="15" spans="2:10" ht="18" customHeight="1">
      <c r="C15" s="83"/>
      <c r="D15" s="83"/>
      <c r="E15" s="83"/>
    </row>
  </sheetData>
  <mergeCells count="11">
    <mergeCell ref="C3:F3"/>
    <mergeCell ref="G3:J3"/>
    <mergeCell ref="B3:B6"/>
    <mergeCell ref="C4:C6"/>
    <mergeCell ref="D4:D6"/>
    <mergeCell ref="G4:G6"/>
    <mergeCell ref="H4:H6"/>
    <mergeCell ref="E5:E6"/>
    <mergeCell ref="F5:F6"/>
    <mergeCell ref="I5:I6"/>
    <mergeCell ref="J5:J6"/>
  </mergeCells>
  <phoneticPr fontId="2"/>
  <printOptions horizontalCentered="1"/>
  <pageMargins left="0.39370078740157483" right="0.39370078740157483" top="0.8661417322834648" bottom="0.39370078740157483" header="0.31496062992125984" footer="0.51181102362204722"/>
  <pageSetup paperSize="9" fitToWidth="1" fitToHeight="1" orientation="landscape" usePrinterDefaults="1" r:id="rId1"/>
  <headerFooter alignWithMargins="0"/>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AI35"/>
  <sheetViews>
    <sheetView workbookViewId="0">
      <selection activeCell="B2" sqref="B2"/>
    </sheetView>
  </sheetViews>
  <sheetFormatPr defaultRowHeight="15.75" customHeight="1"/>
  <cols>
    <col min="1" max="1" width="3.625" style="1" customWidth="1"/>
    <col min="2" max="2" width="0.875" style="1" customWidth="1"/>
    <col min="3" max="3" width="13.125" style="1" customWidth="1"/>
    <col min="4" max="4" width="1.125" style="1" hidden="1" customWidth="1"/>
    <col min="5" max="6" width="11.625" style="1" customWidth="1"/>
    <col min="7" max="7" width="9.625" style="1" customWidth="1"/>
    <col min="8" max="8" width="9.5" style="1" customWidth="1"/>
    <col min="9" max="10" width="11.625" style="1" customWidth="1"/>
    <col min="11" max="12" width="9.125" style="1" customWidth="1"/>
    <col min="13" max="15" width="9" style="1" customWidth="1"/>
    <col min="16" max="16" width="7.5" style="1" customWidth="1"/>
    <col min="17" max="18" width="8.5" style="1" bestFit="1" customWidth="1"/>
    <col min="19" max="35" width="7.5" style="1" customWidth="1"/>
    <col min="36" max="16384" width="9" style="1" customWidth="1"/>
  </cols>
  <sheetData>
    <row r="1" spans="1:35" ht="15.75" customHeight="1">
      <c r="A1" s="5"/>
      <c r="B1" s="5"/>
      <c r="D1" s="5"/>
    </row>
    <row r="2" spans="1:35" ht="15.75" customHeight="1">
      <c r="B2" s="100" t="s">
        <v>65</v>
      </c>
      <c r="D2" s="100"/>
      <c r="E2" s="75"/>
      <c r="F2" s="75"/>
      <c r="G2" s="75"/>
      <c r="H2" s="75"/>
      <c r="J2" s="75"/>
      <c r="K2" s="75"/>
    </row>
    <row r="3" spans="1:35" ht="27" customHeight="1">
      <c r="A3" s="99"/>
      <c r="B3" s="101"/>
      <c r="C3" s="104" t="s">
        <v>55</v>
      </c>
      <c r="D3" s="107"/>
      <c r="E3" s="113" t="s">
        <v>2</v>
      </c>
      <c r="F3" s="121"/>
      <c r="G3" s="121"/>
      <c r="H3" s="128"/>
      <c r="I3" s="113" t="s">
        <v>136</v>
      </c>
      <c r="J3" s="121"/>
      <c r="K3" s="121"/>
      <c r="L3" s="135"/>
      <c r="M3" s="57" t="s">
        <v>5</v>
      </c>
      <c r="N3" s="59"/>
      <c r="O3" s="60"/>
    </row>
    <row r="4" spans="1:35" ht="10.5" customHeight="1">
      <c r="A4" s="99"/>
      <c r="B4" s="102"/>
      <c r="C4" s="105"/>
      <c r="D4" s="99"/>
      <c r="E4" s="114" t="s">
        <v>8</v>
      </c>
      <c r="F4" s="114" t="s">
        <v>131</v>
      </c>
      <c r="G4" s="122"/>
      <c r="H4" s="129"/>
      <c r="I4" s="134" t="s">
        <v>8</v>
      </c>
      <c r="J4" s="134" t="s">
        <v>131</v>
      </c>
      <c r="K4" s="122"/>
      <c r="L4" s="129"/>
      <c r="M4" s="139" t="s">
        <v>8</v>
      </c>
      <c r="N4" s="139" t="s">
        <v>131</v>
      </c>
      <c r="O4" s="99"/>
    </row>
    <row r="5" spans="1:35" ht="15.75" customHeight="1">
      <c r="A5" s="99"/>
      <c r="B5" s="102"/>
      <c r="C5" s="105"/>
      <c r="D5" s="99"/>
      <c r="E5" s="115"/>
      <c r="F5" s="115"/>
      <c r="G5" s="123" t="s">
        <v>3</v>
      </c>
      <c r="H5" s="130" t="s">
        <v>66</v>
      </c>
      <c r="I5" s="115"/>
      <c r="J5" s="115"/>
      <c r="K5" s="123" t="s">
        <v>3</v>
      </c>
      <c r="L5" s="130" t="s">
        <v>66</v>
      </c>
      <c r="M5" s="115"/>
      <c r="N5" s="115"/>
      <c r="O5" s="7" t="s">
        <v>46</v>
      </c>
    </row>
    <row r="6" spans="1:35" ht="22.5" customHeight="1">
      <c r="A6" s="99"/>
      <c r="B6" s="103"/>
      <c r="C6" s="106"/>
      <c r="D6" s="108"/>
      <c r="E6" s="116"/>
      <c r="F6" s="116"/>
      <c r="G6" s="124"/>
      <c r="H6" s="124"/>
      <c r="I6" s="116"/>
      <c r="J6" s="116"/>
      <c r="K6" s="124"/>
      <c r="L6" s="124"/>
      <c r="M6" s="116"/>
      <c r="N6" s="116"/>
      <c r="O6" s="142"/>
    </row>
    <row r="7" spans="1:35" ht="15" customHeight="1">
      <c r="A7" s="99"/>
      <c r="B7" s="101"/>
      <c r="C7" s="107" t="s">
        <v>67</v>
      </c>
      <c r="D7" s="4"/>
      <c r="E7" s="117">
        <v>39217</v>
      </c>
      <c r="F7" s="117">
        <v>37021</v>
      </c>
      <c r="G7" s="125">
        <f t="shared" ref="G7:G31" si="0">(F7-E7)/E7*100</f>
        <v>-5.5996124129841656</v>
      </c>
      <c r="H7" s="131">
        <f t="shared" ref="H7:H31" si="1">F7/F$7*100</f>
        <v>100</v>
      </c>
      <c r="I7" s="117">
        <v>306064</v>
      </c>
      <c r="J7" s="117">
        <v>301688</v>
      </c>
      <c r="K7" s="125">
        <f t="shared" ref="K7:K31" si="2">(J7-I7)/I7*100</f>
        <v>-1.4297663233833446</v>
      </c>
      <c r="L7" s="136">
        <f t="shared" ref="L7:L31" si="3">J7/J$7*100</f>
        <v>100</v>
      </c>
      <c r="M7" s="140">
        <v>8.1999999999999993</v>
      </c>
      <c r="N7" s="125">
        <v>8.4</v>
      </c>
      <c r="O7" s="143">
        <f t="shared" ref="O7:O31" si="4">N7-M7</f>
        <v>0.20000000000000109</v>
      </c>
      <c r="P7" s="66"/>
      <c r="Q7" s="146"/>
      <c r="R7" s="146"/>
      <c r="S7" s="66"/>
      <c r="T7" s="66"/>
      <c r="U7" s="66"/>
      <c r="V7" s="66"/>
      <c r="W7" s="66"/>
      <c r="X7" s="66"/>
      <c r="Y7" s="66"/>
      <c r="Z7" s="66"/>
      <c r="AA7" s="66"/>
      <c r="AB7" s="66"/>
      <c r="AC7" s="66"/>
      <c r="AD7" s="66"/>
      <c r="AE7" s="66"/>
      <c r="AF7" s="66"/>
      <c r="AG7" s="66"/>
      <c r="AH7" s="66"/>
      <c r="AI7" s="66"/>
    </row>
    <row r="8" spans="1:35" ht="15" customHeight="1">
      <c r="A8" s="99"/>
      <c r="B8" s="102"/>
      <c r="C8" s="99" t="s">
        <v>57</v>
      </c>
      <c r="D8" s="110"/>
      <c r="E8" s="118">
        <v>15477</v>
      </c>
      <c r="F8" s="118">
        <v>14902</v>
      </c>
      <c r="G8" s="126">
        <f t="shared" si="0"/>
        <v>-3.7151902823544614</v>
      </c>
      <c r="H8" s="132">
        <f t="shared" si="1"/>
        <v>40.252829475162741</v>
      </c>
      <c r="I8" s="118">
        <v>128877</v>
      </c>
      <c r="J8" s="118">
        <v>126691</v>
      </c>
      <c r="K8" s="126">
        <f t="shared" si="2"/>
        <v>-1.6961909417506613</v>
      </c>
      <c r="L8" s="137">
        <f t="shared" si="3"/>
        <v>41.994046829837451</v>
      </c>
      <c r="M8" s="140">
        <v>8.8000000000000007</v>
      </c>
      <c r="N8" s="126">
        <v>8.9</v>
      </c>
      <c r="O8" s="144">
        <f t="shared" si="4"/>
        <v>9.9999999999999645e-002</v>
      </c>
      <c r="P8" s="67"/>
      <c r="Q8" s="146"/>
      <c r="R8" s="146"/>
      <c r="S8" s="67"/>
      <c r="T8" s="67"/>
      <c r="U8" s="67"/>
      <c r="V8" s="67"/>
      <c r="W8" s="67"/>
      <c r="X8" s="67"/>
      <c r="Y8" s="67"/>
      <c r="Z8" s="67"/>
      <c r="AA8" s="67"/>
      <c r="AB8" s="67"/>
      <c r="AC8" s="67"/>
      <c r="AD8" s="67"/>
      <c r="AE8" s="67"/>
      <c r="AF8" s="67"/>
      <c r="AG8" s="67"/>
      <c r="AH8" s="67"/>
      <c r="AI8" s="67"/>
    </row>
    <row r="9" spans="1:35" ht="15" customHeight="1">
      <c r="A9" s="99"/>
      <c r="B9" s="102"/>
      <c r="C9" s="99" t="s">
        <v>34</v>
      </c>
      <c r="D9" s="111"/>
      <c r="E9" s="118">
        <v>2979</v>
      </c>
      <c r="F9" s="118">
        <v>2756</v>
      </c>
      <c r="G9" s="126">
        <f t="shared" si="0"/>
        <v>-7.4857334676065799</v>
      </c>
      <c r="H9" s="132">
        <f t="shared" si="1"/>
        <v>7.4444234353475052</v>
      </c>
      <c r="I9" s="118">
        <v>23414</v>
      </c>
      <c r="J9" s="118">
        <v>22548</v>
      </c>
      <c r="K9" s="126">
        <f t="shared" si="2"/>
        <v>-3.6986418382164516</v>
      </c>
      <c r="L9" s="137">
        <f t="shared" si="3"/>
        <v>7.4739465938320384</v>
      </c>
      <c r="M9" s="140">
        <v>8.1</v>
      </c>
      <c r="N9" s="126">
        <v>8.4</v>
      </c>
      <c r="O9" s="144">
        <f t="shared" si="4"/>
        <v>0.30000000000000071</v>
      </c>
      <c r="Q9" s="146"/>
      <c r="R9" s="146"/>
    </row>
    <row r="10" spans="1:35" ht="15" customHeight="1">
      <c r="A10" s="99"/>
      <c r="B10" s="102"/>
      <c r="C10" s="99" t="s">
        <v>68</v>
      </c>
      <c r="D10" s="111"/>
      <c r="E10" s="118">
        <v>1752</v>
      </c>
      <c r="F10" s="118">
        <v>1691</v>
      </c>
      <c r="G10" s="126">
        <f t="shared" si="0"/>
        <v>-3.4817351598173514</v>
      </c>
      <c r="H10" s="132">
        <f t="shared" si="1"/>
        <v>4.5676778044893434</v>
      </c>
      <c r="I10" s="118">
        <v>14676</v>
      </c>
      <c r="J10" s="118">
        <v>13565</v>
      </c>
      <c r="K10" s="126">
        <f t="shared" si="2"/>
        <v>-7.570182611065686</v>
      </c>
      <c r="L10" s="132">
        <f t="shared" si="3"/>
        <v>4.496367107740447</v>
      </c>
      <c r="M10" s="140">
        <v>8.6999999999999993</v>
      </c>
      <c r="N10" s="126">
        <v>8.4</v>
      </c>
      <c r="O10" s="144">
        <f t="shared" si="4"/>
        <v>-0.29999999999999893</v>
      </c>
      <c r="P10" s="66"/>
      <c r="Q10" s="146"/>
      <c r="R10" s="146"/>
      <c r="S10" s="66"/>
      <c r="T10" s="66"/>
      <c r="U10" s="66"/>
      <c r="V10" s="66"/>
      <c r="W10" s="66"/>
      <c r="X10" s="66"/>
      <c r="Y10" s="66"/>
      <c r="Z10" s="66"/>
      <c r="AA10" s="66"/>
      <c r="AB10" s="66"/>
      <c r="AC10" s="66"/>
      <c r="AD10" s="66"/>
      <c r="AE10" s="66"/>
      <c r="AF10" s="66"/>
      <c r="AG10" s="66"/>
      <c r="AH10" s="66"/>
      <c r="AI10" s="66"/>
    </row>
    <row r="11" spans="1:35" ht="15" customHeight="1">
      <c r="A11" s="99"/>
      <c r="B11" s="102"/>
      <c r="C11" s="99" t="s">
        <v>11</v>
      </c>
      <c r="D11" s="111"/>
      <c r="E11" s="118">
        <v>3402</v>
      </c>
      <c r="F11" s="118">
        <v>2986</v>
      </c>
      <c r="G11" s="126">
        <f t="shared" si="0"/>
        <v>-12.228101116990006</v>
      </c>
      <c r="H11" s="132">
        <f t="shared" si="1"/>
        <v>8.0656924448286116</v>
      </c>
      <c r="I11" s="118">
        <v>29625</v>
      </c>
      <c r="J11" s="118">
        <v>29603</v>
      </c>
      <c r="K11" s="126">
        <f t="shared" si="2"/>
        <v>-7.4261603375527424e-002</v>
      </c>
      <c r="L11" s="137">
        <f t="shared" si="3"/>
        <v>9.8124552517832981</v>
      </c>
      <c r="M11" s="140">
        <v>8.9</v>
      </c>
      <c r="N11" s="126">
        <v>10.1</v>
      </c>
      <c r="O11" s="144">
        <f t="shared" si="4"/>
        <v>1.1999999999999993</v>
      </c>
      <c r="P11" s="67"/>
      <c r="Q11" s="146"/>
      <c r="R11" s="146"/>
      <c r="S11" s="67"/>
      <c r="T11" s="67"/>
      <c r="U11" s="67"/>
      <c r="V11" s="67"/>
      <c r="W11" s="67"/>
      <c r="X11" s="67"/>
      <c r="Y11" s="67"/>
      <c r="Z11" s="67"/>
      <c r="AA11" s="67"/>
      <c r="AB11" s="67"/>
      <c r="AC11" s="67"/>
      <c r="AD11" s="67"/>
      <c r="AE11" s="67"/>
      <c r="AF11" s="67"/>
      <c r="AG11" s="67"/>
      <c r="AH11" s="67"/>
      <c r="AI11" s="67"/>
    </row>
    <row r="12" spans="1:35" ht="15" customHeight="1">
      <c r="A12" s="99"/>
      <c r="B12" s="102"/>
      <c r="C12" s="99" t="s">
        <v>43</v>
      </c>
      <c r="D12" s="111"/>
      <c r="E12" s="118">
        <v>2048</v>
      </c>
      <c r="F12" s="118">
        <v>1930</v>
      </c>
      <c r="G12" s="126">
        <f t="shared" si="0"/>
        <v>-5.76171875</v>
      </c>
      <c r="H12" s="132">
        <f t="shared" si="1"/>
        <v>5.2132573404284051</v>
      </c>
      <c r="I12" s="118">
        <v>13022</v>
      </c>
      <c r="J12" s="118">
        <v>13947</v>
      </c>
      <c r="K12" s="126">
        <f t="shared" si="2"/>
        <v>7.1033635386269385</v>
      </c>
      <c r="L12" s="137">
        <f t="shared" si="3"/>
        <v>4.6229879875898279</v>
      </c>
      <c r="M12" s="140">
        <v>6.8</v>
      </c>
      <c r="N12" s="126">
        <v>7.4</v>
      </c>
      <c r="O12" s="144">
        <f t="shared" si="4"/>
        <v>0.60000000000000053</v>
      </c>
      <c r="Q12" s="146"/>
      <c r="R12" s="146"/>
    </row>
    <row r="13" spans="1:35" ht="15" customHeight="1">
      <c r="A13" s="99"/>
      <c r="B13" s="102"/>
      <c r="C13" s="99" t="s">
        <v>69</v>
      </c>
      <c r="D13" s="111"/>
      <c r="E13" s="118">
        <v>1371</v>
      </c>
      <c r="F13" s="118">
        <v>1264</v>
      </c>
      <c r="G13" s="126">
        <f t="shared" si="0"/>
        <v>-7.8045222465353756</v>
      </c>
      <c r="H13" s="132">
        <f t="shared" si="1"/>
        <v>3.4142783825396399</v>
      </c>
      <c r="I13" s="118">
        <v>10225</v>
      </c>
      <c r="J13" s="118">
        <v>9833</v>
      </c>
      <c r="K13" s="126">
        <f t="shared" si="2"/>
        <v>-3.8337408312958434</v>
      </c>
      <c r="L13" s="137">
        <f t="shared" si="3"/>
        <v>3.259327517170056</v>
      </c>
      <c r="M13" s="140">
        <v>7.8</v>
      </c>
      <c r="N13" s="126">
        <v>7.9</v>
      </c>
      <c r="O13" s="144">
        <f t="shared" si="4"/>
        <v>0.10000000000000052</v>
      </c>
      <c r="Q13" s="146"/>
      <c r="R13" s="146"/>
    </row>
    <row r="14" spans="1:35" ht="15" customHeight="1">
      <c r="A14" s="99"/>
      <c r="B14" s="102"/>
      <c r="C14" s="99" t="s">
        <v>32</v>
      </c>
      <c r="D14" s="111"/>
      <c r="E14" s="118">
        <v>1478</v>
      </c>
      <c r="F14" s="118">
        <v>1354</v>
      </c>
      <c r="G14" s="126">
        <f t="shared" si="0"/>
        <v>-8.3897158322056846</v>
      </c>
      <c r="H14" s="132">
        <f t="shared" si="1"/>
        <v>3.6573836471192029</v>
      </c>
      <c r="I14" s="118">
        <v>10203</v>
      </c>
      <c r="J14" s="118">
        <v>9754</v>
      </c>
      <c r="K14" s="126">
        <f t="shared" si="2"/>
        <v>-4.4006664706458887</v>
      </c>
      <c r="L14" s="137">
        <f t="shared" si="3"/>
        <v>3.2331415236933525</v>
      </c>
      <c r="M14" s="140">
        <v>7.1</v>
      </c>
      <c r="N14" s="126">
        <v>7.3</v>
      </c>
      <c r="O14" s="144">
        <f t="shared" si="4"/>
        <v>0.20000000000000012</v>
      </c>
      <c r="Q14" s="146"/>
      <c r="R14" s="146"/>
    </row>
    <row r="15" spans="1:35" ht="15" customHeight="1">
      <c r="A15" s="99"/>
      <c r="B15" s="102"/>
      <c r="C15" s="99" t="s">
        <v>70</v>
      </c>
      <c r="D15" s="111"/>
      <c r="E15" s="118">
        <v>1684</v>
      </c>
      <c r="F15" s="118">
        <v>1531</v>
      </c>
      <c r="G15" s="126">
        <f t="shared" si="0"/>
        <v>-9.0855106888361039</v>
      </c>
      <c r="H15" s="132">
        <f t="shared" si="1"/>
        <v>4.1354906674590097</v>
      </c>
      <c r="I15" s="118">
        <v>10394</v>
      </c>
      <c r="J15" s="118">
        <v>9772</v>
      </c>
      <c r="K15" s="126">
        <f t="shared" si="2"/>
        <v>-5.9842216663459684</v>
      </c>
      <c r="L15" s="137">
        <f t="shared" si="3"/>
        <v>3.2391079525867781</v>
      </c>
      <c r="M15" s="140">
        <v>6.3</v>
      </c>
      <c r="N15" s="126">
        <v>6.4</v>
      </c>
      <c r="O15" s="144">
        <f t="shared" si="4"/>
        <v>0.10000000000000052</v>
      </c>
      <c r="Q15" s="146"/>
      <c r="R15" s="146"/>
    </row>
    <row r="16" spans="1:35" ht="15" customHeight="1">
      <c r="A16" s="99"/>
      <c r="B16" s="102"/>
      <c r="C16" s="99" t="s">
        <v>13</v>
      </c>
      <c r="D16" s="111"/>
      <c r="E16" s="118">
        <v>276</v>
      </c>
      <c r="F16" s="118">
        <v>250</v>
      </c>
      <c r="G16" s="126">
        <f t="shared" si="0"/>
        <v>-9.4202898550724647</v>
      </c>
      <c r="H16" s="132">
        <f t="shared" si="1"/>
        <v>0.67529240160989712</v>
      </c>
      <c r="I16" s="118">
        <v>1670</v>
      </c>
      <c r="J16" s="118">
        <v>1721</v>
      </c>
      <c r="K16" s="126">
        <f t="shared" si="2"/>
        <v>3.0538922155688621</v>
      </c>
      <c r="L16" s="137">
        <f t="shared" si="3"/>
        <v>0.57045689586592763</v>
      </c>
      <c r="M16" s="140">
        <v>6.2</v>
      </c>
      <c r="N16" s="126">
        <v>7</v>
      </c>
      <c r="O16" s="144">
        <f t="shared" si="4"/>
        <v>0.79999999999999982</v>
      </c>
      <c r="Q16" s="146"/>
      <c r="R16" s="146"/>
    </row>
    <row r="17" spans="1:18" ht="15" customHeight="1">
      <c r="A17" s="99"/>
      <c r="B17" s="102"/>
      <c r="C17" s="99" t="s">
        <v>71</v>
      </c>
      <c r="D17" s="111"/>
      <c r="E17" s="118">
        <v>102</v>
      </c>
      <c r="F17" s="118">
        <v>105</v>
      </c>
      <c r="G17" s="126">
        <f t="shared" si="0"/>
        <v>2.9411764705882351</v>
      </c>
      <c r="H17" s="132">
        <f t="shared" si="1"/>
        <v>0.28362280867615675</v>
      </c>
      <c r="I17" s="118">
        <v>630</v>
      </c>
      <c r="J17" s="118">
        <v>563</v>
      </c>
      <c r="K17" s="126">
        <f t="shared" si="2"/>
        <v>-10.634920634920634</v>
      </c>
      <c r="L17" s="137">
        <f t="shared" si="3"/>
        <v>0.18661663705550105</v>
      </c>
      <c r="M17" s="140">
        <v>6.4</v>
      </c>
      <c r="N17" s="126">
        <v>5.5</v>
      </c>
      <c r="O17" s="144">
        <f t="shared" si="4"/>
        <v>-0.90000000000000036</v>
      </c>
      <c r="Q17" s="146"/>
      <c r="R17" s="146"/>
    </row>
    <row r="18" spans="1:18" ht="15" customHeight="1">
      <c r="A18" s="99"/>
      <c r="B18" s="102"/>
      <c r="C18" s="99" t="s">
        <v>25</v>
      </c>
      <c r="D18" s="111"/>
      <c r="E18" s="118">
        <v>97</v>
      </c>
      <c r="F18" s="118">
        <v>88</v>
      </c>
      <c r="G18" s="126">
        <f t="shared" si="0"/>
        <v>-9.2783505154639183</v>
      </c>
      <c r="H18" s="132">
        <f t="shared" si="1"/>
        <v>0.23770292536668372</v>
      </c>
      <c r="I18" s="118">
        <v>398</v>
      </c>
      <c r="J18" s="118">
        <v>365</v>
      </c>
      <c r="K18" s="126">
        <f t="shared" si="2"/>
        <v>-8.291457286432161</v>
      </c>
      <c r="L18" s="137">
        <f t="shared" si="3"/>
        <v>0.1209859192278115</v>
      </c>
      <c r="M18" s="140">
        <v>4.2</v>
      </c>
      <c r="N18" s="126">
        <v>4.3</v>
      </c>
      <c r="O18" s="144">
        <f t="shared" si="4"/>
        <v>9.9999999999999645e-002</v>
      </c>
      <c r="Q18" s="146"/>
      <c r="R18" s="146"/>
    </row>
    <row r="19" spans="1:18" ht="15" customHeight="1">
      <c r="A19" s="99"/>
      <c r="B19" s="102"/>
      <c r="C19" s="99" t="s">
        <v>63</v>
      </c>
      <c r="D19" s="111"/>
      <c r="E19" s="118">
        <v>1196</v>
      </c>
      <c r="F19" s="118">
        <v>1206</v>
      </c>
      <c r="G19" s="126">
        <f t="shared" si="0"/>
        <v>0.83612040133779264</v>
      </c>
      <c r="H19" s="132">
        <f t="shared" si="1"/>
        <v>3.2576105453661435</v>
      </c>
      <c r="I19" s="118">
        <v>8739</v>
      </c>
      <c r="J19" s="118">
        <v>8459</v>
      </c>
      <c r="K19" s="126">
        <f t="shared" si="2"/>
        <v>-3.2040279208147386</v>
      </c>
      <c r="L19" s="137">
        <f t="shared" si="3"/>
        <v>2.803890111638514</v>
      </c>
      <c r="M19" s="140">
        <v>7.5</v>
      </c>
      <c r="N19" s="126">
        <v>7.2</v>
      </c>
      <c r="O19" s="144">
        <f t="shared" si="4"/>
        <v>-0.29999999999999982</v>
      </c>
      <c r="Q19" s="146"/>
      <c r="R19" s="146"/>
    </row>
    <row r="20" spans="1:18" ht="15" customHeight="1">
      <c r="A20" s="99"/>
      <c r="B20" s="102"/>
      <c r="C20" s="99" t="s">
        <v>72</v>
      </c>
      <c r="D20" s="111"/>
      <c r="E20" s="118">
        <v>350</v>
      </c>
      <c r="F20" s="118">
        <v>324</v>
      </c>
      <c r="G20" s="126">
        <f t="shared" si="0"/>
        <v>-7.4285714285714288</v>
      </c>
      <c r="H20" s="132">
        <f t="shared" si="1"/>
        <v>0.87517895248642652</v>
      </c>
      <c r="I20" s="118">
        <v>1580</v>
      </c>
      <c r="J20" s="118">
        <v>1426</v>
      </c>
      <c r="K20" s="126">
        <f t="shared" si="2"/>
        <v>-9.7468354430379751</v>
      </c>
      <c r="L20" s="137">
        <f t="shared" si="3"/>
        <v>0.47267375566810738</v>
      </c>
      <c r="M20" s="140">
        <v>4.5999999999999996</v>
      </c>
      <c r="N20" s="126">
        <v>4.5</v>
      </c>
      <c r="O20" s="144">
        <f t="shared" si="4"/>
        <v>-9.9999999999999645e-002</v>
      </c>
      <c r="Q20" s="146"/>
      <c r="R20" s="146"/>
    </row>
    <row r="21" spans="1:18" ht="15" customHeight="1">
      <c r="A21" s="99"/>
      <c r="B21" s="102"/>
      <c r="C21" s="99" t="s">
        <v>4</v>
      </c>
      <c r="D21" s="111"/>
      <c r="E21" s="118">
        <v>532</v>
      </c>
      <c r="F21" s="118">
        <v>470</v>
      </c>
      <c r="G21" s="126">
        <f t="shared" si="0"/>
        <v>-11.654135338345863</v>
      </c>
      <c r="H21" s="132">
        <f t="shared" si="1"/>
        <v>1.2695497150266066</v>
      </c>
      <c r="I21" s="118">
        <v>3035</v>
      </c>
      <c r="J21" s="118">
        <v>2830</v>
      </c>
      <c r="K21" s="126">
        <f t="shared" si="2"/>
        <v>-6.7545304777594728</v>
      </c>
      <c r="L21" s="137">
        <f t="shared" si="3"/>
        <v>0.93805520935536035</v>
      </c>
      <c r="M21" s="140">
        <v>5.8</v>
      </c>
      <c r="N21" s="126">
        <v>6</v>
      </c>
      <c r="O21" s="144">
        <f t="shared" si="4"/>
        <v>0.20000000000000012</v>
      </c>
      <c r="Q21" s="146"/>
      <c r="R21" s="146"/>
    </row>
    <row r="22" spans="1:18" ht="15" customHeight="1">
      <c r="A22" s="99"/>
      <c r="B22" s="102"/>
      <c r="C22" s="99" t="s">
        <v>16</v>
      </c>
      <c r="D22" s="111"/>
      <c r="E22" s="118">
        <v>330</v>
      </c>
      <c r="F22" s="118">
        <v>295</v>
      </c>
      <c r="G22" s="126">
        <f t="shared" si="0"/>
        <v>-10.606060606060606</v>
      </c>
      <c r="H22" s="132">
        <f t="shared" si="1"/>
        <v>0.79684503389967853</v>
      </c>
      <c r="I22" s="118">
        <v>1380</v>
      </c>
      <c r="J22" s="118">
        <v>1184</v>
      </c>
      <c r="K22" s="126">
        <f t="shared" si="2"/>
        <v>-14.202898550724639</v>
      </c>
      <c r="L22" s="137">
        <f t="shared" si="3"/>
        <v>0.39245843387870921</v>
      </c>
      <c r="M22" s="140">
        <v>4.2</v>
      </c>
      <c r="N22" s="126">
        <v>4</v>
      </c>
      <c r="O22" s="144">
        <f t="shared" si="4"/>
        <v>-0.20000000000000018</v>
      </c>
      <c r="Q22" s="146"/>
      <c r="R22" s="146"/>
    </row>
    <row r="23" spans="1:18" ht="15" customHeight="1">
      <c r="A23" s="99"/>
      <c r="B23" s="102"/>
      <c r="C23" s="99" t="s">
        <v>0</v>
      </c>
      <c r="D23" s="111"/>
      <c r="E23" s="118">
        <v>425</v>
      </c>
      <c r="F23" s="118">
        <v>381</v>
      </c>
      <c r="G23" s="126">
        <f t="shared" si="0"/>
        <v>-10.352941176470589</v>
      </c>
      <c r="H23" s="132">
        <f t="shared" si="1"/>
        <v>1.0291456200534832</v>
      </c>
      <c r="I23" s="118">
        <v>2134</v>
      </c>
      <c r="J23" s="118">
        <v>2027</v>
      </c>
      <c r="K23" s="126">
        <f t="shared" si="2"/>
        <v>-5.0140581068416115</v>
      </c>
      <c r="L23" s="137">
        <f t="shared" si="3"/>
        <v>0.67188618705417524</v>
      </c>
      <c r="M23" s="140">
        <v>5.0999999999999996</v>
      </c>
      <c r="N23" s="126">
        <v>5.5</v>
      </c>
      <c r="O23" s="144">
        <f t="shared" si="4"/>
        <v>0.40000000000000041</v>
      </c>
      <c r="Q23" s="146"/>
      <c r="R23" s="146"/>
    </row>
    <row r="24" spans="1:18" ht="15" customHeight="1">
      <c r="A24" s="99"/>
      <c r="B24" s="102"/>
      <c r="C24" s="99" t="s">
        <v>39</v>
      </c>
      <c r="D24" s="111"/>
      <c r="E24" s="118">
        <v>591</v>
      </c>
      <c r="F24" s="118">
        <v>537</v>
      </c>
      <c r="G24" s="126">
        <f t="shared" si="0"/>
        <v>-9.1370558375634516</v>
      </c>
      <c r="H24" s="132">
        <f t="shared" si="1"/>
        <v>1.450528078658059</v>
      </c>
      <c r="I24" s="118">
        <v>3250</v>
      </c>
      <c r="J24" s="118">
        <v>3139</v>
      </c>
      <c r="K24" s="126">
        <f t="shared" si="2"/>
        <v>-3.4153846153846152</v>
      </c>
      <c r="L24" s="137">
        <f t="shared" si="3"/>
        <v>1.040478905359179</v>
      </c>
      <c r="M24" s="140">
        <v>5.8</v>
      </c>
      <c r="N24" s="126">
        <v>5.9</v>
      </c>
      <c r="O24" s="144">
        <f t="shared" si="4"/>
        <v>0.10000000000000052</v>
      </c>
      <c r="Q24" s="146"/>
      <c r="R24" s="146"/>
    </row>
    <row r="25" spans="1:18" ht="15" customHeight="1">
      <c r="A25" s="99"/>
      <c r="B25" s="102"/>
      <c r="C25" s="99" t="s">
        <v>73</v>
      </c>
      <c r="D25" s="111"/>
      <c r="E25" s="118">
        <v>588</v>
      </c>
      <c r="F25" s="118">
        <v>601</v>
      </c>
      <c r="G25" s="126">
        <f t="shared" si="0"/>
        <v>2.2108843537414966</v>
      </c>
      <c r="H25" s="132">
        <f t="shared" si="1"/>
        <v>1.6234029334701927</v>
      </c>
      <c r="I25" s="118">
        <v>7850</v>
      </c>
      <c r="J25" s="118">
        <v>8518</v>
      </c>
      <c r="K25" s="126">
        <f t="shared" si="2"/>
        <v>8.5095541401273884</v>
      </c>
      <c r="L25" s="137">
        <f t="shared" si="3"/>
        <v>2.823446739678078</v>
      </c>
      <c r="M25" s="140">
        <v>13.4</v>
      </c>
      <c r="N25" s="126">
        <v>14.4</v>
      </c>
      <c r="O25" s="144">
        <f t="shared" si="4"/>
        <v>1</v>
      </c>
      <c r="Q25" s="146"/>
      <c r="R25" s="146"/>
    </row>
    <row r="26" spans="1:18" ht="15" customHeight="1">
      <c r="A26" s="99"/>
      <c r="B26" s="102"/>
      <c r="C26" s="99" t="s">
        <v>74</v>
      </c>
      <c r="D26" s="111"/>
      <c r="E26" s="118">
        <v>867</v>
      </c>
      <c r="F26" s="118">
        <v>903</v>
      </c>
      <c r="G26" s="126">
        <f t="shared" si="0"/>
        <v>4.1522491349480966</v>
      </c>
      <c r="H26" s="132">
        <f t="shared" si="1"/>
        <v>2.4391561546149481</v>
      </c>
      <c r="I26" s="118">
        <v>8202</v>
      </c>
      <c r="J26" s="118">
        <v>8378</v>
      </c>
      <c r="K26" s="126">
        <f t="shared" si="2"/>
        <v>2.1458180931480126</v>
      </c>
      <c r="L26" s="137">
        <f t="shared" si="3"/>
        <v>2.7770411816180953</v>
      </c>
      <c r="M26" s="140">
        <v>9.9</v>
      </c>
      <c r="N26" s="126">
        <v>9.8000000000000007</v>
      </c>
      <c r="O26" s="144">
        <f t="shared" si="4"/>
        <v>-9.9999999999999645e-002</v>
      </c>
      <c r="Q26" s="146"/>
      <c r="R26" s="146"/>
    </row>
    <row r="27" spans="1:18" ht="15" customHeight="1">
      <c r="A27" s="99"/>
      <c r="B27" s="102"/>
      <c r="C27" s="99" t="s">
        <v>75</v>
      </c>
      <c r="D27" s="111"/>
      <c r="E27" s="118">
        <v>1507</v>
      </c>
      <c r="F27" s="118">
        <v>1385</v>
      </c>
      <c r="G27" s="126">
        <f t="shared" si="0"/>
        <v>-8.0955540809555409</v>
      </c>
      <c r="H27" s="132">
        <f t="shared" si="1"/>
        <v>3.74111990491883</v>
      </c>
      <c r="I27" s="118">
        <v>11838</v>
      </c>
      <c r="J27" s="118">
        <v>12055</v>
      </c>
      <c r="K27" s="126">
        <f t="shared" si="2"/>
        <v>1.8330799121473222</v>
      </c>
      <c r="L27" s="137">
        <f t="shared" si="3"/>
        <v>3.99585001723635</v>
      </c>
      <c r="M27" s="140">
        <v>9.3000000000000007</v>
      </c>
      <c r="N27" s="126">
        <v>9.1</v>
      </c>
      <c r="O27" s="144">
        <f t="shared" si="4"/>
        <v>-0.20000000000000107</v>
      </c>
      <c r="Q27" s="146"/>
      <c r="R27" s="146"/>
    </row>
    <row r="28" spans="1:18" ht="15" customHeight="1">
      <c r="A28" s="99"/>
      <c r="B28" s="102"/>
      <c r="C28" s="99" t="s">
        <v>76</v>
      </c>
      <c r="D28" s="111"/>
      <c r="E28" s="118">
        <v>490</v>
      </c>
      <c r="F28" s="118">
        <v>494</v>
      </c>
      <c r="G28" s="126">
        <f t="shared" si="0"/>
        <v>0.81632653061224492</v>
      </c>
      <c r="H28" s="132">
        <f t="shared" si="1"/>
        <v>1.3343777855811567</v>
      </c>
      <c r="I28" s="118">
        <v>4308</v>
      </c>
      <c r="J28" s="118">
        <v>4700</v>
      </c>
      <c r="K28" s="126">
        <f t="shared" si="2"/>
        <v>9.0993500464252559</v>
      </c>
      <c r="L28" s="137">
        <f t="shared" si="3"/>
        <v>1.5579008777279839</v>
      </c>
      <c r="M28" s="140">
        <v>9.9</v>
      </c>
      <c r="N28" s="126">
        <v>9.6999999999999993</v>
      </c>
      <c r="O28" s="144">
        <f t="shared" si="4"/>
        <v>-0.20000000000000107</v>
      </c>
      <c r="Q28" s="146"/>
      <c r="R28" s="146"/>
    </row>
    <row r="29" spans="1:18" ht="15" customHeight="1">
      <c r="A29" s="99"/>
      <c r="B29" s="102"/>
      <c r="C29" s="99" t="s">
        <v>78</v>
      </c>
      <c r="D29" s="111"/>
      <c r="E29" s="118">
        <v>448</v>
      </c>
      <c r="F29" s="118">
        <v>441</v>
      </c>
      <c r="G29" s="126">
        <f t="shared" si="0"/>
        <v>-1.5625</v>
      </c>
      <c r="H29" s="132">
        <f t="shared" si="1"/>
        <v>1.1912157964398584</v>
      </c>
      <c r="I29" s="118">
        <v>2768</v>
      </c>
      <c r="J29" s="118">
        <v>3002</v>
      </c>
      <c r="K29" s="126">
        <f t="shared" si="2"/>
        <v>8.4537572254335274</v>
      </c>
      <c r="L29" s="137">
        <f t="shared" si="3"/>
        <v>0.99506775211476772</v>
      </c>
      <c r="M29" s="140">
        <v>6.6</v>
      </c>
      <c r="N29" s="126">
        <v>7.1</v>
      </c>
      <c r="O29" s="144">
        <f t="shared" si="4"/>
        <v>0.5</v>
      </c>
      <c r="Q29" s="146"/>
      <c r="R29" s="146"/>
    </row>
    <row r="30" spans="1:18" ht="15" customHeight="1">
      <c r="A30" s="99"/>
      <c r="B30" s="102"/>
      <c r="C30" s="99" t="s">
        <v>79</v>
      </c>
      <c r="D30" s="111"/>
      <c r="E30" s="118">
        <v>522</v>
      </c>
      <c r="F30" s="118">
        <v>449</v>
      </c>
      <c r="G30" s="126">
        <f t="shared" si="0"/>
        <v>-13.984674329501914</v>
      </c>
      <c r="H30" s="132">
        <f t="shared" si="1"/>
        <v>1.2128251532913752</v>
      </c>
      <c r="I30" s="118">
        <v>3317</v>
      </c>
      <c r="J30" s="118">
        <v>3161</v>
      </c>
      <c r="K30" s="126">
        <f t="shared" si="2"/>
        <v>-4.7030449201085318</v>
      </c>
      <c r="L30" s="137">
        <f t="shared" si="3"/>
        <v>1.0477712073400334</v>
      </c>
      <c r="M30" s="140">
        <v>6.5</v>
      </c>
      <c r="N30" s="126">
        <v>7.1</v>
      </c>
      <c r="O30" s="144">
        <f t="shared" si="4"/>
        <v>0.59999999999999964</v>
      </c>
      <c r="Q30" s="146"/>
      <c r="R30" s="146"/>
    </row>
    <row r="31" spans="1:18" ht="15" customHeight="1">
      <c r="A31" s="99"/>
      <c r="B31" s="103"/>
      <c r="C31" s="108" t="s">
        <v>80</v>
      </c>
      <c r="D31" s="112"/>
      <c r="E31" s="119">
        <v>705</v>
      </c>
      <c r="F31" s="119">
        <v>678</v>
      </c>
      <c r="G31" s="127">
        <f t="shared" si="0"/>
        <v>-3.8297872340425529</v>
      </c>
      <c r="H31" s="133">
        <f t="shared" si="1"/>
        <v>1.8313929931660409</v>
      </c>
      <c r="I31" s="119">
        <v>4529</v>
      </c>
      <c r="J31" s="119">
        <v>4447</v>
      </c>
      <c r="K31" s="127">
        <f t="shared" si="2"/>
        <v>-1.8105542062265401</v>
      </c>
      <c r="L31" s="138">
        <f t="shared" si="3"/>
        <v>1.4740394049481584</v>
      </c>
      <c r="M31" s="141">
        <v>6.6</v>
      </c>
      <c r="N31" s="127">
        <v>6.7</v>
      </c>
      <c r="O31" s="145">
        <f t="shared" si="4"/>
        <v>0.10000000000000052</v>
      </c>
      <c r="Q31" s="146"/>
      <c r="R31" s="146"/>
    </row>
    <row r="32" spans="1:18" ht="15" customHeight="1">
      <c r="B32" s="4"/>
      <c r="C32" s="109" t="s">
        <v>81</v>
      </c>
      <c r="D32" s="4"/>
    </row>
    <row r="33" spans="1:10" ht="13.5">
      <c r="A33" s="4"/>
      <c r="B33" s="4"/>
      <c r="C33" s="74"/>
      <c r="D33" s="4"/>
      <c r="E33" s="4"/>
      <c r="F33" s="4"/>
    </row>
    <row r="35" spans="1:10" ht="13.5">
      <c r="E35" s="120"/>
      <c r="F35" s="120"/>
      <c r="I35" s="120"/>
      <c r="J35" s="120"/>
    </row>
  </sheetData>
  <mergeCells count="15">
    <mergeCell ref="E3:G3"/>
    <mergeCell ref="I3:L3"/>
    <mergeCell ref="M3:O3"/>
    <mergeCell ref="C3:C6"/>
    <mergeCell ref="E4:E6"/>
    <mergeCell ref="F4:F6"/>
    <mergeCell ref="I4:I6"/>
    <mergeCell ref="J4:J6"/>
    <mergeCell ref="M4:M6"/>
    <mergeCell ref="N4:N6"/>
    <mergeCell ref="G5:G6"/>
    <mergeCell ref="H5:H6"/>
    <mergeCell ref="K5:K6"/>
    <mergeCell ref="L5:L6"/>
    <mergeCell ref="O5:O6"/>
  </mergeCells>
  <phoneticPr fontId="2"/>
  <pageMargins left="0.81" right="0.70866141732283472" top="0.74803149606299213" bottom="0.74803149606299213" header="0.31496062992125984" footer="0.31496062992125984"/>
  <pageSetup paperSize="9" fitToWidth="1" fitToHeight="0" orientation="landscape"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2:N57"/>
  <sheetViews>
    <sheetView zoomScaleSheetLayoutView="100" workbookViewId="0">
      <selection activeCell="N10" sqref="N10"/>
    </sheetView>
  </sheetViews>
  <sheetFormatPr defaultRowHeight="15.75" customHeight="1"/>
  <cols>
    <col min="1" max="2" width="1.125" style="1" customWidth="1"/>
    <col min="3" max="3" width="9.75" style="1" customWidth="1"/>
    <col min="4" max="4" width="1.125" style="1" customWidth="1"/>
    <col min="5" max="5" width="11.5" style="147" customWidth="1"/>
    <col min="6" max="6" width="11.5" style="1" customWidth="1"/>
    <col min="7" max="7" width="9.25" style="148" customWidth="1"/>
    <col min="8" max="8" width="7.75" style="1" customWidth="1"/>
    <col min="9" max="9" width="12.875" style="147" customWidth="1"/>
    <col min="10" max="10" width="12.875" style="1" customWidth="1"/>
    <col min="11" max="11" width="9.5" style="148" customWidth="1"/>
    <col min="12" max="12" width="7.75" style="1" customWidth="1"/>
    <col min="13" max="14" width="11.625" style="1" customWidth="1"/>
    <col min="15" max="16380" width="9" style="1" customWidth="1"/>
    <col min="16381" max="16384" width="9" style="1"/>
  </cols>
  <sheetData>
    <row r="2" spans="1:14" ht="6.75" customHeight="1">
      <c r="A2" s="150"/>
      <c r="B2" s="150"/>
      <c r="D2" s="150"/>
    </row>
    <row r="3" spans="1:14" ht="15.75" customHeight="1">
      <c r="B3" s="100" t="s">
        <v>82</v>
      </c>
      <c r="E3" s="157"/>
      <c r="F3" s="75"/>
      <c r="G3" s="163"/>
      <c r="H3" s="75"/>
      <c r="I3" s="157"/>
      <c r="J3" s="75"/>
      <c r="L3" s="75"/>
    </row>
    <row r="4" spans="1:14" ht="28.5" customHeight="1">
      <c r="B4" s="101"/>
      <c r="C4" s="122" t="s">
        <v>83</v>
      </c>
      <c r="D4" s="107"/>
      <c r="E4" s="113" t="s">
        <v>2</v>
      </c>
      <c r="F4" s="121"/>
      <c r="G4" s="121"/>
      <c r="H4" s="135"/>
      <c r="I4" s="113" t="s">
        <v>136</v>
      </c>
      <c r="J4" s="121"/>
      <c r="K4" s="121"/>
      <c r="L4" s="135"/>
    </row>
    <row r="5" spans="1:14" ht="11.25" customHeight="1">
      <c r="B5" s="102"/>
      <c r="C5" s="152"/>
      <c r="D5" s="99"/>
      <c r="E5" s="158" t="s">
        <v>8</v>
      </c>
      <c r="F5" s="114" t="s">
        <v>131</v>
      </c>
      <c r="G5" s="164"/>
      <c r="H5" s="128"/>
      <c r="I5" s="173" t="s">
        <v>8</v>
      </c>
      <c r="J5" s="134" t="s">
        <v>131</v>
      </c>
      <c r="K5" s="164"/>
      <c r="L5" s="176"/>
    </row>
    <row r="6" spans="1:14" ht="15.75" customHeight="1">
      <c r="B6" s="102"/>
      <c r="C6" s="152"/>
      <c r="D6" s="99"/>
      <c r="E6" s="159"/>
      <c r="F6" s="115"/>
      <c r="G6" s="165" t="s">
        <v>3</v>
      </c>
      <c r="H6" s="123" t="s">
        <v>59</v>
      </c>
      <c r="I6" s="159"/>
      <c r="J6" s="115"/>
      <c r="K6" s="174" t="s">
        <v>3</v>
      </c>
      <c r="L6" s="123" t="s">
        <v>59</v>
      </c>
    </row>
    <row r="7" spans="1:14" ht="31.5" customHeight="1">
      <c r="B7" s="103"/>
      <c r="C7" s="153"/>
      <c r="D7" s="108"/>
      <c r="E7" s="160"/>
      <c r="F7" s="116"/>
      <c r="G7" s="166"/>
      <c r="H7" s="171"/>
      <c r="I7" s="160"/>
      <c r="J7" s="116"/>
      <c r="K7" s="175"/>
      <c r="L7" s="171"/>
    </row>
    <row r="8" spans="1:14" ht="15" customHeight="1">
      <c r="B8" s="102"/>
      <c r="C8" s="4" t="s">
        <v>84</v>
      </c>
      <c r="D8" s="99"/>
      <c r="E8" s="117">
        <v>5768490</v>
      </c>
      <c r="F8" s="117">
        <v>5578975</v>
      </c>
      <c r="G8" s="167">
        <f t="shared" ref="G8:G55" si="0">(F8-E8)/E8*100</f>
        <v>-3.285348505414762</v>
      </c>
      <c r="H8" s="131">
        <f t="shared" ref="H8:H55" si="1">F8/F$8*100</f>
        <v>100</v>
      </c>
      <c r="I8" s="117">
        <v>55838266</v>
      </c>
      <c r="J8" s="117">
        <v>56872826</v>
      </c>
      <c r="K8" s="167">
        <f t="shared" ref="K8:K55" si="2">(J8-I8)/I8*100</f>
        <v>1.8527795974180143</v>
      </c>
      <c r="L8" s="131">
        <f t="shared" ref="L8:L55" si="3">J8/J$8*100</f>
        <v>100</v>
      </c>
      <c r="M8" s="177"/>
      <c r="N8" s="146"/>
    </row>
    <row r="9" spans="1:14" ht="15" customHeight="1">
      <c r="B9" s="102"/>
      <c r="C9" s="4" t="s">
        <v>85</v>
      </c>
      <c r="D9" s="99"/>
      <c r="E9" s="161">
        <v>242432</v>
      </c>
      <c r="F9" s="118">
        <v>233168</v>
      </c>
      <c r="G9" s="168">
        <f t="shared" si="0"/>
        <v>-3.8212777191129885</v>
      </c>
      <c r="H9" s="132">
        <f t="shared" si="1"/>
        <v>4.1794057152075421</v>
      </c>
      <c r="I9" s="161">
        <v>2159641</v>
      </c>
      <c r="J9" s="118">
        <v>2165925</v>
      </c>
      <c r="K9" s="168">
        <f t="shared" si="2"/>
        <v>0.29097428693009625</v>
      </c>
      <c r="L9" s="132">
        <f t="shared" si="3"/>
        <v>3.8083653518465916</v>
      </c>
      <c r="M9" s="177"/>
      <c r="N9" s="146"/>
    </row>
    <row r="10" spans="1:14" ht="15" customHeight="1">
      <c r="B10" s="102"/>
      <c r="C10" s="4" t="s">
        <v>86</v>
      </c>
      <c r="D10" s="99"/>
      <c r="E10" s="118">
        <v>61549</v>
      </c>
      <c r="F10" s="118">
        <v>59069</v>
      </c>
      <c r="G10" s="168">
        <f t="shared" si="0"/>
        <v>-4.0293099806658104</v>
      </c>
      <c r="H10" s="132">
        <f t="shared" si="1"/>
        <v>1.0587787183129518</v>
      </c>
      <c r="I10" s="118">
        <v>503372</v>
      </c>
      <c r="J10" s="118">
        <v>498988</v>
      </c>
      <c r="K10" s="168">
        <f t="shared" si="2"/>
        <v>-0.87092647187368388</v>
      </c>
      <c r="L10" s="132">
        <f t="shared" si="3"/>
        <v>0.8773750754006846</v>
      </c>
      <c r="M10" s="177"/>
      <c r="N10" s="146"/>
    </row>
    <row r="11" spans="1:14" ht="15" customHeight="1">
      <c r="B11" s="102"/>
      <c r="C11" s="4" t="s">
        <v>47</v>
      </c>
      <c r="D11" s="99"/>
      <c r="E11" s="118">
        <v>59537</v>
      </c>
      <c r="F11" s="118">
        <v>59451</v>
      </c>
      <c r="G11" s="168">
        <f t="shared" si="0"/>
        <v>-0.14444799032534392</v>
      </c>
      <c r="H11" s="132">
        <f t="shared" si="1"/>
        <v>1.0656258542115711</v>
      </c>
      <c r="I11" s="118">
        <v>509979</v>
      </c>
      <c r="J11" s="118">
        <v>525264</v>
      </c>
      <c r="K11" s="168">
        <f t="shared" si="2"/>
        <v>2.9971822369156378</v>
      </c>
      <c r="L11" s="132">
        <f t="shared" si="3"/>
        <v>0.92357640184787004</v>
      </c>
      <c r="M11" s="177"/>
      <c r="N11" s="146"/>
    </row>
    <row r="12" spans="1:14" ht="15" customHeight="1">
      <c r="B12" s="102"/>
      <c r="C12" s="4" t="s">
        <v>87</v>
      </c>
      <c r="D12" s="99"/>
      <c r="E12" s="118">
        <v>98190</v>
      </c>
      <c r="F12" s="118">
        <v>102026</v>
      </c>
      <c r="G12" s="168">
        <f t="shared" si="0"/>
        <v>3.9067114777472245</v>
      </c>
      <c r="H12" s="132">
        <f t="shared" si="1"/>
        <v>1.8287588669961778</v>
      </c>
      <c r="I12" s="118">
        <v>955780</v>
      </c>
      <c r="J12" s="118">
        <v>1006886</v>
      </c>
      <c r="K12" s="168">
        <f t="shared" si="2"/>
        <v>5.3470463914289894</v>
      </c>
      <c r="L12" s="132">
        <f t="shared" si="3"/>
        <v>1.770416683707611</v>
      </c>
      <c r="M12" s="177"/>
      <c r="N12" s="146"/>
    </row>
    <row r="13" spans="1:14" ht="15" customHeight="1">
      <c r="B13" s="102"/>
      <c r="C13" s="4" t="s">
        <v>88</v>
      </c>
      <c r="D13" s="99"/>
      <c r="E13" s="118">
        <v>52285</v>
      </c>
      <c r="F13" s="118">
        <v>49432</v>
      </c>
      <c r="G13" s="168">
        <f t="shared" si="0"/>
        <v>-5.456631921201109</v>
      </c>
      <c r="H13" s="132">
        <f t="shared" si="1"/>
        <v>0.88604089460877666</v>
      </c>
      <c r="I13" s="118">
        <v>418749</v>
      </c>
      <c r="J13" s="118">
        <v>413719</v>
      </c>
      <c r="K13" s="168">
        <f t="shared" si="2"/>
        <v>-1.2011968983806529</v>
      </c>
      <c r="L13" s="132">
        <f t="shared" si="3"/>
        <v>0.72744582799525392</v>
      </c>
      <c r="M13" s="177"/>
      <c r="N13" s="146"/>
    </row>
    <row r="14" spans="1:14" ht="15" customHeight="1">
      <c r="B14" s="102"/>
      <c r="C14" s="4" t="s">
        <v>89</v>
      </c>
      <c r="D14" s="99"/>
      <c r="E14" s="118">
        <v>59304</v>
      </c>
      <c r="F14" s="118">
        <v>56551</v>
      </c>
      <c r="G14" s="168">
        <f t="shared" si="0"/>
        <v>-4.6421826520976666</v>
      </c>
      <c r="H14" s="132">
        <f t="shared" si="1"/>
        <v>1.0136449795885445</v>
      </c>
      <c r="I14" s="118">
        <v>479223</v>
      </c>
      <c r="J14" s="118">
        <v>475435</v>
      </c>
      <c r="K14" s="168">
        <f t="shared" si="2"/>
        <v>-0.79044620145527245</v>
      </c>
      <c r="L14" s="132">
        <f t="shared" si="3"/>
        <v>0.83596162427377885</v>
      </c>
      <c r="M14" s="177"/>
      <c r="N14" s="146"/>
    </row>
    <row r="15" spans="1:14" ht="15" customHeight="1">
      <c r="B15" s="102"/>
      <c r="C15" s="4" t="s">
        <v>90</v>
      </c>
      <c r="D15" s="99"/>
      <c r="E15" s="118">
        <v>89519</v>
      </c>
      <c r="F15" s="118">
        <v>88128</v>
      </c>
      <c r="G15" s="168">
        <f t="shared" si="0"/>
        <v>-1.5538600743976139</v>
      </c>
      <c r="H15" s="132">
        <f t="shared" si="1"/>
        <v>1.5796450064752037</v>
      </c>
      <c r="I15" s="118">
        <v>782854</v>
      </c>
      <c r="J15" s="118">
        <v>806130</v>
      </c>
      <c r="K15" s="168">
        <f t="shared" si="2"/>
        <v>2.9732236151313018</v>
      </c>
      <c r="L15" s="132">
        <f t="shared" si="3"/>
        <v>1.4174256084971053</v>
      </c>
      <c r="M15" s="177"/>
      <c r="N15" s="146"/>
    </row>
    <row r="16" spans="1:14" ht="15" customHeight="1">
      <c r="B16" s="102"/>
      <c r="C16" s="4" t="s">
        <v>91</v>
      </c>
      <c r="D16" s="99"/>
      <c r="E16" s="118">
        <v>122835</v>
      </c>
      <c r="F16" s="118">
        <v>118031</v>
      </c>
      <c r="G16" s="168">
        <f t="shared" si="0"/>
        <v>-3.9109374363984206</v>
      </c>
      <c r="H16" s="132">
        <f t="shared" si="1"/>
        <v>2.1156395215967088</v>
      </c>
      <c r="I16" s="118">
        <v>1216659</v>
      </c>
      <c r="J16" s="118">
        <v>1233534</v>
      </c>
      <c r="K16" s="168">
        <f t="shared" si="2"/>
        <v>1.3869950413386167</v>
      </c>
      <c r="L16" s="132">
        <f t="shared" si="3"/>
        <v>2.168933894721532</v>
      </c>
      <c r="M16" s="177"/>
      <c r="N16" s="146"/>
    </row>
    <row r="17" spans="2:14" ht="15" customHeight="1">
      <c r="B17" s="102"/>
      <c r="C17" s="4" t="s">
        <v>92</v>
      </c>
      <c r="D17" s="99"/>
      <c r="E17" s="118">
        <v>92263</v>
      </c>
      <c r="F17" s="118">
        <v>88332</v>
      </c>
      <c r="G17" s="168">
        <f t="shared" si="0"/>
        <v>-4.2606461961999935</v>
      </c>
      <c r="H17" s="132">
        <f t="shared" si="1"/>
        <v>1.5833015921383409</v>
      </c>
      <c r="I17" s="118">
        <v>865025</v>
      </c>
      <c r="J17" s="118">
        <v>878756</v>
      </c>
      <c r="K17" s="168">
        <f t="shared" si="2"/>
        <v>1.5873529666772639</v>
      </c>
      <c r="L17" s="132">
        <f t="shared" si="3"/>
        <v>1.5451245556181787</v>
      </c>
      <c r="M17" s="177"/>
      <c r="N17" s="146"/>
    </row>
    <row r="18" spans="2:14" ht="15" customHeight="1">
      <c r="B18" s="102"/>
      <c r="C18" s="4" t="s">
        <v>93</v>
      </c>
      <c r="D18" s="99"/>
      <c r="E18" s="118">
        <v>96546</v>
      </c>
      <c r="F18" s="118">
        <v>92006</v>
      </c>
      <c r="G18" s="168">
        <f t="shared" si="0"/>
        <v>-4.7024216435688686</v>
      </c>
      <c r="H18" s="132">
        <f t="shared" si="1"/>
        <v>1.649155982953858</v>
      </c>
      <c r="I18" s="118">
        <v>878540</v>
      </c>
      <c r="J18" s="118">
        <v>900921</v>
      </c>
      <c r="K18" s="168">
        <f t="shared" si="2"/>
        <v>2.5475220251781363</v>
      </c>
      <c r="L18" s="132">
        <f t="shared" si="3"/>
        <v>1.5840974738972879</v>
      </c>
      <c r="M18" s="177"/>
      <c r="N18" s="146"/>
    </row>
    <row r="19" spans="2:14" ht="15" customHeight="1">
      <c r="B19" s="102"/>
      <c r="C19" s="4" t="s">
        <v>94</v>
      </c>
      <c r="D19" s="99"/>
      <c r="E19" s="118">
        <v>258199</v>
      </c>
      <c r="F19" s="118">
        <v>250834</v>
      </c>
      <c r="G19" s="168">
        <f t="shared" si="0"/>
        <v>-2.8524510164640451</v>
      </c>
      <c r="H19" s="132">
        <f t="shared" si="1"/>
        <v>4.4960588638594006</v>
      </c>
      <c r="I19" s="118">
        <v>2492294</v>
      </c>
      <c r="J19" s="118">
        <v>2575544</v>
      </c>
      <c r="K19" s="168">
        <f t="shared" si="2"/>
        <v>3.340296128787374</v>
      </c>
      <c r="L19" s="132">
        <f t="shared" si="3"/>
        <v>4.5286021130724192</v>
      </c>
      <c r="M19" s="177"/>
      <c r="N19" s="146"/>
    </row>
    <row r="20" spans="2:14" ht="15" customHeight="1">
      <c r="B20" s="102"/>
      <c r="C20" s="4" t="s">
        <v>95</v>
      </c>
      <c r="D20" s="99"/>
      <c r="E20" s="118">
        <v>200702</v>
      </c>
      <c r="F20" s="118">
        <v>196579</v>
      </c>
      <c r="G20" s="168">
        <f t="shared" si="0"/>
        <v>-2.0542894440513799</v>
      </c>
      <c r="H20" s="132">
        <f t="shared" si="1"/>
        <v>3.5235683974206733</v>
      </c>
      <c r="I20" s="118">
        <v>2042622</v>
      </c>
      <c r="J20" s="118">
        <v>2114259</v>
      </c>
      <c r="K20" s="168">
        <f t="shared" si="2"/>
        <v>3.5071099792325748</v>
      </c>
      <c r="L20" s="132">
        <f t="shared" si="3"/>
        <v>3.717520560698004</v>
      </c>
      <c r="M20" s="177"/>
      <c r="N20" s="146"/>
    </row>
    <row r="21" spans="2:14" ht="15" customHeight="1">
      <c r="B21" s="102"/>
      <c r="C21" s="4" t="s">
        <v>23</v>
      </c>
      <c r="D21" s="99"/>
      <c r="E21" s="118">
        <v>701848</v>
      </c>
      <c r="F21" s="118">
        <v>685615</v>
      </c>
      <c r="G21" s="168">
        <f t="shared" si="0"/>
        <v>-2.3128939599457432</v>
      </c>
      <c r="H21" s="132">
        <f t="shared" si="1"/>
        <v>12.289264605057379</v>
      </c>
      <c r="I21" s="118">
        <v>8657850</v>
      </c>
      <c r="J21" s="118">
        <v>9005511</v>
      </c>
      <c r="K21" s="168">
        <f t="shared" si="2"/>
        <v>4.0155581351028253</v>
      </c>
      <c r="L21" s="132">
        <f t="shared" si="3"/>
        <v>15.834470754099684</v>
      </c>
      <c r="M21" s="177"/>
      <c r="N21" s="146"/>
    </row>
    <row r="22" spans="2:14" ht="15" customHeight="1">
      <c r="B22" s="102"/>
      <c r="C22" s="4" t="s">
        <v>96</v>
      </c>
      <c r="D22" s="99"/>
      <c r="E22" s="118">
        <v>313856</v>
      </c>
      <c r="F22" s="118">
        <v>307269</v>
      </c>
      <c r="G22" s="168">
        <f t="shared" si="0"/>
        <v>-2.0987331769983686</v>
      </c>
      <c r="H22" s="132">
        <f t="shared" si="1"/>
        <v>5.5076246084630238</v>
      </c>
      <c r="I22" s="118">
        <v>3370857</v>
      </c>
      <c r="J22" s="118">
        <v>3464316</v>
      </c>
      <c r="K22" s="168">
        <f t="shared" si="2"/>
        <v>2.7725590257907706</v>
      </c>
      <c r="L22" s="132">
        <f t="shared" si="3"/>
        <v>6.0913378913156171</v>
      </c>
      <c r="M22" s="177"/>
      <c r="N22" s="146"/>
    </row>
    <row r="23" spans="2:14" ht="15" customHeight="1">
      <c r="B23" s="102"/>
      <c r="C23" s="4" t="s">
        <v>97</v>
      </c>
      <c r="D23" s="99"/>
      <c r="E23" s="118">
        <v>120995</v>
      </c>
      <c r="F23" s="118">
        <v>114895</v>
      </c>
      <c r="G23" s="168">
        <f t="shared" si="0"/>
        <v>-5.0415306417620567</v>
      </c>
      <c r="H23" s="132">
        <f t="shared" si="1"/>
        <v>2.0594284792457396</v>
      </c>
      <c r="I23" s="118">
        <v>1033451</v>
      </c>
      <c r="J23" s="118">
        <v>1025630</v>
      </c>
      <c r="K23" s="168">
        <f t="shared" si="2"/>
        <v>-0.75678479192530657</v>
      </c>
      <c r="L23" s="132">
        <f t="shared" si="3"/>
        <v>1.8033744270066692</v>
      </c>
      <c r="M23" s="177"/>
      <c r="N23" s="146"/>
    </row>
    <row r="24" spans="2:14" ht="15" customHeight="1">
      <c r="B24" s="102"/>
      <c r="C24" s="4" t="s">
        <v>98</v>
      </c>
      <c r="D24" s="99"/>
      <c r="E24" s="118">
        <v>55397</v>
      </c>
      <c r="F24" s="118">
        <v>52660</v>
      </c>
      <c r="G24" s="168">
        <f t="shared" si="0"/>
        <v>-4.9407007599689514</v>
      </c>
      <c r="H24" s="132">
        <f t="shared" si="1"/>
        <v>0.94390098539606271</v>
      </c>
      <c r="I24" s="118">
        <v>504000</v>
      </c>
      <c r="J24" s="118">
        <v>504554</v>
      </c>
      <c r="K24" s="168">
        <f t="shared" si="2"/>
        <v>0.10992063492063492</v>
      </c>
      <c r="L24" s="132">
        <f t="shared" si="3"/>
        <v>0.88716182311742331</v>
      </c>
      <c r="M24" s="177"/>
      <c r="N24" s="146"/>
    </row>
    <row r="25" spans="2:14" ht="15" customHeight="1">
      <c r="B25" s="102"/>
      <c r="C25" s="4" t="s">
        <v>99</v>
      </c>
      <c r="D25" s="99"/>
      <c r="E25" s="118">
        <v>64173</v>
      </c>
      <c r="F25" s="118">
        <v>61301</v>
      </c>
      <c r="G25" s="168">
        <f t="shared" si="0"/>
        <v>-4.4754024278123206</v>
      </c>
      <c r="H25" s="132">
        <f t="shared" si="1"/>
        <v>1.0987860673331571</v>
      </c>
      <c r="I25" s="118">
        <v>538709</v>
      </c>
      <c r="J25" s="118">
        <v>541030</v>
      </c>
      <c r="K25" s="168">
        <f t="shared" si="2"/>
        <v>0.43084485315819865</v>
      </c>
      <c r="L25" s="132">
        <f t="shared" si="3"/>
        <v>0.95129790103976875</v>
      </c>
      <c r="M25" s="177"/>
      <c r="N25" s="146"/>
    </row>
    <row r="26" spans="2:14" ht="15" customHeight="1">
      <c r="B26" s="102"/>
      <c r="C26" s="4" t="s">
        <v>100</v>
      </c>
      <c r="D26" s="99"/>
      <c r="E26" s="118">
        <v>44160</v>
      </c>
      <c r="F26" s="118">
        <v>42443</v>
      </c>
      <c r="G26" s="168">
        <f t="shared" si="0"/>
        <v>-3.8881340579710146</v>
      </c>
      <c r="H26" s="132">
        <f t="shared" si="1"/>
        <v>0.7607669867672826</v>
      </c>
      <c r="I26" s="118">
        <v>372509</v>
      </c>
      <c r="J26" s="118">
        <v>377238</v>
      </c>
      <c r="K26" s="168">
        <f t="shared" si="2"/>
        <v>1.2694995288704434</v>
      </c>
      <c r="L26" s="132">
        <f t="shared" si="3"/>
        <v>0.66330095852806747</v>
      </c>
      <c r="M26" s="177"/>
      <c r="N26" s="146"/>
    </row>
    <row r="27" spans="2:14" ht="15" customHeight="1">
      <c r="B27" s="102"/>
      <c r="C27" s="4" t="s">
        <v>101</v>
      </c>
      <c r="D27" s="99"/>
      <c r="E27" s="118">
        <v>45636</v>
      </c>
      <c r="F27" s="118">
        <v>43173</v>
      </c>
      <c r="G27" s="168">
        <f t="shared" si="0"/>
        <v>-5.3970549566132</v>
      </c>
      <c r="H27" s="132">
        <f t="shared" si="1"/>
        <v>0.77385182762066496</v>
      </c>
      <c r="I27" s="118">
        <v>367195</v>
      </c>
      <c r="J27" s="118">
        <v>366320</v>
      </c>
      <c r="K27" s="168">
        <f t="shared" si="2"/>
        <v>-0.23829300507904519</v>
      </c>
      <c r="L27" s="132">
        <f t="shared" si="3"/>
        <v>0.64410374121377412</v>
      </c>
      <c r="M27" s="177"/>
      <c r="N27" s="146"/>
    </row>
    <row r="28" spans="2:14" ht="15" customHeight="1">
      <c r="B28" s="102"/>
      <c r="C28" s="4" t="s">
        <v>102</v>
      </c>
      <c r="D28" s="99"/>
      <c r="E28" s="118">
        <v>112369</v>
      </c>
      <c r="F28" s="118">
        <v>107916</v>
      </c>
      <c r="G28" s="168">
        <f t="shared" si="0"/>
        <v>-3.9628367254313916</v>
      </c>
      <c r="H28" s="132">
        <f t="shared" si="1"/>
        <v>1.9343338157994974</v>
      </c>
      <c r="I28" s="118">
        <v>923685</v>
      </c>
      <c r="J28" s="118">
        <v>928421</v>
      </c>
      <c r="K28" s="168">
        <f t="shared" si="2"/>
        <v>0.5127289064995102</v>
      </c>
      <c r="L28" s="132">
        <f t="shared" si="3"/>
        <v>1.6324509705214929</v>
      </c>
      <c r="M28" s="177"/>
      <c r="N28" s="146"/>
    </row>
    <row r="29" spans="2:14" ht="15" customHeight="1">
      <c r="B29" s="102"/>
      <c r="C29" s="4" t="s">
        <v>103</v>
      </c>
      <c r="D29" s="99"/>
      <c r="E29" s="118">
        <v>104946</v>
      </c>
      <c r="F29" s="118">
        <v>100331</v>
      </c>
      <c r="G29" s="168">
        <f t="shared" si="0"/>
        <v>-4.3974996664951496</v>
      </c>
      <c r="H29" s="132">
        <f t="shared" si="1"/>
        <v>1.7983769420009947</v>
      </c>
      <c r="I29" s="118">
        <v>882086</v>
      </c>
      <c r="J29" s="118">
        <v>880780</v>
      </c>
      <c r="K29" s="168">
        <f t="shared" si="2"/>
        <v>-0.14805812585167433</v>
      </c>
      <c r="L29" s="132">
        <f t="shared" si="3"/>
        <v>1.5486833729697203</v>
      </c>
      <c r="M29" s="177"/>
      <c r="N29" s="146"/>
    </row>
    <row r="30" spans="2:14" ht="15" customHeight="1">
      <c r="B30" s="102"/>
      <c r="C30" s="4" t="s">
        <v>104</v>
      </c>
      <c r="D30" s="99"/>
      <c r="E30" s="118">
        <v>184470</v>
      </c>
      <c r="F30" s="118">
        <v>174850</v>
      </c>
      <c r="G30" s="168">
        <f t="shared" si="0"/>
        <v>-5.214940098661029</v>
      </c>
      <c r="H30" s="132">
        <f t="shared" si="1"/>
        <v>3.1340882509780026</v>
      </c>
      <c r="I30" s="118">
        <v>1736184</v>
      </c>
      <c r="J30" s="118">
        <v>1712983</v>
      </c>
      <c r="K30" s="168">
        <f t="shared" si="2"/>
        <v>-1.3363214958783172</v>
      </c>
      <c r="L30" s="132">
        <f t="shared" si="3"/>
        <v>3.0119533711934765</v>
      </c>
      <c r="M30" s="177"/>
      <c r="N30" s="146"/>
    </row>
    <row r="31" spans="2:14" ht="15" customHeight="1">
      <c r="B31" s="102"/>
      <c r="C31" s="4" t="s">
        <v>106</v>
      </c>
      <c r="D31" s="99"/>
      <c r="E31" s="118">
        <v>331581</v>
      </c>
      <c r="F31" s="118">
        <v>322820</v>
      </c>
      <c r="G31" s="168">
        <f t="shared" si="0"/>
        <v>-2.6421899927921082</v>
      </c>
      <c r="H31" s="132">
        <f t="shared" si="1"/>
        <v>5.7863675675191235</v>
      </c>
      <c r="I31" s="118">
        <v>3637298</v>
      </c>
      <c r="J31" s="118">
        <v>3749904</v>
      </c>
      <c r="K31" s="168">
        <f t="shared" si="2"/>
        <v>3.0958695163277796</v>
      </c>
      <c r="L31" s="132">
        <f t="shared" si="3"/>
        <v>6.5934898329124705</v>
      </c>
      <c r="M31" s="177"/>
      <c r="N31" s="146"/>
    </row>
    <row r="32" spans="2:14" ht="15" customHeight="1">
      <c r="B32" s="102"/>
      <c r="C32" s="4" t="s">
        <v>107</v>
      </c>
      <c r="D32" s="99"/>
      <c r="E32" s="118">
        <v>82365</v>
      </c>
      <c r="F32" s="118">
        <v>79387</v>
      </c>
      <c r="G32" s="168">
        <f t="shared" si="0"/>
        <v>-3.6156134280337522</v>
      </c>
      <c r="H32" s="132">
        <f t="shared" si="1"/>
        <v>1.4229674805855914</v>
      </c>
      <c r="I32" s="118">
        <v>795969</v>
      </c>
      <c r="J32" s="118">
        <v>801130</v>
      </c>
      <c r="K32" s="168">
        <f t="shared" si="2"/>
        <v>0.64839208562142492</v>
      </c>
      <c r="L32" s="132">
        <f t="shared" si="3"/>
        <v>1.4086340636563408</v>
      </c>
      <c r="M32" s="177"/>
      <c r="N32" s="146"/>
    </row>
    <row r="33" spans="2:14" ht="15" customHeight="1">
      <c r="B33" s="102"/>
      <c r="C33" s="4" t="s">
        <v>45</v>
      </c>
      <c r="D33" s="99"/>
      <c r="E33" s="118">
        <v>58057</v>
      </c>
      <c r="F33" s="118">
        <v>56655</v>
      </c>
      <c r="G33" s="168">
        <f t="shared" si="0"/>
        <v>-2.4148681468212274</v>
      </c>
      <c r="H33" s="132">
        <f t="shared" si="1"/>
        <v>1.0155091212991634</v>
      </c>
      <c r="I33" s="118">
        <v>590842</v>
      </c>
      <c r="J33" s="118">
        <v>602600</v>
      </c>
      <c r="K33" s="168">
        <f t="shared" si="2"/>
        <v>1.990041330846487</v>
      </c>
      <c r="L33" s="132">
        <f t="shared" si="3"/>
        <v>1.0595569842089436</v>
      </c>
      <c r="M33" s="177"/>
      <c r="N33" s="146"/>
    </row>
    <row r="34" spans="2:14" ht="15" customHeight="1">
      <c r="B34" s="102"/>
      <c r="C34" s="4" t="s">
        <v>108</v>
      </c>
      <c r="D34" s="99"/>
      <c r="E34" s="118">
        <v>125948</v>
      </c>
      <c r="F34" s="118">
        <v>118716</v>
      </c>
      <c r="G34" s="168">
        <f t="shared" si="0"/>
        <v>-5.7420522755422869</v>
      </c>
      <c r="H34" s="132">
        <f t="shared" si="1"/>
        <v>2.1279177626714585</v>
      </c>
      <c r="I34" s="118">
        <v>1118404</v>
      </c>
      <c r="J34" s="118">
        <v>1137370</v>
      </c>
      <c r="K34" s="168">
        <f t="shared" si="2"/>
        <v>1.6958093855172192</v>
      </c>
      <c r="L34" s="132">
        <f t="shared" si="3"/>
        <v>1.9998478711080754</v>
      </c>
      <c r="M34" s="177"/>
      <c r="N34" s="146"/>
    </row>
    <row r="35" spans="2:14" ht="15" customHeight="1">
      <c r="B35" s="102"/>
      <c r="C35" s="4" t="s">
        <v>109</v>
      </c>
      <c r="D35" s="99"/>
      <c r="E35" s="118">
        <v>442249</v>
      </c>
      <c r="F35" s="118">
        <v>422568</v>
      </c>
      <c r="G35" s="168">
        <f t="shared" si="0"/>
        <v>-4.4502079145458779</v>
      </c>
      <c r="H35" s="132">
        <f t="shared" si="1"/>
        <v>7.574294561276937</v>
      </c>
      <c r="I35" s="118">
        <v>4334776</v>
      </c>
      <c r="J35" s="118">
        <v>4393139</v>
      </c>
      <c r="K35" s="168">
        <f t="shared" si="2"/>
        <v>1.346390217164624</v>
      </c>
      <c r="L35" s="132">
        <f t="shared" si="3"/>
        <v>7.7244957020423071</v>
      </c>
      <c r="M35" s="177"/>
      <c r="N35" s="146"/>
    </row>
    <row r="36" spans="2:14" ht="15" customHeight="1">
      <c r="B36" s="102"/>
      <c r="C36" s="4" t="s">
        <v>110</v>
      </c>
      <c r="D36" s="99"/>
      <c r="E36" s="118">
        <v>231113</v>
      </c>
      <c r="F36" s="118">
        <v>222343</v>
      </c>
      <c r="G36" s="168">
        <f t="shared" si="0"/>
        <v>-3.7946805242457153</v>
      </c>
      <c r="H36" s="132">
        <f t="shared" si="1"/>
        <v>3.9853736573474521</v>
      </c>
      <c r="I36" s="118">
        <v>2173594</v>
      </c>
      <c r="J36" s="118">
        <v>2203102</v>
      </c>
      <c r="K36" s="168">
        <f t="shared" si="2"/>
        <v>1.3575672365676388</v>
      </c>
      <c r="L36" s="132">
        <f t="shared" si="3"/>
        <v>3.8737340043556125</v>
      </c>
      <c r="M36" s="177"/>
      <c r="N36" s="146"/>
    </row>
    <row r="37" spans="2:14" ht="15" customHeight="1">
      <c r="B37" s="102"/>
      <c r="C37" s="4" t="s">
        <v>111</v>
      </c>
      <c r="D37" s="99"/>
      <c r="E37" s="118">
        <v>49409</v>
      </c>
      <c r="F37" s="118">
        <v>48235</v>
      </c>
      <c r="G37" s="168">
        <f t="shared" si="0"/>
        <v>-2.3760853285838612</v>
      </c>
      <c r="H37" s="132">
        <f t="shared" si="1"/>
        <v>0.8645853404971342</v>
      </c>
      <c r="I37" s="118">
        <v>427579</v>
      </c>
      <c r="J37" s="118">
        <v>434135</v>
      </c>
      <c r="K37" s="168">
        <f t="shared" si="2"/>
        <v>1.5332839077690907</v>
      </c>
      <c r="L37" s="132">
        <f t="shared" si="3"/>
        <v>0.7633434638890636</v>
      </c>
      <c r="M37" s="177"/>
      <c r="N37" s="146"/>
    </row>
    <row r="38" spans="2:14" ht="15" customHeight="1">
      <c r="B38" s="102"/>
      <c r="C38" s="4" t="s">
        <v>105</v>
      </c>
      <c r="D38" s="99"/>
      <c r="E38" s="118">
        <v>51133</v>
      </c>
      <c r="F38" s="118">
        <v>48218</v>
      </c>
      <c r="G38" s="168">
        <f t="shared" si="0"/>
        <v>-5.7008194316781724</v>
      </c>
      <c r="H38" s="132">
        <f t="shared" si="1"/>
        <v>0.8642806250252062</v>
      </c>
      <c r="I38" s="118">
        <v>376733</v>
      </c>
      <c r="J38" s="118">
        <v>377605</v>
      </c>
      <c r="K38" s="168">
        <f t="shared" si="2"/>
        <v>0.23146366259393256</v>
      </c>
      <c r="L38" s="132">
        <f t="shared" si="3"/>
        <v>0.66394625791937967</v>
      </c>
      <c r="M38" s="177"/>
      <c r="N38" s="146"/>
    </row>
    <row r="39" spans="2:14" ht="15" customHeight="1">
      <c r="B39" s="102"/>
      <c r="C39" s="4" t="s">
        <v>112</v>
      </c>
      <c r="D39" s="99"/>
      <c r="E39" s="118">
        <v>27492</v>
      </c>
      <c r="F39" s="118">
        <v>26446</v>
      </c>
      <c r="G39" s="168">
        <f t="shared" si="0"/>
        <v>-3.8047431980212423</v>
      </c>
      <c r="H39" s="132">
        <f t="shared" si="1"/>
        <v>0.47402972768295248</v>
      </c>
      <c r="I39" s="118">
        <v>226944</v>
      </c>
      <c r="J39" s="118">
        <v>230700</v>
      </c>
      <c r="K39" s="168">
        <f t="shared" si="2"/>
        <v>1.6550338409475465</v>
      </c>
      <c r="L39" s="132">
        <f t="shared" si="3"/>
        <v>0.40564187895287634</v>
      </c>
      <c r="M39" s="177"/>
      <c r="N39" s="146"/>
    </row>
    <row r="40" spans="2:14" ht="15" customHeight="1">
      <c r="B40" s="102"/>
      <c r="C40" s="4" t="s">
        <v>113</v>
      </c>
      <c r="D40" s="99"/>
      <c r="E40" s="118">
        <v>37225</v>
      </c>
      <c r="F40" s="118">
        <v>35476</v>
      </c>
      <c r="G40" s="168">
        <f t="shared" si="0"/>
        <v>-4.6984553391537949</v>
      </c>
      <c r="H40" s="132">
        <f t="shared" si="1"/>
        <v>0.63588741659534231</v>
      </c>
      <c r="I40" s="118">
        <v>293487</v>
      </c>
      <c r="J40" s="118">
        <v>290557</v>
      </c>
      <c r="K40" s="168">
        <f t="shared" si="2"/>
        <v>-0.99834064200458628</v>
      </c>
      <c r="L40" s="132">
        <f t="shared" si="3"/>
        <v>0.51088897885960516</v>
      </c>
      <c r="M40" s="177"/>
      <c r="N40" s="146"/>
    </row>
    <row r="41" spans="2:14" ht="15" customHeight="1">
      <c r="B41" s="102"/>
      <c r="C41" s="4" t="s">
        <v>114</v>
      </c>
      <c r="D41" s="99"/>
      <c r="E41" s="118">
        <v>85833</v>
      </c>
      <c r="F41" s="118">
        <v>83415</v>
      </c>
      <c r="G41" s="168">
        <f t="shared" si="0"/>
        <v>-2.8170983188284224</v>
      </c>
      <c r="H41" s="132">
        <f t="shared" si="1"/>
        <v>1.495167122993023</v>
      </c>
      <c r="I41" s="118">
        <v>805627</v>
      </c>
      <c r="J41" s="118">
        <v>820656</v>
      </c>
      <c r="K41" s="168">
        <f t="shared" si="2"/>
        <v>1.8655035146538039</v>
      </c>
      <c r="L41" s="132">
        <f t="shared" si="3"/>
        <v>1.4429668045684947</v>
      </c>
      <c r="M41" s="177"/>
      <c r="N41" s="146"/>
    </row>
    <row r="42" spans="2:14" ht="15" customHeight="1">
      <c r="B42" s="102"/>
      <c r="C42" s="4" t="s">
        <v>77</v>
      </c>
      <c r="D42" s="99"/>
      <c r="E42" s="118">
        <v>135296</v>
      </c>
      <c r="F42" s="118">
        <v>131074</v>
      </c>
      <c r="G42" s="168">
        <f t="shared" si="0"/>
        <v>-3.1205652790917693</v>
      </c>
      <c r="H42" s="132">
        <f t="shared" si="1"/>
        <v>2.3494279863236529</v>
      </c>
      <c r="I42" s="118">
        <v>1287533</v>
      </c>
      <c r="J42" s="118">
        <v>1302074</v>
      </c>
      <c r="K42" s="168">
        <f t="shared" si="2"/>
        <v>1.1293691113159818</v>
      </c>
      <c r="L42" s="132">
        <f t="shared" si="3"/>
        <v>2.2894483913987322</v>
      </c>
      <c r="M42" s="177"/>
      <c r="N42" s="146"/>
    </row>
    <row r="43" spans="2:14" ht="15" customHeight="1">
      <c r="B43" s="102"/>
      <c r="C43" s="4" t="s">
        <v>115</v>
      </c>
      <c r="D43" s="99"/>
      <c r="E43" s="118">
        <v>65985</v>
      </c>
      <c r="F43" s="118">
        <v>62774</v>
      </c>
      <c r="G43" s="168">
        <f t="shared" si="0"/>
        <v>-4.8662574827612337</v>
      </c>
      <c r="H43" s="132">
        <f t="shared" si="1"/>
        <v>1.1251887667537497</v>
      </c>
      <c r="I43" s="118">
        <v>584608</v>
      </c>
      <c r="J43" s="118">
        <v>577791</v>
      </c>
      <c r="K43" s="168">
        <f t="shared" si="2"/>
        <v>-1.1660805189118177</v>
      </c>
      <c r="L43" s="132">
        <f t="shared" si="3"/>
        <v>1.0159350970180381</v>
      </c>
      <c r="M43" s="177"/>
      <c r="N43" s="146"/>
    </row>
    <row r="44" spans="2:14" s="149" customFormat="1" ht="15" customHeight="1">
      <c r="B44" s="151"/>
      <c r="C44" s="154" t="s">
        <v>116</v>
      </c>
      <c r="D44" s="156"/>
      <c r="E44" s="162">
        <v>39217</v>
      </c>
      <c r="F44" s="162">
        <v>37021</v>
      </c>
      <c r="G44" s="169">
        <f t="shared" si="0"/>
        <v>-5.5996124129841656</v>
      </c>
      <c r="H44" s="172">
        <f t="shared" si="1"/>
        <v>0.66358067566174805</v>
      </c>
      <c r="I44" s="162">
        <v>306064</v>
      </c>
      <c r="J44" s="162">
        <v>301688</v>
      </c>
      <c r="K44" s="169">
        <f t="shared" si="2"/>
        <v>-1.4297663233833446</v>
      </c>
      <c r="L44" s="172">
        <f t="shared" si="3"/>
        <v>0.53046071598411515</v>
      </c>
      <c r="M44" s="178"/>
      <c r="N44" s="179"/>
    </row>
    <row r="45" spans="2:14" ht="15" customHeight="1">
      <c r="B45" s="102"/>
      <c r="C45" s="4" t="s">
        <v>117</v>
      </c>
      <c r="D45" s="99"/>
      <c r="E45" s="118">
        <v>50047</v>
      </c>
      <c r="F45" s="118">
        <v>47893</v>
      </c>
      <c r="G45" s="168">
        <f t="shared" si="0"/>
        <v>-4.3039542829740052</v>
      </c>
      <c r="H45" s="132">
        <f t="shared" si="1"/>
        <v>0.8584551821795221</v>
      </c>
      <c r="I45" s="118">
        <v>426402</v>
      </c>
      <c r="J45" s="118">
        <v>429167</v>
      </c>
      <c r="K45" s="168">
        <f t="shared" si="2"/>
        <v>0.64844911609232603</v>
      </c>
      <c r="L45" s="132">
        <f t="shared" si="3"/>
        <v>0.75460818493527981</v>
      </c>
      <c r="M45" s="177"/>
      <c r="N45" s="146"/>
    </row>
    <row r="46" spans="2:14" ht="15" customHeight="1">
      <c r="B46" s="102"/>
      <c r="C46" s="4" t="s">
        <v>118</v>
      </c>
      <c r="D46" s="99"/>
      <c r="E46" s="118">
        <v>68510</v>
      </c>
      <c r="F46" s="118">
        <v>65223</v>
      </c>
      <c r="G46" s="168">
        <f t="shared" si="0"/>
        <v>-4.7978397314260697</v>
      </c>
      <c r="H46" s="132">
        <f t="shared" si="1"/>
        <v>1.1690857191509192</v>
      </c>
      <c r="I46" s="118">
        <v>576727</v>
      </c>
      <c r="J46" s="118">
        <v>566761</v>
      </c>
      <c r="K46" s="168">
        <f t="shared" si="2"/>
        <v>-1.7280272988779786</v>
      </c>
      <c r="L46" s="132">
        <f t="shared" si="3"/>
        <v>0.99654094909931168</v>
      </c>
      <c r="M46" s="177"/>
      <c r="N46" s="146"/>
    </row>
    <row r="47" spans="2:14" ht="15" customHeight="1">
      <c r="B47" s="102"/>
      <c r="C47" s="4" t="s">
        <v>119</v>
      </c>
      <c r="D47" s="99"/>
      <c r="E47" s="118">
        <v>38378</v>
      </c>
      <c r="F47" s="118">
        <v>36239</v>
      </c>
      <c r="G47" s="168">
        <f t="shared" si="0"/>
        <v>-5.5735056542810986</v>
      </c>
      <c r="H47" s="132">
        <f t="shared" si="1"/>
        <v>0.64956376395305593</v>
      </c>
      <c r="I47" s="118">
        <v>281770</v>
      </c>
      <c r="J47" s="118">
        <v>279196</v>
      </c>
      <c r="K47" s="168">
        <f t="shared" si="2"/>
        <v>-0.91351101962593617</v>
      </c>
      <c r="L47" s="132">
        <f t="shared" si="3"/>
        <v>0.49091283067241992</v>
      </c>
      <c r="M47" s="177"/>
      <c r="N47" s="146"/>
    </row>
    <row r="48" spans="2:14" ht="15" customHeight="1">
      <c r="B48" s="102"/>
      <c r="C48" s="4" t="s">
        <v>120</v>
      </c>
      <c r="D48" s="99"/>
      <c r="E48" s="118">
        <v>224833</v>
      </c>
      <c r="F48" s="118">
        <v>223008</v>
      </c>
      <c r="G48" s="168">
        <f t="shared" si="0"/>
        <v>-0.81171358297047136</v>
      </c>
      <c r="H48" s="132">
        <f t="shared" si="1"/>
        <v>3.9972934096316979</v>
      </c>
      <c r="I48" s="118">
        <v>2174722</v>
      </c>
      <c r="J48" s="118">
        <v>2236269</v>
      </c>
      <c r="K48" s="168">
        <f t="shared" si="2"/>
        <v>2.8301088598910571</v>
      </c>
      <c r="L48" s="132">
        <f t="shared" si="3"/>
        <v>3.9320518379023404</v>
      </c>
      <c r="M48" s="177"/>
      <c r="N48" s="146"/>
    </row>
    <row r="49" spans="2:14" ht="15" customHeight="1">
      <c r="B49" s="102"/>
      <c r="C49" s="4" t="s">
        <v>54</v>
      </c>
      <c r="D49" s="99"/>
      <c r="E49" s="118">
        <v>39101</v>
      </c>
      <c r="F49" s="118">
        <v>38131</v>
      </c>
      <c r="G49" s="168">
        <f t="shared" si="0"/>
        <v>-2.4807549679036343</v>
      </c>
      <c r="H49" s="132">
        <f t="shared" si="1"/>
        <v>0.68347680353469953</v>
      </c>
      <c r="I49" s="118">
        <v>349694</v>
      </c>
      <c r="J49" s="118">
        <v>354733</v>
      </c>
      <c r="K49" s="168">
        <f t="shared" si="2"/>
        <v>1.4409741087922585</v>
      </c>
      <c r="L49" s="132">
        <f t="shared" si="3"/>
        <v>0.62373021519978622</v>
      </c>
      <c r="M49" s="177"/>
      <c r="N49" s="146"/>
    </row>
    <row r="50" spans="2:14" ht="15" customHeight="1">
      <c r="B50" s="102"/>
      <c r="C50" s="4" t="s">
        <v>121</v>
      </c>
      <c r="D50" s="99"/>
      <c r="E50" s="118">
        <v>65467</v>
      </c>
      <c r="F50" s="118">
        <v>63159</v>
      </c>
      <c r="G50" s="168">
        <f t="shared" si="0"/>
        <v>-3.525440298165488</v>
      </c>
      <c r="H50" s="132">
        <f t="shared" si="1"/>
        <v>1.1320896759709445</v>
      </c>
      <c r="I50" s="118">
        <v>551755</v>
      </c>
      <c r="J50" s="118">
        <v>536782</v>
      </c>
      <c r="K50" s="168">
        <f t="shared" si="2"/>
        <v>-2.7137044521572076</v>
      </c>
      <c r="L50" s="132">
        <f t="shared" si="3"/>
        <v>0.94382860454305539</v>
      </c>
      <c r="M50" s="177"/>
      <c r="N50" s="146"/>
    </row>
    <row r="51" spans="2:14" ht="15" customHeight="1">
      <c r="B51" s="102"/>
      <c r="C51" s="4" t="s">
        <v>122</v>
      </c>
      <c r="D51" s="99"/>
      <c r="E51" s="118">
        <v>79219</v>
      </c>
      <c r="F51" s="118">
        <v>74104</v>
      </c>
      <c r="G51" s="168">
        <f t="shared" si="0"/>
        <v>-6.4567843572880239</v>
      </c>
      <c r="H51" s="132">
        <f t="shared" si="1"/>
        <v>1.328272666574057</v>
      </c>
      <c r="I51" s="118">
        <v>701614</v>
      </c>
      <c r="J51" s="118">
        <v>690992</v>
      </c>
      <c r="K51" s="168">
        <f t="shared" si="2"/>
        <v>-1.513937863269547</v>
      </c>
      <c r="L51" s="132">
        <f t="shared" si="3"/>
        <v>1.2149774305219156</v>
      </c>
      <c r="M51" s="177"/>
      <c r="N51" s="146"/>
    </row>
    <row r="52" spans="2:14" ht="15" customHeight="1">
      <c r="B52" s="102"/>
      <c r="C52" s="4" t="s">
        <v>123</v>
      </c>
      <c r="D52" s="99"/>
      <c r="E52" s="118">
        <v>56303</v>
      </c>
      <c r="F52" s="118">
        <v>54443</v>
      </c>
      <c r="G52" s="168">
        <f t="shared" si="0"/>
        <v>-3.3035539846899811</v>
      </c>
      <c r="H52" s="132">
        <f t="shared" si="1"/>
        <v>0.97586026106946155</v>
      </c>
      <c r="I52" s="118">
        <v>485108</v>
      </c>
      <c r="J52" s="118">
        <v>483206</v>
      </c>
      <c r="K52" s="168">
        <f t="shared" si="2"/>
        <v>-0.3920776404429529</v>
      </c>
      <c r="L52" s="132">
        <f t="shared" si="3"/>
        <v>0.84962544326529521</v>
      </c>
      <c r="M52" s="177"/>
      <c r="N52" s="146"/>
    </row>
    <row r="53" spans="2:14" ht="15" customHeight="1">
      <c r="B53" s="102"/>
      <c r="C53" s="4" t="s">
        <v>124</v>
      </c>
      <c r="D53" s="99"/>
      <c r="E53" s="118">
        <v>54955</v>
      </c>
      <c r="F53" s="118">
        <v>52663</v>
      </c>
      <c r="G53" s="168">
        <f t="shared" si="0"/>
        <v>-4.1706851059958145</v>
      </c>
      <c r="H53" s="132">
        <f t="shared" si="1"/>
        <v>0.94395475871463841</v>
      </c>
      <c r="I53" s="118">
        <v>450481</v>
      </c>
      <c r="J53" s="118">
        <v>448050</v>
      </c>
      <c r="K53" s="168">
        <f t="shared" si="2"/>
        <v>-0.53964540124888727</v>
      </c>
      <c r="L53" s="132">
        <f t="shared" si="3"/>
        <v>0.78781033318091132</v>
      </c>
      <c r="M53" s="177"/>
      <c r="N53" s="146"/>
    </row>
    <row r="54" spans="2:14" ht="15" customHeight="1">
      <c r="B54" s="102"/>
      <c r="C54" s="4" t="s">
        <v>125</v>
      </c>
      <c r="D54" s="99"/>
      <c r="E54" s="118">
        <v>80279</v>
      </c>
      <c r="F54" s="118">
        <v>77256</v>
      </c>
      <c r="G54" s="168">
        <f t="shared" si="0"/>
        <v>-3.765617409285118</v>
      </c>
      <c r="H54" s="132">
        <f t="shared" si="1"/>
        <v>1.3847704999574293</v>
      </c>
      <c r="I54" s="118">
        <v>674469</v>
      </c>
      <c r="J54" s="118">
        <v>669456</v>
      </c>
      <c r="K54" s="168">
        <f t="shared" si="2"/>
        <v>-0.74325135773475137</v>
      </c>
      <c r="L54" s="132">
        <f t="shared" si="3"/>
        <v>1.1771104885837747</v>
      </c>
      <c r="M54" s="177"/>
      <c r="N54" s="146"/>
    </row>
    <row r="55" spans="2:14" ht="15" customHeight="1">
      <c r="B55" s="103"/>
      <c r="C55" s="155" t="s">
        <v>19</v>
      </c>
      <c r="D55" s="108"/>
      <c r="E55" s="119">
        <v>67284</v>
      </c>
      <c r="F55" s="119">
        <v>67648</v>
      </c>
      <c r="G55" s="170">
        <f t="shared" si="0"/>
        <v>0.5409904286308781</v>
      </c>
      <c r="H55" s="133">
        <f t="shared" si="1"/>
        <v>1.2125524849994846</v>
      </c>
      <c r="I55" s="119">
        <v>514802</v>
      </c>
      <c r="J55" s="119">
        <v>553619</v>
      </c>
      <c r="K55" s="170">
        <f t="shared" si="2"/>
        <v>7.5401804965792669</v>
      </c>
      <c r="L55" s="133">
        <f t="shared" si="3"/>
        <v>0.97343325263984604</v>
      </c>
      <c r="M55" s="177"/>
      <c r="N55" s="146"/>
    </row>
    <row r="56" spans="2:14" ht="18" customHeight="1">
      <c r="C56" s="74" t="s">
        <v>81</v>
      </c>
    </row>
    <row r="57" spans="2:14" ht="3.75" customHeight="1">
      <c r="C57" s="74"/>
    </row>
  </sheetData>
  <mergeCells count="11">
    <mergeCell ref="E4:H4"/>
    <mergeCell ref="I4:L4"/>
    <mergeCell ref="C4:C7"/>
    <mergeCell ref="E5:E7"/>
    <mergeCell ref="F5:F7"/>
    <mergeCell ref="I5:I7"/>
    <mergeCell ref="J5:J7"/>
    <mergeCell ref="G6:G7"/>
    <mergeCell ref="H6:H7"/>
    <mergeCell ref="K6:K7"/>
    <mergeCell ref="L6:L7"/>
  </mergeCells>
  <phoneticPr fontId="2"/>
  <printOptions horizontalCentered="1" verticalCentered="1"/>
  <pageMargins left="0.42" right="0.19685039370078741" top="0.59055118110236227" bottom="0.74803149606299213" header="0.31496062992125984" footer="0.31496062992125984"/>
  <pageSetup paperSize="9" scale="94" fitToWidth="1" fitToHeight="1" orientation="portrait" usePrinterDefaults="1" r:id="rId1"/>
  <headerFooter scaleWithDoc="0" alignWithMargins="0"/>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AH27"/>
  <sheetViews>
    <sheetView workbookViewId="0">
      <selection activeCell="C15" sqref="C15"/>
    </sheetView>
  </sheetViews>
  <sheetFormatPr defaultRowHeight="15.75" customHeight="1"/>
  <cols>
    <col min="1" max="1" width="3.125" style="1" customWidth="1"/>
    <col min="2" max="2" width="4.25" style="1" customWidth="1"/>
    <col min="3" max="3" width="32.125" style="2" customWidth="1"/>
    <col min="4" max="5" width="10.625" style="1" customWidth="1"/>
    <col min="6" max="6" width="9.125" style="1" customWidth="1"/>
    <col min="7" max="7" width="8.875" style="1" customWidth="1"/>
    <col min="8" max="8" width="2.5" style="1" customWidth="1"/>
    <col min="9" max="10" width="11.375" style="1" customWidth="1"/>
    <col min="11" max="11" width="9.75" style="1" customWidth="1"/>
    <col min="12" max="12" width="9.125" style="1" customWidth="1"/>
    <col min="13" max="13" width="1.875" style="1" customWidth="1"/>
    <col min="14" max="16" width="11" style="1" customWidth="1"/>
    <col min="17" max="17" width="8" style="1" customWidth="1"/>
    <col min="18" max="34" width="7.5" style="1" customWidth="1"/>
    <col min="35" max="16384" width="9" style="1" customWidth="1"/>
  </cols>
  <sheetData>
    <row r="1" spans="1:34" ht="15.75" customHeight="1">
      <c r="A1" s="5"/>
      <c r="B1" s="5"/>
    </row>
    <row r="2" spans="1:34" ht="19.5" customHeight="1">
      <c r="B2" s="66" t="s">
        <v>126</v>
      </c>
      <c r="C2" s="100"/>
      <c r="D2" s="100"/>
      <c r="E2" s="75"/>
      <c r="F2" s="75"/>
      <c r="G2" s="75"/>
      <c r="H2" s="75"/>
    </row>
    <row r="3" spans="1:34" ht="27" customHeight="1">
      <c r="B3" s="180" t="s">
        <v>1</v>
      </c>
      <c r="C3" s="184"/>
      <c r="D3" s="180" t="s">
        <v>62</v>
      </c>
      <c r="E3" s="180"/>
      <c r="F3" s="180"/>
      <c r="G3" s="180"/>
      <c r="H3" s="188"/>
      <c r="I3" s="114" t="s">
        <v>133</v>
      </c>
      <c r="J3" s="122"/>
      <c r="K3" s="122"/>
      <c r="L3" s="104"/>
      <c r="M3" s="188"/>
      <c r="N3" s="114" t="s">
        <v>135</v>
      </c>
      <c r="O3" s="122"/>
      <c r="P3" s="122"/>
      <c r="Q3" s="104"/>
    </row>
    <row r="4" spans="1:34" ht="13.5" customHeight="1">
      <c r="B4" s="181"/>
      <c r="C4" s="181"/>
      <c r="D4" s="180" t="s">
        <v>8</v>
      </c>
      <c r="E4" s="114" t="s">
        <v>131</v>
      </c>
      <c r="F4" s="189"/>
      <c r="G4" s="190"/>
      <c r="H4" s="194"/>
      <c r="I4" s="180" t="s">
        <v>8</v>
      </c>
      <c r="J4" s="114" t="s">
        <v>131</v>
      </c>
      <c r="K4" s="189"/>
      <c r="L4" s="190"/>
      <c r="M4" s="199"/>
      <c r="N4" s="180" t="s">
        <v>8</v>
      </c>
      <c r="O4" s="114" t="s">
        <v>131</v>
      </c>
      <c r="P4" s="189"/>
      <c r="Q4" s="190"/>
    </row>
    <row r="5" spans="1:34" ht="47.25" customHeight="1">
      <c r="B5" s="181"/>
      <c r="C5" s="181"/>
      <c r="D5" s="188"/>
      <c r="E5" s="188"/>
      <c r="F5" s="123" t="s">
        <v>3</v>
      </c>
      <c r="G5" s="123" t="s">
        <v>127</v>
      </c>
      <c r="H5" s="195"/>
      <c r="I5" s="188"/>
      <c r="J5" s="188"/>
      <c r="K5" s="123" t="s">
        <v>3</v>
      </c>
      <c r="L5" s="123" t="s">
        <v>127</v>
      </c>
      <c r="M5" s="195"/>
      <c r="N5" s="188"/>
      <c r="O5" s="188"/>
      <c r="P5" s="123" t="s">
        <v>3</v>
      </c>
      <c r="Q5" s="123" t="s">
        <v>127</v>
      </c>
    </row>
    <row r="6" spans="1:34" ht="20.25" customHeight="1">
      <c r="B6" s="182" t="s">
        <v>26</v>
      </c>
      <c r="C6" s="185"/>
      <c r="D6" s="117">
        <v>30161</v>
      </c>
      <c r="E6" s="117">
        <v>27936</v>
      </c>
      <c r="F6" s="125">
        <f t="shared" ref="F6:F23" si="0">ROUND(E6/D6*100-100,1)</f>
        <v>-7.4</v>
      </c>
      <c r="G6" s="191">
        <f t="shared" ref="G6:G23" si="1">ROUND(E6/E$6*100,1)</f>
        <v>100</v>
      </c>
      <c r="H6" s="192"/>
      <c r="I6" s="117">
        <f>SUM(I7:I23)</f>
        <v>3306982</v>
      </c>
      <c r="J6" s="117">
        <v>4127197</v>
      </c>
      <c r="K6" s="196">
        <f>ROUND(J6/I6*100-100,1)</f>
        <v>24.8</v>
      </c>
      <c r="L6" s="191">
        <f t="shared" ref="L6:L23" si="2">ROUND(I6/I$6*100,1)</f>
        <v>100</v>
      </c>
      <c r="M6" s="192"/>
      <c r="N6" s="117">
        <f>SUM(N7:N23)</f>
        <v>844175</v>
      </c>
      <c r="O6" s="117">
        <v>1024560</v>
      </c>
      <c r="P6" s="202">
        <f>ROUND(O6/N6*100-100,1)</f>
        <v>21.4</v>
      </c>
      <c r="Q6" s="191">
        <f t="shared" ref="Q6:Q23" si="3">ROUND(N6/N$6*100,1)</f>
        <v>100</v>
      </c>
      <c r="R6" s="66"/>
      <c r="S6" s="66"/>
      <c r="T6" s="66"/>
      <c r="U6" s="66"/>
      <c r="V6" s="66"/>
      <c r="W6" s="66"/>
      <c r="X6" s="66"/>
      <c r="Y6" s="66"/>
      <c r="Z6" s="66"/>
      <c r="AA6" s="66"/>
      <c r="AB6" s="66"/>
      <c r="AC6" s="66"/>
      <c r="AD6" s="66"/>
      <c r="AE6" s="66"/>
      <c r="AF6" s="66"/>
      <c r="AG6" s="66"/>
      <c r="AH6" s="66"/>
    </row>
    <row r="7" spans="1:34" ht="20.25" customHeight="1">
      <c r="B7" s="102"/>
      <c r="C7" s="186" t="s">
        <v>42</v>
      </c>
      <c r="D7" s="118">
        <v>272</v>
      </c>
      <c r="E7" s="118">
        <v>290</v>
      </c>
      <c r="F7" s="126">
        <f t="shared" si="0"/>
        <v>6.6</v>
      </c>
      <c r="G7" s="192">
        <f t="shared" si="1"/>
        <v>1</v>
      </c>
      <c r="H7" s="192"/>
      <c r="I7" s="118">
        <v>34320</v>
      </c>
      <c r="J7" s="118">
        <v>47017</v>
      </c>
      <c r="K7" s="197">
        <f>ROUND(J7/I7*100-100,1)</f>
        <v>37</v>
      </c>
      <c r="L7" s="192">
        <f t="shared" si="2"/>
        <v>1</v>
      </c>
      <c r="M7" s="192"/>
      <c r="N7" s="200">
        <v>9413</v>
      </c>
      <c r="O7" s="200">
        <v>11436</v>
      </c>
      <c r="P7" s="203">
        <f>ROUND(O7/N7*100-100,1)</f>
        <v>21.5</v>
      </c>
      <c r="Q7" s="192">
        <f t="shared" si="3"/>
        <v>1.1000000000000001</v>
      </c>
    </row>
    <row r="8" spans="1:34" ht="20.25" customHeight="1">
      <c r="B8" s="102"/>
      <c r="C8" s="186" t="s">
        <v>7</v>
      </c>
      <c r="D8" s="118">
        <v>16</v>
      </c>
      <c r="E8" s="118">
        <v>17</v>
      </c>
      <c r="F8" s="126">
        <f t="shared" si="0"/>
        <v>6.3</v>
      </c>
      <c r="G8" s="192">
        <f t="shared" si="1"/>
        <v>0.1</v>
      </c>
      <c r="H8" s="192"/>
      <c r="I8" s="118">
        <v>6180</v>
      </c>
      <c r="J8" s="118" t="s">
        <v>134</v>
      </c>
      <c r="K8" s="197" t="s">
        <v>134</v>
      </c>
      <c r="L8" s="192">
        <f t="shared" si="2"/>
        <v>0.2</v>
      </c>
      <c r="M8" s="192"/>
      <c r="N8" s="200">
        <v>616</v>
      </c>
      <c r="O8" s="200" t="s">
        <v>134</v>
      </c>
      <c r="P8" s="203" t="s">
        <v>134</v>
      </c>
      <c r="Q8" s="192">
        <f t="shared" si="3"/>
        <v>0.1</v>
      </c>
      <c r="R8" s="66"/>
      <c r="S8" s="66"/>
      <c r="T8" s="205"/>
      <c r="U8" s="66"/>
      <c r="V8" s="66"/>
      <c r="W8" s="66"/>
      <c r="X8" s="66"/>
      <c r="Y8" s="66"/>
      <c r="Z8" s="66"/>
      <c r="AA8" s="66"/>
      <c r="AB8" s="66"/>
      <c r="AC8" s="66"/>
      <c r="AD8" s="66"/>
      <c r="AE8" s="66"/>
      <c r="AF8" s="66"/>
      <c r="AG8" s="66"/>
      <c r="AH8" s="66"/>
    </row>
    <row r="9" spans="1:34" ht="20.25" customHeight="1">
      <c r="B9" s="102"/>
      <c r="C9" s="186" t="s">
        <v>12</v>
      </c>
      <c r="D9" s="118">
        <v>3308</v>
      </c>
      <c r="E9" s="118">
        <v>3043</v>
      </c>
      <c r="F9" s="126">
        <f t="shared" si="0"/>
        <v>-8</v>
      </c>
      <c r="G9" s="192">
        <f t="shared" si="1"/>
        <v>10.9</v>
      </c>
      <c r="H9" s="192"/>
      <c r="I9" s="118">
        <v>295447</v>
      </c>
      <c r="J9" s="118">
        <v>377559</v>
      </c>
      <c r="K9" s="197">
        <f>ROUND(J9/I9*100-100,1)</f>
        <v>27.8</v>
      </c>
      <c r="L9" s="192">
        <f t="shared" si="2"/>
        <v>8.9</v>
      </c>
      <c r="M9" s="192"/>
      <c r="N9" s="200">
        <v>58327</v>
      </c>
      <c r="O9" s="200">
        <v>77275</v>
      </c>
      <c r="P9" s="203">
        <f>ROUND(O9/N9*100-100,1)</f>
        <v>32.5</v>
      </c>
      <c r="Q9" s="192">
        <f t="shared" si="3"/>
        <v>6.9</v>
      </c>
      <c r="R9" s="67"/>
      <c r="S9" s="67"/>
      <c r="T9" s="67"/>
      <c r="U9" s="67"/>
      <c r="V9" s="67"/>
      <c r="W9" s="67"/>
      <c r="X9" s="67"/>
      <c r="Y9" s="67"/>
      <c r="Z9" s="67"/>
      <c r="AA9" s="67"/>
      <c r="AB9" s="67"/>
      <c r="AC9" s="67"/>
      <c r="AD9" s="67"/>
      <c r="AE9" s="67"/>
      <c r="AF9" s="67"/>
      <c r="AG9" s="67"/>
      <c r="AH9" s="67"/>
    </row>
    <row r="10" spans="1:34" ht="20.25" customHeight="1">
      <c r="B10" s="102"/>
      <c r="C10" s="186" t="s">
        <v>14</v>
      </c>
      <c r="D10" s="118">
        <v>2587</v>
      </c>
      <c r="E10" s="118">
        <v>2331</v>
      </c>
      <c r="F10" s="126">
        <f t="shared" si="0"/>
        <v>-9.9</v>
      </c>
      <c r="G10" s="192">
        <f t="shared" si="1"/>
        <v>8.3000000000000007</v>
      </c>
      <c r="H10" s="192"/>
      <c r="I10" s="118">
        <v>928136</v>
      </c>
      <c r="J10" s="118">
        <v>1082284</v>
      </c>
      <c r="K10" s="197">
        <f>ROUND(J10/I10*100-100,1)</f>
        <v>16.600000000000001</v>
      </c>
      <c r="L10" s="192">
        <f t="shared" si="2"/>
        <v>28.1</v>
      </c>
      <c r="M10" s="192"/>
      <c r="N10" s="200">
        <v>229921</v>
      </c>
      <c r="O10" s="200">
        <v>296771</v>
      </c>
      <c r="P10" s="203">
        <f>ROUND(O10/N10*100-100,1)</f>
        <v>29.1</v>
      </c>
      <c r="Q10" s="192">
        <f t="shared" si="3"/>
        <v>27.2</v>
      </c>
    </row>
    <row r="11" spans="1:34" ht="20.25" customHeight="1">
      <c r="B11" s="102"/>
      <c r="C11" s="186" t="s">
        <v>9</v>
      </c>
      <c r="D11" s="118">
        <v>3</v>
      </c>
      <c r="E11" s="118">
        <v>1</v>
      </c>
      <c r="F11" s="126">
        <f t="shared" si="0"/>
        <v>-66.7</v>
      </c>
      <c r="G11" s="192">
        <f t="shared" si="1"/>
        <v>0</v>
      </c>
      <c r="H11" s="192"/>
      <c r="I11" s="118">
        <v>205</v>
      </c>
      <c r="J11" s="118" t="s">
        <v>134</v>
      </c>
      <c r="K11" s="197" t="s">
        <v>134</v>
      </c>
      <c r="L11" s="192">
        <f t="shared" si="2"/>
        <v>0</v>
      </c>
      <c r="M11" s="192"/>
      <c r="N11" s="200">
        <v>52</v>
      </c>
      <c r="O11" s="200" t="s">
        <v>134</v>
      </c>
      <c r="P11" s="203" t="s">
        <v>134</v>
      </c>
      <c r="Q11" s="192">
        <f t="shared" si="3"/>
        <v>0</v>
      </c>
    </row>
    <row r="12" spans="1:34" ht="20.25" customHeight="1">
      <c r="B12" s="102"/>
      <c r="C12" s="186" t="s">
        <v>15</v>
      </c>
      <c r="D12" s="118">
        <v>148</v>
      </c>
      <c r="E12" s="118">
        <v>133</v>
      </c>
      <c r="F12" s="126">
        <f t="shared" si="0"/>
        <v>-10.1</v>
      </c>
      <c r="G12" s="192">
        <f t="shared" si="1"/>
        <v>0.5</v>
      </c>
      <c r="H12" s="192"/>
      <c r="I12" s="118">
        <v>50168</v>
      </c>
      <c r="J12" s="118">
        <v>36448</v>
      </c>
      <c r="K12" s="197">
        <f t="shared" ref="K12:K23" si="4">ROUND(J12/I12*100-100,1)</f>
        <v>-27.3</v>
      </c>
      <c r="L12" s="192">
        <f t="shared" si="2"/>
        <v>1.5</v>
      </c>
      <c r="M12" s="192"/>
      <c r="N12" s="200">
        <v>24920</v>
      </c>
      <c r="O12" s="200">
        <v>15120</v>
      </c>
      <c r="P12" s="203">
        <f t="shared" ref="P12:P23" si="5">ROUND(O12/N12*100-100,1)</f>
        <v>-39.299999999999997</v>
      </c>
      <c r="Q12" s="192">
        <f t="shared" si="3"/>
        <v>3</v>
      </c>
    </row>
    <row r="13" spans="1:34" ht="20.25" customHeight="1">
      <c r="B13" s="102"/>
      <c r="C13" s="186" t="s">
        <v>17</v>
      </c>
      <c r="D13" s="118">
        <v>574</v>
      </c>
      <c r="E13" s="118">
        <v>529</v>
      </c>
      <c r="F13" s="126">
        <f t="shared" si="0"/>
        <v>-7.8</v>
      </c>
      <c r="G13" s="192">
        <f t="shared" si="1"/>
        <v>1.9</v>
      </c>
      <c r="H13" s="192"/>
      <c r="I13" s="118">
        <v>99982</v>
      </c>
      <c r="J13" s="118">
        <v>126517</v>
      </c>
      <c r="K13" s="197">
        <f t="shared" si="4"/>
        <v>26.5</v>
      </c>
      <c r="L13" s="192">
        <f t="shared" si="2"/>
        <v>3</v>
      </c>
      <c r="M13" s="192"/>
      <c r="N13" s="200">
        <v>32280</v>
      </c>
      <c r="O13" s="200">
        <v>39672</v>
      </c>
      <c r="P13" s="203">
        <f t="shared" si="5"/>
        <v>22.9</v>
      </c>
      <c r="Q13" s="192">
        <f t="shared" si="3"/>
        <v>3.8</v>
      </c>
    </row>
    <row r="14" spans="1:34" ht="20.25" customHeight="1">
      <c r="B14" s="102"/>
      <c r="C14" s="186" t="s">
        <v>20</v>
      </c>
      <c r="D14" s="118">
        <v>7634</v>
      </c>
      <c r="E14" s="118">
        <v>6765</v>
      </c>
      <c r="F14" s="126">
        <f t="shared" si="0"/>
        <v>-11.4</v>
      </c>
      <c r="G14" s="192">
        <f t="shared" si="1"/>
        <v>24.2</v>
      </c>
      <c r="H14" s="192"/>
      <c r="I14" s="118">
        <v>915180</v>
      </c>
      <c r="J14" s="118">
        <v>1111096</v>
      </c>
      <c r="K14" s="197">
        <f t="shared" si="4"/>
        <v>21.4</v>
      </c>
      <c r="L14" s="192">
        <f t="shared" si="2"/>
        <v>27.7</v>
      </c>
      <c r="M14" s="192"/>
      <c r="N14" s="200">
        <v>141721</v>
      </c>
      <c r="O14" s="200">
        <v>163368</v>
      </c>
      <c r="P14" s="203">
        <f t="shared" si="5"/>
        <v>15.3</v>
      </c>
      <c r="Q14" s="192">
        <f t="shared" si="3"/>
        <v>16.8</v>
      </c>
    </row>
    <row r="15" spans="1:34" ht="20.25" customHeight="1">
      <c r="B15" s="102"/>
      <c r="C15" s="186" t="s">
        <v>21</v>
      </c>
      <c r="D15" s="118">
        <v>239</v>
      </c>
      <c r="E15" s="118">
        <v>218</v>
      </c>
      <c r="F15" s="126">
        <f t="shared" si="0"/>
        <v>-8.8000000000000007</v>
      </c>
      <c r="G15" s="192">
        <f t="shared" si="1"/>
        <v>0.8</v>
      </c>
      <c r="H15" s="192"/>
      <c r="I15" s="118">
        <v>114072</v>
      </c>
      <c r="J15" s="118">
        <v>99295</v>
      </c>
      <c r="K15" s="197">
        <f t="shared" si="4"/>
        <v>-13</v>
      </c>
      <c r="L15" s="192">
        <f t="shared" si="2"/>
        <v>3.4</v>
      </c>
      <c r="M15" s="192"/>
      <c r="N15" s="200">
        <v>35192</v>
      </c>
      <c r="O15" s="200">
        <v>50226</v>
      </c>
      <c r="P15" s="203">
        <f t="shared" si="5"/>
        <v>42.7</v>
      </c>
      <c r="Q15" s="192">
        <f t="shared" si="3"/>
        <v>4.2</v>
      </c>
    </row>
    <row r="16" spans="1:34" ht="20.25" customHeight="1">
      <c r="B16" s="102"/>
      <c r="C16" s="186" t="s">
        <v>24</v>
      </c>
      <c r="D16" s="118">
        <v>2065</v>
      </c>
      <c r="E16" s="118">
        <v>1922</v>
      </c>
      <c r="F16" s="126">
        <f t="shared" si="0"/>
        <v>-6.9</v>
      </c>
      <c r="G16" s="192">
        <f t="shared" si="1"/>
        <v>6.9</v>
      </c>
      <c r="H16" s="192"/>
      <c r="I16" s="118">
        <v>61079</v>
      </c>
      <c r="J16" s="118">
        <v>66915</v>
      </c>
      <c r="K16" s="197">
        <f t="shared" si="4"/>
        <v>9.6</v>
      </c>
      <c r="L16" s="192">
        <f t="shared" si="2"/>
        <v>1.8</v>
      </c>
      <c r="M16" s="192"/>
      <c r="N16" s="200">
        <v>16315</v>
      </c>
      <c r="O16" s="200">
        <v>18837</v>
      </c>
      <c r="P16" s="203">
        <f t="shared" si="5"/>
        <v>15.5</v>
      </c>
      <c r="Q16" s="192">
        <f t="shared" si="3"/>
        <v>1.9</v>
      </c>
    </row>
    <row r="17" spans="2:17" ht="20.25" customHeight="1">
      <c r="B17" s="102"/>
      <c r="C17" s="186" t="s">
        <v>27</v>
      </c>
      <c r="D17" s="118">
        <v>1093</v>
      </c>
      <c r="E17" s="118">
        <v>1076</v>
      </c>
      <c r="F17" s="126">
        <f t="shared" si="0"/>
        <v>-1.6</v>
      </c>
      <c r="G17" s="192">
        <f t="shared" si="1"/>
        <v>3.9</v>
      </c>
      <c r="H17" s="192"/>
      <c r="I17" s="118">
        <v>35291</v>
      </c>
      <c r="J17" s="118">
        <v>47405</v>
      </c>
      <c r="K17" s="197">
        <f t="shared" si="4"/>
        <v>34.299999999999997</v>
      </c>
      <c r="L17" s="192">
        <f t="shared" si="2"/>
        <v>1.1000000000000001</v>
      </c>
      <c r="M17" s="192"/>
      <c r="N17" s="200">
        <v>16686</v>
      </c>
      <c r="O17" s="200">
        <v>21262</v>
      </c>
      <c r="P17" s="203">
        <f t="shared" si="5"/>
        <v>27.4</v>
      </c>
      <c r="Q17" s="192">
        <f t="shared" si="3"/>
        <v>2</v>
      </c>
    </row>
    <row r="18" spans="2:17" ht="20.25" customHeight="1">
      <c r="B18" s="102"/>
      <c r="C18" s="186" t="s">
        <v>29</v>
      </c>
      <c r="D18" s="118">
        <v>3875</v>
      </c>
      <c r="E18" s="118">
        <v>3665</v>
      </c>
      <c r="F18" s="126">
        <f t="shared" si="0"/>
        <v>-5.4</v>
      </c>
      <c r="G18" s="192">
        <f t="shared" si="1"/>
        <v>13.1</v>
      </c>
      <c r="H18" s="192"/>
      <c r="I18" s="118">
        <v>69936</v>
      </c>
      <c r="J18" s="118">
        <v>76258</v>
      </c>
      <c r="K18" s="197">
        <f t="shared" si="4"/>
        <v>9</v>
      </c>
      <c r="L18" s="192">
        <f t="shared" si="2"/>
        <v>2.1</v>
      </c>
      <c r="M18" s="192"/>
      <c r="N18" s="200">
        <v>27691</v>
      </c>
      <c r="O18" s="200">
        <v>33707</v>
      </c>
      <c r="P18" s="203">
        <f t="shared" si="5"/>
        <v>21.7</v>
      </c>
      <c r="Q18" s="192">
        <f t="shared" si="3"/>
        <v>3.3</v>
      </c>
    </row>
    <row r="19" spans="2:17" ht="20.25" customHeight="1">
      <c r="B19" s="102"/>
      <c r="C19" s="186" t="s">
        <v>30</v>
      </c>
      <c r="D19" s="118">
        <v>3199</v>
      </c>
      <c r="E19" s="118">
        <v>2987</v>
      </c>
      <c r="F19" s="126">
        <f t="shared" si="0"/>
        <v>-6.6</v>
      </c>
      <c r="G19" s="192">
        <f t="shared" si="1"/>
        <v>10.7</v>
      </c>
      <c r="H19" s="192"/>
      <c r="I19" s="118">
        <v>198149</v>
      </c>
      <c r="J19" s="118">
        <v>160408</v>
      </c>
      <c r="K19" s="197">
        <f t="shared" si="4"/>
        <v>-19</v>
      </c>
      <c r="L19" s="192">
        <f t="shared" si="2"/>
        <v>6</v>
      </c>
      <c r="M19" s="192"/>
      <c r="N19" s="200">
        <v>24397</v>
      </c>
      <c r="O19" s="200">
        <v>23074</v>
      </c>
      <c r="P19" s="203">
        <f t="shared" si="5"/>
        <v>-5.4</v>
      </c>
      <c r="Q19" s="192">
        <f t="shared" si="3"/>
        <v>2.9</v>
      </c>
    </row>
    <row r="20" spans="2:17" ht="20.25" customHeight="1">
      <c r="B20" s="102"/>
      <c r="C20" s="186" t="s">
        <v>33</v>
      </c>
      <c r="D20" s="118">
        <v>801</v>
      </c>
      <c r="E20" s="118">
        <v>804</v>
      </c>
      <c r="F20" s="126">
        <f t="shared" si="0"/>
        <v>0.4</v>
      </c>
      <c r="G20" s="192">
        <f t="shared" si="1"/>
        <v>2.9</v>
      </c>
      <c r="H20" s="192"/>
      <c r="I20" s="118">
        <v>61682</v>
      </c>
      <c r="J20" s="118">
        <v>78256</v>
      </c>
      <c r="K20" s="197">
        <f t="shared" si="4"/>
        <v>26.9</v>
      </c>
      <c r="L20" s="192">
        <f t="shared" si="2"/>
        <v>1.9</v>
      </c>
      <c r="M20" s="192"/>
      <c r="N20" s="200">
        <v>29134</v>
      </c>
      <c r="O20" s="200">
        <v>34810</v>
      </c>
      <c r="P20" s="203">
        <f t="shared" si="5"/>
        <v>19.5</v>
      </c>
      <c r="Q20" s="192">
        <f t="shared" si="3"/>
        <v>3.5</v>
      </c>
    </row>
    <row r="21" spans="2:17" ht="20.25" customHeight="1">
      <c r="B21" s="102"/>
      <c r="C21" s="186" t="s">
        <v>36</v>
      </c>
      <c r="D21" s="118">
        <v>2030</v>
      </c>
      <c r="E21" s="118">
        <v>2066</v>
      </c>
      <c r="F21" s="126">
        <f t="shared" si="0"/>
        <v>1.8</v>
      </c>
      <c r="G21" s="192">
        <f t="shared" si="1"/>
        <v>7.4</v>
      </c>
      <c r="H21" s="192"/>
      <c r="I21" s="118">
        <v>303581</v>
      </c>
      <c r="J21" s="118">
        <v>648830</v>
      </c>
      <c r="K21" s="197">
        <f t="shared" si="4"/>
        <v>113.7</v>
      </c>
      <c r="L21" s="192">
        <f t="shared" si="2"/>
        <v>9.1999999999999993</v>
      </c>
      <c r="M21" s="192"/>
      <c r="N21" s="200">
        <v>153528</v>
      </c>
      <c r="O21" s="200">
        <v>183504</v>
      </c>
      <c r="P21" s="203">
        <f t="shared" si="5"/>
        <v>19.5</v>
      </c>
      <c r="Q21" s="192">
        <f t="shared" si="3"/>
        <v>18.2</v>
      </c>
    </row>
    <row r="22" spans="2:17" ht="20.25" customHeight="1">
      <c r="B22" s="102"/>
      <c r="C22" s="186" t="s">
        <v>37</v>
      </c>
      <c r="D22" s="118">
        <v>73</v>
      </c>
      <c r="E22" s="118">
        <v>71</v>
      </c>
      <c r="F22" s="126">
        <f t="shared" si="0"/>
        <v>-2.7</v>
      </c>
      <c r="G22" s="192">
        <f t="shared" si="1"/>
        <v>0.3</v>
      </c>
      <c r="H22" s="192"/>
      <c r="I22" s="118">
        <v>49527</v>
      </c>
      <c r="J22" s="118">
        <v>59945</v>
      </c>
      <c r="K22" s="197">
        <f t="shared" si="4"/>
        <v>21</v>
      </c>
      <c r="L22" s="192">
        <f t="shared" si="2"/>
        <v>1.5</v>
      </c>
      <c r="M22" s="192"/>
      <c r="N22" s="200">
        <v>10757</v>
      </c>
      <c r="O22" s="200">
        <v>16071</v>
      </c>
      <c r="P22" s="203">
        <f t="shared" si="5"/>
        <v>49.4</v>
      </c>
      <c r="Q22" s="192">
        <f t="shared" si="3"/>
        <v>1.3</v>
      </c>
    </row>
    <row r="23" spans="2:17" ht="20.25" customHeight="1">
      <c r="B23" s="103"/>
      <c r="C23" s="21" t="s">
        <v>40</v>
      </c>
      <c r="D23" s="119">
        <v>2244</v>
      </c>
      <c r="E23" s="119">
        <v>2018</v>
      </c>
      <c r="F23" s="127">
        <f t="shared" si="0"/>
        <v>-10.1</v>
      </c>
      <c r="G23" s="193">
        <f t="shared" si="1"/>
        <v>7.2</v>
      </c>
      <c r="H23" s="192"/>
      <c r="I23" s="119">
        <v>84047</v>
      </c>
      <c r="J23" s="119">
        <v>96544</v>
      </c>
      <c r="K23" s="198">
        <f t="shared" si="4"/>
        <v>14.9</v>
      </c>
      <c r="L23" s="193">
        <f t="shared" si="2"/>
        <v>2.5</v>
      </c>
      <c r="M23" s="192"/>
      <c r="N23" s="201">
        <v>33225</v>
      </c>
      <c r="O23" s="201">
        <v>37598</v>
      </c>
      <c r="P23" s="204">
        <f t="shared" si="5"/>
        <v>13.2</v>
      </c>
      <c r="Q23" s="193">
        <f t="shared" si="3"/>
        <v>3.9</v>
      </c>
    </row>
    <row r="24" spans="2:17" ht="23.25" customHeight="1">
      <c r="B24" s="183" t="s">
        <v>128</v>
      </c>
      <c r="D24" s="2"/>
      <c r="E24" s="2"/>
      <c r="F24" s="2"/>
      <c r="G24" s="2"/>
      <c r="H24" s="100"/>
      <c r="I24" s="2"/>
      <c r="J24" s="2"/>
      <c r="K24" s="2"/>
      <c r="L24" s="2"/>
      <c r="M24" s="100"/>
      <c r="N24" s="2"/>
      <c r="O24" s="2"/>
      <c r="P24" s="2"/>
      <c r="Q24" s="2"/>
    </row>
    <row r="25" spans="2:17" ht="15.75" customHeight="1">
      <c r="C25" s="187" t="s">
        <v>129</v>
      </c>
      <c r="D25" s="187"/>
    </row>
    <row r="26" spans="2:17" ht="15.75" customHeight="1">
      <c r="C26" s="187" t="s">
        <v>130</v>
      </c>
    </row>
    <row r="27" spans="2:17" ht="15.75" customHeight="1">
      <c r="E27" s="120"/>
    </row>
  </sheetData>
  <mergeCells count="12">
    <mergeCell ref="D3:G3"/>
    <mergeCell ref="I3:L3"/>
    <mergeCell ref="N3:Q3"/>
    <mergeCell ref="B24:Q24"/>
    <mergeCell ref="C25:D25"/>
    <mergeCell ref="B3:C5"/>
    <mergeCell ref="D4:D5"/>
    <mergeCell ref="E4:E5"/>
    <mergeCell ref="I4:I5"/>
    <mergeCell ref="J4:J5"/>
    <mergeCell ref="N4:N5"/>
    <mergeCell ref="O4:O5"/>
  </mergeCells>
  <phoneticPr fontId="2"/>
  <pageMargins left="0.31496062992125984" right="0.23622047244094488" top="0.74803149606299213" bottom="0.74803149606299213" header="0.31496062992125984" footer="0.31496062992125984"/>
  <pageSetup paperSize="9" scale="87"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4</vt:lpstr>
      <vt:lpstr>5</vt:lpstr>
    </vt:vector>
  </TitlesOfParts>
  <Company>徳島県</Company>
  <LinksUpToDate>false</LinksUpToDate>
  <SharedDoc>false</SharedDoc>
  <HyperlinksChanged>false</HyperlinksChanged>
  <AppVersion>3.3.6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徳島県</dc:creator>
  <cp:lastModifiedBy>Ootani Tatsuo</cp:lastModifiedBy>
  <cp:lastPrinted>2018-06-27T00:15:27Z</cp:lastPrinted>
  <dcterms:created xsi:type="dcterms:W3CDTF">2013-01-29T01:41:41Z</dcterms:created>
  <dcterms:modified xsi:type="dcterms:W3CDTF">2019-01-28T05:15:51Z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2019-01-28T05:15:51Z</vt:filetime>
  </property>
</Properties>
</file>