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86\Desktop\030115東みよし町【２／２(火)〆切】公営企業に係る経営比較分析表（令和元年度決算）の分析等について（依頼）\"/>
    </mc:Choice>
  </mc:AlternateContent>
  <workbookProtection workbookAlgorithmName="SHA-512" workbookHashValue="qruZMIKoh0bcmcxYjn50ILVkBtQXnCqQUmfyzSD7uRFMgs9v0evKFARUp7eBuB1g+FfRGNs01y/qREc//+q4aw==" workbookSaltValue="O/mkjGTnh9WeofmCB5Gcf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P8" i="4"/>
  <c r="I8" i="4"/>
</calcChain>
</file>

<file path=xl/sharedStrings.xml><?xml version="1.0" encoding="utf-8"?>
<sst xmlns="http://schemas.openxmlformats.org/spreadsheetml/2006/main" count="291" uniqueCount="120">
  <si>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</si>
  <si>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</si>
  <si>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</si>
  <si>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</si>
  <si>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</si>
  <si>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</si>
  <si>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</si>
  <si>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</si>
  <si>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</si>
  <si>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</si>
  <si>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</si>
  <si>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</si>
  <si>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</si>
  <si>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</si>
  <si>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</si>
  <si>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</si>
  <si>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</si>
  <si>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</si>
  <si>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</si>
  <si>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</si>
  <si>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</si>
  <si>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</si>
  <si>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</si>
  <si>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</si>
  <si>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</si>
  <si>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</si>
  <si>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</si>
  <si>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</si>
  <si>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</si>
  <si>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</si>
  <si>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</si>
  <si>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</si>
  <si>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</si>
  <si>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</si>
  <si>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</si>
  <si>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</si>
  <si>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</si>
  <si>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</si>
  <si>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</si>
  <si>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</si>
  <si>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</si>
  <si>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</si>
  <si>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</si>
  <si>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</si>
  <si>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</si>
  <si>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</si>
  <si>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</si>
  <si>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</si>
  <si>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</si>
  <si>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</si>
  <si>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</si>
  <si>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</si>
  <si>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</si>
  <si>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</si>
  <si>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</si>
  <si>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</si>
  <si>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</si>
  <si>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</si>
  <si>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</si>
  <si>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</si>
  <si>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</si>
  <si>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</si>
  <si>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</si>
  <si>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</si>
  <si>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</si>
  <si>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</si>
  <si>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</si>
  <si>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</si>
  <si>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</si>
  <si>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</si>
  <si>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</si>
  <si>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</si>
  <si>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</si>
  <si>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</si>
  <si>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</si>
  <si>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</si>
  <si>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</si>
  <si>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</si>
  <si>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</si>
  <si>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</si>
  <si>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</si>
  <si>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</si>
  <si>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</si>
  <si>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</si>
  <si>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</si>
  <si>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</si>
  <si>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</si>
  <si>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</si>
  <si>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</si>
  <si>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</si>
  <si>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</si>
  <si>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</si>
  <si>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</si>
  <si>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</si>
  <si>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</si>
  <si>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</si>
  <si>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</si>
  <si>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</si>
  <si>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東みよし町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</si>
  <si>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</si>
  <si>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</si>
  <si>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</si>
  <si>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</si>
  <si>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</si>
  <si>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</si>
  <si>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</si>
  <si>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</si>
  <si>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</si>
  <si>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</si>
  <si>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</si>
  <si>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</si>
  <si>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</si>
  <si>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</si>
  <si>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</si>
  <si>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</si>
  <si>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</si>
  <si>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</si>
  <si>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①令和元年度に事業が開始されたばかりで経年比較はできないが経常収支比率は100％を超えている。今後も経費削減等に努め健全な経営に努める。　　　　　　　　　　　　　　　　　④企業債残高対事業規模比率について類似団体平均値と比較して高い数値を示している。事業が開始されたばかりで償還は殆ど利子に充てられており元金残高が減少していないため高い数値となっている。今後、整備拡充に伴い改善が見込まれる。　　　　　　　　　　　　　　　　　　　　　⑤経費回収率については、類似団体平均値を大きく下回っているが、事業が開始されたばかりで使用料収入が少額で適正な使用料収入が確保できていないことが原因である。今後は整備拡充に伴う使用料収入の増加により改善が見込まれる。　　　　　　　　　　　　　　　　　　⑥汚水処理原価は類似団体平均値より高い金額である。供用開始後間もない事業であるため、浄化槽の整備率が低く有収水量が過少となることから高い数値を示している。今後、整備拡充に伴い改善が見込まれる。　　　　　　　　　　　　　　　　　　　　⑦施設利用率について設置された浄化槽は全て稼働しているため100％となっている。　　　　　　　　　　　　　　　　　　　⑧水洗化率について本事業は住民の要望に応じて浄化槽を設置するため100％となっている。引き続きこの数値を維持し公共用水域の水質保全に努めていく。</t>
    <rPh sb="29" eb="31">
      <t>ケイジョウ</t>
    </rPh>
    <rPh sb="31" eb="33">
      <t>シュウシ</t>
    </rPh>
    <rPh sb="33" eb="35">
      <t>ヒリツ</t>
    </rPh>
    <rPh sb="41" eb="42">
      <t>コ</t>
    </rPh>
    <rPh sb="47" eb="49">
      <t>コンゴ</t>
    </rPh>
    <rPh sb="50" eb="52">
      <t>ケイヒ</t>
    </rPh>
    <rPh sb="52" eb="54">
      <t>サクゲン</t>
    </rPh>
    <rPh sb="54" eb="55">
      <t>トウ</t>
    </rPh>
    <rPh sb="56" eb="57">
      <t>ツト</t>
    </rPh>
    <rPh sb="58" eb="60">
      <t>ケンゼン</t>
    </rPh>
    <rPh sb="61" eb="63">
      <t>ケイエイ</t>
    </rPh>
    <rPh sb="64" eb="65">
      <t>ツト</t>
    </rPh>
    <rPh sb="137" eb="139">
      <t>ショウカン</t>
    </rPh>
    <rPh sb="140" eb="141">
      <t>ホトン</t>
    </rPh>
    <rPh sb="142" eb="144">
      <t>リシ</t>
    </rPh>
    <rPh sb="145" eb="146">
      <t>ア</t>
    </rPh>
    <rPh sb="152" eb="154">
      <t>ガンキン</t>
    </rPh>
    <rPh sb="154" eb="156">
      <t>ザンダカ</t>
    </rPh>
    <rPh sb="157" eb="159">
      <t>ゲンショウ</t>
    </rPh>
    <rPh sb="177" eb="179">
      <t>コンゴ</t>
    </rPh>
    <rPh sb="187" eb="189">
      <t>カイゼン</t>
    </rPh>
    <rPh sb="190" eb="192">
      <t>ミコ</t>
    </rPh>
    <rPh sb="218" eb="220">
      <t>ケイヒ</t>
    </rPh>
    <rPh sb="220" eb="222">
      <t>カイシュウ</t>
    </rPh>
    <rPh sb="222" eb="223">
      <t>リツ</t>
    </rPh>
    <rPh sb="229" eb="231">
      <t>ルイジ</t>
    </rPh>
    <rPh sb="231" eb="233">
      <t>ダンタイ</t>
    </rPh>
    <rPh sb="233" eb="236">
      <t>ヘイキンチ</t>
    </rPh>
    <rPh sb="237" eb="238">
      <t>オオ</t>
    </rPh>
    <rPh sb="240" eb="242">
      <t>シタマワ</t>
    </rPh>
    <rPh sb="269" eb="271">
      <t>テキセイ</t>
    </rPh>
    <rPh sb="272" eb="275">
      <t>シヨウリョウ</t>
    </rPh>
    <rPh sb="275" eb="277">
      <t>シュウニュウ</t>
    </rPh>
    <rPh sb="278" eb="280">
      <t>カクホ</t>
    </rPh>
    <rPh sb="289" eb="291">
      <t>ゲンイン</t>
    </rPh>
    <rPh sb="305" eb="310">
      <t>シヨウリョウシュウニュウ</t>
    </rPh>
    <rPh sb="311" eb="313">
      <t>ゾウカ</t>
    </rPh>
    <rPh sb="319" eb="321">
      <t>ミコ</t>
    </rPh>
    <rPh sb="344" eb="346">
      <t>オスイ</t>
    </rPh>
    <rPh sb="346" eb="348">
      <t>ショリ</t>
    </rPh>
    <rPh sb="348" eb="350">
      <t>ゲンカ</t>
    </rPh>
    <rPh sb="360" eb="361">
      <t>タカ</t>
    </rPh>
    <rPh sb="362" eb="364">
      <t>キンガク</t>
    </rPh>
    <rPh sb="368" eb="370">
      <t>キョウヨウ</t>
    </rPh>
    <rPh sb="370" eb="372">
      <t>カイシ</t>
    </rPh>
    <rPh sb="372" eb="373">
      <t>ゴ</t>
    </rPh>
    <rPh sb="373" eb="374">
      <t>マ</t>
    </rPh>
    <rPh sb="377" eb="379">
      <t>ジギョウ</t>
    </rPh>
    <rPh sb="385" eb="388">
      <t>ジョウカソウ</t>
    </rPh>
    <rPh sb="389" eb="391">
      <t>セイビ</t>
    </rPh>
    <rPh sb="391" eb="392">
      <t>リツ</t>
    </rPh>
    <rPh sb="393" eb="394">
      <t>ヒク</t>
    </rPh>
    <rPh sb="395" eb="396">
      <t>ユウ</t>
    </rPh>
    <rPh sb="396" eb="397">
      <t>シュウ</t>
    </rPh>
    <rPh sb="397" eb="398">
      <t>スイ</t>
    </rPh>
    <rPh sb="398" eb="399">
      <t>リョウ</t>
    </rPh>
    <rPh sb="400" eb="402">
      <t>カショウ</t>
    </rPh>
    <rPh sb="409" eb="410">
      <t>タカ</t>
    </rPh>
    <rPh sb="411" eb="413">
      <t>スウチ</t>
    </rPh>
    <rPh sb="414" eb="415">
      <t>シメ</t>
    </rPh>
    <rPh sb="430" eb="432">
      <t>カイゼン</t>
    </rPh>
    <rPh sb="433" eb="435">
      <t>ミコ</t>
    </rPh>
    <rPh sb="460" eb="462">
      <t>シセツ</t>
    </rPh>
    <rPh sb="462" eb="464">
      <t>リヨウ</t>
    </rPh>
    <rPh sb="464" eb="465">
      <t>リツ</t>
    </rPh>
    <rPh sb="469" eb="471">
      <t>セッチ</t>
    </rPh>
    <rPh sb="474" eb="477">
      <t>ジョウカソウ</t>
    </rPh>
    <rPh sb="478" eb="479">
      <t>スベ</t>
    </rPh>
    <rPh sb="480" eb="482">
      <t>カドウ</t>
    </rPh>
    <rPh sb="519" eb="522">
      <t>スイセンカ</t>
    </rPh>
    <rPh sb="522" eb="523">
      <t>リツ</t>
    </rPh>
    <rPh sb="527" eb="528">
      <t>ホン</t>
    </rPh>
    <rPh sb="528" eb="530">
      <t>ジギョウ</t>
    </rPh>
    <rPh sb="531" eb="533">
      <t>ジュウミン</t>
    </rPh>
    <rPh sb="534" eb="536">
      <t>ヨウボウ</t>
    </rPh>
    <rPh sb="537" eb="538">
      <t>オウ</t>
    </rPh>
    <rPh sb="540" eb="543">
      <t>ジョウカソウ</t>
    </rPh>
    <rPh sb="544" eb="546">
      <t>セッチ</t>
    </rPh>
    <rPh sb="561" eb="562">
      <t>ヒ</t>
    </rPh>
    <rPh sb="563" eb="564">
      <t>ツヅ</t>
    </rPh>
    <rPh sb="573" eb="575">
      <t>コウキョウ</t>
    </rPh>
    <rPh sb="575" eb="576">
      <t>ヨウ</t>
    </rPh>
    <rPh sb="576" eb="578">
      <t>スイイキ</t>
    </rPh>
    <rPh sb="579" eb="581">
      <t>スイシツ</t>
    </rPh>
    <rPh sb="581" eb="583">
      <t>ホゼン</t>
    </rPh>
    <rPh sb="584" eb="585">
      <t>ツト</t>
    </rPh>
    <phoneticPr fontId="4"/>
  </si>
  <si>
    <t>　令和元年度に事業が開始されており、設置された浄化槽はすべて1年程の新しい浄化槽のため浄化槽の法定耐用年数を考慮すると現段階では老朽化対策の必要性は生じていない。しかしながら、適切な維持管理による浄化槽の性能維持を図り、将来の設備更新等に備えておく必要がある。</t>
    <rPh sb="1" eb="3">
      <t>レイワ</t>
    </rPh>
    <rPh sb="3" eb="5">
      <t>ガンネン</t>
    </rPh>
    <rPh sb="5" eb="6">
      <t>ド</t>
    </rPh>
    <rPh sb="7" eb="9">
      <t>ジギョウ</t>
    </rPh>
    <rPh sb="10" eb="12">
      <t>カイシ</t>
    </rPh>
    <rPh sb="18" eb="20">
      <t>セッチ</t>
    </rPh>
    <rPh sb="23" eb="26">
      <t>ジョウカソウ</t>
    </rPh>
    <rPh sb="31" eb="32">
      <t>ネン</t>
    </rPh>
    <rPh sb="32" eb="33">
      <t>ホド</t>
    </rPh>
    <rPh sb="34" eb="35">
      <t>アタラ</t>
    </rPh>
    <rPh sb="37" eb="40">
      <t>ジョウカソウ</t>
    </rPh>
    <rPh sb="43" eb="46">
      <t>ジョウカソウ</t>
    </rPh>
    <rPh sb="47" eb="49">
      <t>ホウテイ</t>
    </rPh>
    <rPh sb="49" eb="51">
      <t>タイヨウ</t>
    </rPh>
    <rPh sb="51" eb="53">
      <t>ネンスウ</t>
    </rPh>
    <rPh sb="54" eb="56">
      <t>コウリョ</t>
    </rPh>
    <rPh sb="59" eb="62">
      <t>ゲンダンカイ</t>
    </rPh>
    <rPh sb="64" eb="67">
      <t>ロウキュウカ</t>
    </rPh>
    <rPh sb="67" eb="69">
      <t>タイサク</t>
    </rPh>
    <rPh sb="70" eb="73">
      <t>ヒツヨウセイ</t>
    </rPh>
    <rPh sb="74" eb="75">
      <t>ショウ</t>
    </rPh>
    <rPh sb="88" eb="90">
      <t>テキセツ</t>
    </rPh>
    <rPh sb="91" eb="93">
      <t>イジ</t>
    </rPh>
    <rPh sb="93" eb="95">
      <t>カンリ</t>
    </rPh>
    <rPh sb="98" eb="101">
      <t>ジョウカソウ</t>
    </rPh>
    <rPh sb="102" eb="104">
      <t>セイノウ</t>
    </rPh>
    <rPh sb="104" eb="106">
      <t>イジ</t>
    </rPh>
    <rPh sb="107" eb="108">
      <t>ハカ</t>
    </rPh>
    <rPh sb="124" eb="126">
      <t>ヒツヨウ</t>
    </rPh>
    <phoneticPr fontId="4"/>
  </si>
  <si>
    <t>　令和元年度に事業を開始し、浄化槽の設置基数も少なく十分でないため、今後より一層の整備拡充を図る必要がある。また事業開始時点からPFI方式を採用しており、その特性である民間事業者の経営能力、技術的能力、営業能力等を最大限に活用することにより効率的、効果的に整備を拡充し適正な維持管理を図り、公共用水域の水質保全及び安定的な経営に努めていく。</t>
    <rPh sb="14" eb="17">
      <t>ジョウカソウ</t>
    </rPh>
    <rPh sb="18" eb="20">
      <t>セッチ</t>
    </rPh>
    <rPh sb="20" eb="22">
      <t>キスウ</t>
    </rPh>
    <rPh sb="23" eb="24">
      <t>スク</t>
    </rPh>
    <rPh sb="26" eb="28">
      <t>ジュウブン</t>
    </rPh>
    <rPh sb="34" eb="36">
      <t>コンゴ</t>
    </rPh>
    <rPh sb="38" eb="40">
      <t>イッソウ</t>
    </rPh>
    <rPh sb="41" eb="43">
      <t>セイビ</t>
    </rPh>
    <rPh sb="43" eb="45">
      <t>カクジュウ</t>
    </rPh>
    <rPh sb="46" eb="47">
      <t>ハカ</t>
    </rPh>
    <rPh sb="48" eb="50">
      <t>ヒツヨウ</t>
    </rPh>
    <rPh sb="56" eb="58">
      <t>ジギョウ</t>
    </rPh>
    <rPh sb="58" eb="60">
      <t>カイシ</t>
    </rPh>
    <rPh sb="60" eb="62">
      <t>ジテン</t>
    </rPh>
    <rPh sb="67" eb="69">
      <t>ホウシキ</t>
    </rPh>
    <rPh sb="70" eb="72">
      <t>サイヨウ</t>
    </rPh>
    <rPh sb="142" eb="143">
      <t>ハカ</t>
    </rPh>
    <rPh sb="145" eb="148">
      <t>コウキョウヨウ</t>
    </rPh>
    <rPh sb="148" eb="150">
      <t>スイイキ</t>
    </rPh>
    <rPh sb="151" eb="153">
      <t>スイシツ</t>
    </rPh>
    <rPh sb="153" eb="155">
      <t>ホゼン</t>
    </rPh>
    <rPh sb="155" eb="156">
      <t>オヨ</t>
    </rPh>
    <rPh sb="157" eb="160">
      <t>アンテイテキ</t>
    </rPh>
    <rPh sb="161" eb="163">
      <t>ケイエイ</t>
    </rPh>
    <rPh sb="164" eb="16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</si>
</sst>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72-43AA-A4BD-83120E34629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072-43AA-A4BD-83120E34629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FF00-457C-867D-465334E7001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55.96</c:v>
                </c:pt>
              </c:numCache>
            </c:numRef>
          </c:val>
          <c:smooth val="0"/>
          <c:extLst>
            <c:ext xmlns:c16="http://schemas.microsoft.com/office/drawing/2014/chart" uri="{C3380CC4-5D6E-409C-BE32-E72D297353CC}">
              <c16:uniqueId val="{00000001-FF00-457C-867D-465334E7001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F117-427C-A69F-D2B1E324BB1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60.12</c:v>
                </c:pt>
              </c:numCache>
            </c:numRef>
          </c:val>
          <c:smooth val="0"/>
          <c:extLst>
            <c:ext xmlns:c16="http://schemas.microsoft.com/office/drawing/2014/chart" uri="{C3380CC4-5D6E-409C-BE32-E72D297353CC}">
              <c16:uniqueId val="{00000001-F117-427C-A69F-D2B1E324BB1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102.64</c:v>
                </c:pt>
              </c:numCache>
            </c:numRef>
          </c:val>
          <c:extLst>
            <c:ext xmlns:c16="http://schemas.microsoft.com/office/drawing/2014/chart" uri="{C3380CC4-5D6E-409C-BE32-E72D297353CC}">
              <c16:uniqueId val="{00000000-05C4-406A-8BE4-F1155E55EF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C4-406A-8BE4-F1155E55EF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B5-4788-BAFA-44E8CCFAF80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B5-4788-BAFA-44E8CCFAF80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68-49A3-B8D5-5265DC4169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68-49A3-B8D5-5265DC4169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A3-4E43-8E50-6FF5329E25D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A3-4E43-8E50-6FF5329E25D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37-4BCF-AFD2-6277B4EBC46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37-4BCF-AFD2-6277B4EBC46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217500</c:v>
                </c:pt>
              </c:numCache>
            </c:numRef>
          </c:val>
          <c:extLst>
            <c:ext xmlns:c16="http://schemas.microsoft.com/office/drawing/2014/chart" uri="{C3380CC4-5D6E-409C-BE32-E72D297353CC}">
              <c16:uniqueId val="{00000000-8766-4163-8E1A-D7AB3D2C66B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421.25</c:v>
                </c:pt>
              </c:numCache>
            </c:numRef>
          </c:val>
          <c:smooth val="0"/>
          <c:extLst>
            <c:ext xmlns:c16="http://schemas.microsoft.com/office/drawing/2014/chart" uri="{C3380CC4-5D6E-409C-BE32-E72D297353CC}">
              <c16:uniqueId val="{00000001-8766-4163-8E1A-D7AB3D2C66B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0.03</c:v>
                </c:pt>
              </c:numCache>
            </c:numRef>
          </c:val>
          <c:extLst>
            <c:ext xmlns:c16="http://schemas.microsoft.com/office/drawing/2014/chart" uri="{C3380CC4-5D6E-409C-BE32-E72D297353CC}">
              <c16:uniqueId val="{00000000-7BFE-466F-A371-BE1600E0FEA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53.23</c:v>
                </c:pt>
              </c:numCache>
            </c:numRef>
          </c:val>
          <c:smooth val="0"/>
          <c:extLst>
            <c:ext xmlns:c16="http://schemas.microsoft.com/office/drawing/2014/chart" uri="{C3380CC4-5D6E-409C-BE32-E72D297353CC}">
              <c16:uniqueId val="{00000001-7BFE-466F-A371-BE1600E0FEA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422161.29</c:v>
                </c:pt>
              </c:numCache>
            </c:numRef>
          </c:val>
          <c:extLst>
            <c:ext xmlns:c16="http://schemas.microsoft.com/office/drawing/2014/chart" uri="{C3380CC4-5D6E-409C-BE32-E72D297353CC}">
              <c16:uniqueId val="{00000000-7DF5-4FB7-8D83-0085750A25B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283.3</c:v>
                </c:pt>
              </c:numCache>
            </c:numRef>
          </c:val>
          <c:smooth val="0"/>
          <c:extLst>
            <c:ext xmlns:c16="http://schemas.microsoft.com/office/drawing/2014/chart" uri="{C3380CC4-5D6E-409C-BE32-E72D297353CC}">
              <c16:uniqueId val="{00000001-7DF5-4FB7-8D83-0085750A25B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東みよし町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14285</v>
      </c>
      <c r="AM8" s="69"/>
      <c r="AN8" s="69"/>
      <c r="AO8" s="69"/>
      <c r="AP8" s="69"/>
      <c r="AQ8" s="69"/>
      <c r="AR8" s="69"/>
      <c r="AS8" s="69"/>
      <c r="AT8" s="68">
        <f>データ!T6</f>
        <v>122.48</v>
      </c>
      <c r="AU8" s="68"/>
      <c r="AV8" s="68"/>
      <c r="AW8" s="68"/>
      <c r="AX8" s="68"/>
      <c r="AY8" s="68"/>
      <c r="AZ8" s="68"/>
      <c r="BA8" s="68"/>
      <c r="BB8" s="68">
        <f>データ!U6</f>
        <v>116.63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0.37</v>
      </c>
      <c r="Q10" s="68"/>
      <c r="R10" s="68"/>
      <c r="S10" s="68"/>
      <c r="T10" s="68"/>
      <c r="U10" s="68"/>
      <c r="V10" s="68"/>
      <c r="W10" s="68">
        <f>データ!Q6</f>
        <v>100</v>
      </c>
      <c r="X10" s="68"/>
      <c r="Y10" s="68"/>
      <c r="Z10" s="68"/>
      <c r="AA10" s="68"/>
      <c r="AB10" s="68"/>
      <c r="AC10" s="68"/>
      <c r="AD10" s="69">
        <f>データ!R6</f>
        <v>4020</v>
      </c>
      <c r="AE10" s="69"/>
      <c r="AF10" s="69"/>
      <c r="AG10" s="69"/>
      <c r="AH10" s="69"/>
      <c r="AI10" s="69"/>
      <c r="AJ10" s="69"/>
      <c r="AK10" s="2"/>
      <c r="AL10" s="69">
        <f>データ!V6</f>
        <v>52</v>
      </c>
      <c r="AM10" s="69"/>
      <c r="AN10" s="69"/>
      <c r="AO10" s="69"/>
      <c r="AP10" s="69"/>
      <c r="AQ10" s="69"/>
      <c r="AR10" s="69"/>
      <c r="AS10" s="69"/>
      <c r="AT10" s="68">
        <f>データ!W6</f>
        <v>0.01</v>
      </c>
      <c r="AU10" s="68"/>
      <c r="AV10" s="68"/>
      <c r="AW10" s="68"/>
      <c r="AX10" s="68"/>
      <c r="AY10" s="68"/>
      <c r="AZ10" s="68"/>
      <c r="BA10" s="68"/>
      <c r="BB10" s="68">
        <f>データ!X6</f>
        <v>5200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MEKn3skH1FQm57tijUXyJBakO+8AxMC+5InT/ExmGurMBplPe/NXjgI7uANvPpfAD/GlzbPYHhEvnJ3AOSgV1Q==" saltValue="ZLd5V2cbfAM7P0yp2nV3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364894</v>
      </c>
      <c r="D6" s="33">
        <f t="shared" si="3"/>
        <v>47</v>
      </c>
      <c r="E6" s="33">
        <f t="shared" si="3"/>
        <v>18</v>
      </c>
      <c r="F6" s="33">
        <f t="shared" si="3"/>
        <v>0</v>
      </c>
      <c r="G6" s="33">
        <f t="shared" si="3"/>
        <v>0</v>
      </c>
      <c r="H6" s="33" t="str">
        <f t="shared" si="3"/>
        <v>徳島県　東みよし町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0.37</v>
      </c>
      <c r="Q6" s="34">
        <f t="shared" si="3"/>
        <v>100</v>
      </c>
      <c r="R6" s="34">
        <f t="shared" si="3"/>
        <v>4020</v>
      </c>
      <c r="S6" s="34">
        <f t="shared" si="3"/>
        <v>14285</v>
      </c>
      <c r="T6" s="34">
        <f t="shared" si="3"/>
        <v>122.48</v>
      </c>
      <c r="U6" s="34">
        <f t="shared" si="3"/>
        <v>116.63</v>
      </c>
      <c r="V6" s="34">
        <f t="shared" si="3"/>
        <v>52</v>
      </c>
      <c r="W6" s="34">
        <f t="shared" si="3"/>
        <v>0.01</v>
      </c>
      <c r="X6" s="34">
        <f t="shared" si="3"/>
        <v>5200</v>
      </c>
      <c r="Y6" s="35" t="str">
        <f>IF(Y7="",NA(),Y7)</f>
        <v>-</v>
      </c>
      <c r="Z6" s="35" t="str">
        <f t="shared" ref="Z6:AH6" si="4">IF(Z7="",NA(),Z7)</f>
        <v>-</v>
      </c>
      <c r="AA6" s="35" t="str">
        <f t="shared" si="4"/>
        <v>-</v>
      </c>
      <c r="AB6" s="35" t="str">
        <f t="shared" si="4"/>
        <v>-</v>
      </c>
      <c r="AC6" s="35">
        <f t="shared" si="4"/>
        <v>102.64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t="str">
        <f t="shared" si="7"/>
        <v>-</v>
      </c>
      <c r="BJ6" s="35">
        <f t="shared" si="7"/>
        <v>217500</v>
      </c>
      <c r="BK6" s="35" t="str">
        <f t="shared" si="7"/>
        <v>-</v>
      </c>
      <c r="BL6" s="35" t="str">
        <f t="shared" si="7"/>
        <v>-</v>
      </c>
      <c r="BM6" s="35" t="str">
        <f t="shared" si="7"/>
        <v>-</v>
      </c>
      <c r="BN6" s="35" t="str">
        <f t="shared" si="7"/>
        <v>-</v>
      </c>
      <c r="BO6" s="35">
        <f t="shared" si="7"/>
        <v>421.25</v>
      </c>
      <c r="BP6" s="34" t="str">
        <f>IF(BP7="","",IF(BP7="-","【-】","【"&amp;SUBSTITUTE(TEXT(BP7,"#,##0.00"),"-","△")&amp;"】"))</f>
        <v>【307.23】</v>
      </c>
      <c r="BQ6" s="35" t="str">
        <f>IF(BQ7="",NA(),BQ7)</f>
        <v>-</v>
      </c>
      <c r="BR6" s="35" t="str">
        <f t="shared" ref="BR6:BZ6" si="8">IF(BR7="",NA(),BR7)</f>
        <v>-</v>
      </c>
      <c r="BS6" s="35" t="str">
        <f t="shared" si="8"/>
        <v>-</v>
      </c>
      <c r="BT6" s="35" t="str">
        <f t="shared" si="8"/>
        <v>-</v>
      </c>
      <c r="BU6" s="35">
        <f t="shared" si="8"/>
        <v>0.03</v>
      </c>
      <c r="BV6" s="35" t="str">
        <f t="shared" si="8"/>
        <v>-</v>
      </c>
      <c r="BW6" s="35" t="str">
        <f t="shared" si="8"/>
        <v>-</v>
      </c>
      <c r="BX6" s="35" t="str">
        <f t="shared" si="8"/>
        <v>-</v>
      </c>
      <c r="BY6" s="35" t="str">
        <f t="shared" si="8"/>
        <v>-</v>
      </c>
      <c r="BZ6" s="35">
        <f t="shared" si="8"/>
        <v>53.23</v>
      </c>
      <c r="CA6" s="34" t="str">
        <f>IF(CA7="","",IF(CA7="-","【-】","【"&amp;SUBSTITUTE(TEXT(CA7,"#,##0.00"),"-","△")&amp;"】"))</f>
        <v>【59.98】</v>
      </c>
      <c r="CB6" s="35" t="str">
        <f>IF(CB7="",NA(),CB7)</f>
        <v>-</v>
      </c>
      <c r="CC6" s="35" t="str">
        <f t="shared" ref="CC6:CK6" si="9">IF(CC7="",NA(),CC7)</f>
        <v>-</v>
      </c>
      <c r="CD6" s="35" t="str">
        <f t="shared" si="9"/>
        <v>-</v>
      </c>
      <c r="CE6" s="35" t="str">
        <f t="shared" si="9"/>
        <v>-</v>
      </c>
      <c r="CF6" s="35">
        <f t="shared" si="9"/>
        <v>422161.29</v>
      </c>
      <c r="CG6" s="35" t="str">
        <f t="shared" si="9"/>
        <v>-</v>
      </c>
      <c r="CH6" s="35" t="str">
        <f t="shared" si="9"/>
        <v>-</v>
      </c>
      <c r="CI6" s="35" t="str">
        <f t="shared" si="9"/>
        <v>-</v>
      </c>
      <c r="CJ6" s="35" t="str">
        <f t="shared" si="9"/>
        <v>-</v>
      </c>
      <c r="CK6" s="35">
        <f t="shared" si="9"/>
        <v>283.3</v>
      </c>
      <c r="CL6" s="34" t="str">
        <f>IF(CL7="","",IF(CL7="-","【-】","【"&amp;SUBSTITUTE(TEXT(CL7,"#,##0.00"),"-","△")&amp;"】"))</f>
        <v>【272.98】</v>
      </c>
      <c r="CM6" s="35" t="str">
        <f>IF(CM7="",NA(),CM7)</f>
        <v>-</v>
      </c>
      <c r="CN6" s="35" t="str">
        <f t="shared" ref="CN6:CV6" si="10">IF(CN7="",NA(),CN7)</f>
        <v>-</v>
      </c>
      <c r="CO6" s="35" t="str">
        <f t="shared" si="10"/>
        <v>-</v>
      </c>
      <c r="CP6" s="35" t="str">
        <f t="shared" si="10"/>
        <v>-</v>
      </c>
      <c r="CQ6" s="35">
        <f t="shared" si="10"/>
        <v>100</v>
      </c>
      <c r="CR6" s="35" t="str">
        <f t="shared" si="10"/>
        <v>-</v>
      </c>
      <c r="CS6" s="35" t="str">
        <f t="shared" si="10"/>
        <v>-</v>
      </c>
      <c r="CT6" s="35" t="str">
        <f t="shared" si="10"/>
        <v>-</v>
      </c>
      <c r="CU6" s="35" t="str">
        <f t="shared" si="10"/>
        <v>-</v>
      </c>
      <c r="CV6" s="35">
        <f t="shared" si="10"/>
        <v>55.96</v>
      </c>
      <c r="CW6" s="34" t="str">
        <f>IF(CW7="","",IF(CW7="-","【-】","【"&amp;SUBSTITUTE(TEXT(CW7,"#,##0.00"),"-","△")&amp;"】"))</f>
        <v>【58.71】</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364894</v>
      </c>
      <c r="D7" s="37">
        <v>47</v>
      </c>
      <c r="E7" s="37">
        <v>18</v>
      </c>
      <c r="F7" s="37">
        <v>0</v>
      </c>
      <c r="G7" s="37">
        <v>0</v>
      </c>
      <c r="H7" s="37" t="s">
        <v>98</v>
      </c>
      <c r="I7" s="37" t="s">
        <v>99</v>
      </c>
      <c r="J7" s="37" t="s">
        <v>100</v>
      </c>
      <c r="K7" s="37" t="s">
        <v>101</v>
      </c>
      <c r="L7" s="37" t="s">
        <v>102</v>
      </c>
      <c r="M7" s="37" t="s">
        <v>103</v>
      </c>
      <c r="N7" s="38" t="s">
        <v>104</v>
      </c>
      <c r="O7" s="38" t="s">
        <v>105</v>
      </c>
      <c r="P7" s="38">
        <v>0.37</v>
      </c>
      <c r="Q7" s="38">
        <v>100</v>
      </c>
      <c r="R7" s="38">
        <v>4020</v>
      </c>
      <c r="S7" s="38">
        <v>14285</v>
      </c>
      <c r="T7" s="38">
        <v>122.48</v>
      </c>
      <c r="U7" s="38">
        <v>116.63</v>
      </c>
      <c r="V7" s="38">
        <v>52</v>
      </c>
      <c r="W7" s="38">
        <v>0.01</v>
      </c>
      <c r="X7" s="38">
        <v>5200</v>
      </c>
      <c r="Y7" s="38" t="s">
        <v>104</v>
      </c>
      <c r="Z7" s="38" t="s">
        <v>104</v>
      </c>
      <c r="AA7" s="38" t="s">
        <v>104</v>
      </c>
      <c r="AB7" s="38" t="s">
        <v>104</v>
      </c>
      <c r="AC7" s="38">
        <v>102.64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t="s">
        <v>104</v>
      </c>
      <c r="BH7" s="38" t="s">
        <v>104</v>
      </c>
      <c r="BI7" s="38" t="s">
        <v>104</v>
      </c>
      <c r="BJ7" s="38">
        <v>217500</v>
      </c>
      <c r="BK7" s="38" t="s">
        <v>104</v>
      </c>
      <c r="BL7" s="38" t="s">
        <v>104</v>
      </c>
      <c r="BM7" s="38" t="s">
        <v>104</v>
      </c>
      <c r="BN7" s="38" t="s">
        <v>104</v>
      </c>
      <c r="BO7" s="38">
        <v>421.25</v>
      </c>
      <c r="BP7" s="38">
        <v>307.23</v>
      </c>
      <c r="BQ7" s="38" t="s">
        <v>104</v>
      </c>
      <c r="BR7" s="38" t="s">
        <v>104</v>
      </c>
      <c r="BS7" s="38" t="s">
        <v>104</v>
      </c>
      <c r="BT7" s="38" t="s">
        <v>104</v>
      </c>
      <c r="BU7" s="38">
        <v>0.03</v>
      </c>
      <c r="BV7" s="38" t="s">
        <v>104</v>
      </c>
      <c r="BW7" s="38" t="s">
        <v>104</v>
      </c>
      <c r="BX7" s="38" t="s">
        <v>104</v>
      </c>
      <c r="BY7" s="38" t="s">
        <v>104</v>
      </c>
      <c r="BZ7" s="38">
        <v>53.23</v>
      </c>
      <c r="CA7" s="38">
        <v>59.98</v>
      </c>
      <c r="CB7" s="38" t="s">
        <v>104</v>
      </c>
      <c r="CC7" s="38" t="s">
        <v>104</v>
      </c>
      <c r="CD7" s="38" t="s">
        <v>104</v>
      </c>
      <c r="CE7" s="38" t="s">
        <v>104</v>
      </c>
      <c r="CF7" s="38">
        <v>422161.29</v>
      </c>
      <c r="CG7" s="38" t="s">
        <v>104</v>
      </c>
      <c r="CH7" s="38" t="s">
        <v>104</v>
      </c>
      <c r="CI7" s="38" t="s">
        <v>104</v>
      </c>
      <c r="CJ7" s="38" t="s">
        <v>104</v>
      </c>
      <c r="CK7" s="38">
        <v>283.3</v>
      </c>
      <c r="CL7" s="38">
        <v>272.98</v>
      </c>
      <c r="CM7" s="38" t="s">
        <v>104</v>
      </c>
      <c r="CN7" s="38" t="s">
        <v>104</v>
      </c>
      <c r="CO7" s="38" t="s">
        <v>104</v>
      </c>
      <c r="CP7" s="38" t="s">
        <v>104</v>
      </c>
      <c r="CQ7" s="38">
        <v>100</v>
      </c>
      <c r="CR7" s="38" t="s">
        <v>104</v>
      </c>
      <c r="CS7" s="38" t="s">
        <v>104</v>
      </c>
      <c r="CT7" s="38" t="s">
        <v>104</v>
      </c>
      <c r="CU7" s="38" t="s">
        <v>104</v>
      </c>
      <c r="CV7" s="38">
        <v>55.96</v>
      </c>
      <c r="CW7" s="38">
        <v>58.71</v>
      </c>
      <c r="CX7" s="38" t="s">
        <v>104</v>
      </c>
      <c r="CY7" s="38" t="s">
        <v>104</v>
      </c>
      <c r="CZ7" s="38" t="s">
        <v>104</v>
      </c>
      <c r="DA7" s="38" t="s">
        <v>104</v>
      </c>
      <c r="DB7" s="38">
        <v>100</v>
      </c>
      <c r="DC7" s="38" t="s">
        <v>104</v>
      </c>
      <c r="DD7" s="38" t="s">
        <v>104</v>
      </c>
      <c r="DE7" s="38" t="s">
        <v>104</v>
      </c>
      <c r="DF7" s="38" t="s">
        <v>104</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2021-01-28T00:01:22Z</cp:lastPrinted>
  <dcterms:created xsi:type="dcterms:W3CDTF">2020-12-04T03:18:23Z</dcterms:created>
  <dcterms:modified xsi:type="dcterms:W3CDTF">2021-01-28T07:49:21Z</dcterms:modified>
  <cp:category/>
</cp:coreProperties>
</file>