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zQa7llQ68AXTClhOIaPIVvPtlQsxmx4RIrnT+2gwRV8tgfNG2iPZ8a8cGfCBL3+blIqJfg4ETfPk/cleXIFVcg==" workbookSaltValue="GbSIklMwm4QJ/4EE4LCMHw==" workbookSpinCount="100000" lockStructure="1"/>
  <bookViews>
    <workbookView xWindow="-15" yWindow="-15" windowWidth="21630" windowHeight="5010"/>
  </bookViews>
  <sheets>
    <sheet name="法非適用_下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AT8" i="4" s="1"/>
  <c r="S6" i="5"/>
  <c r="R6" i="5"/>
  <c r="Q6" i="5"/>
  <c r="P6" i="5"/>
  <c r="P10" i="4" s="1"/>
  <c r="O6" i="5"/>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I86" i="4"/>
  <c r="H86" i="4"/>
  <c r="E86" i="4"/>
  <c r="AT10" i="4"/>
  <c r="AL10" i="4"/>
  <c r="AD10" i="4"/>
  <c r="W10" i="4"/>
  <c r="I10" i="4"/>
  <c r="B10" i="4"/>
  <c r="BB8" i="4"/>
  <c r="AL8" i="4"/>
  <c r="P8" i="4"/>
  <c r="I8" i="4"/>
</calcChain>
</file>

<file path=xl/sharedStrings.xml><?xml version="1.0" encoding="utf-8"?>
<sst xmlns="http://schemas.openxmlformats.org/spreadsheetml/2006/main" count="247" uniqueCount="122">
  <si>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</si>
  <si>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</si>
  <si>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</si>
  <si>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</si>
  <si>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</si>
  <si>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</si>
  <si>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</si>
  <si>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</si>
  <si>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</si>
  <si>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</si>
  <si>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</si>
  <si>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</si>
  <si>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</si>
  <si>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</si>
  <si>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</si>
  <si>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</si>
  <si>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</si>
  <si>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</si>
  <si>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</si>
  <si>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</si>
  <si>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</si>
  <si>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</si>
  <si>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</si>
  <si>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</si>
  <si>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</si>
  <si>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</si>
  <si>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</si>
  <si>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</si>
  <si>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</si>
  <si>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</si>
  <si>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</si>
  <si>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</si>
  <si>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</si>
  <si>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</si>
  <si>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</si>
  <si>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</si>
  <si>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</si>
  <si>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</si>
  <si>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</si>
  <si>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</si>
  <si>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</si>
  <si>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</si>
  <si>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</si>
  <si>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</si>
  <si>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</si>
  <si>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</si>
  <si>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</si>
  <si>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</si>
  <si>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</si>
  <si>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</si>
  <si>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</si>
  <si>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</si>
  <si>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</si>
  <si>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</si>
  <si>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</si>
  <si>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</si>
  <si>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</si>
  <si>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</si>
  <si>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</si>
  <si>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</si>
  <si>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</si>
  <si>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</si>
  <si>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</si>
  <si>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</si>
  <si>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</si>
  <si>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</si>
  <si>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</si>
  <si>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</si>
  <si>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</si>
  <si>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</si>
  <si>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</si>
  <si>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</si>
  <si>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</si>
  <si>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</si>
  <si>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</si>
  <si>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</si>
  <si>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</si>
  <si>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</si>
  <si>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</si>
  <si>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</si>
  <si>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</si>
  <si>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</si>
  <si>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</si>
  <si>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</si>
  <si>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</si>
  <si>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</si>
  <si>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</si>
  <si>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</si>
  <si>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</si>
  <si>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</si>
  <si>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</si>
  <si>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</si>
  <si>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</si>
  <si>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</si>
  <si>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</si>
  <si>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</si>
  <si>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</si>
  <si>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</si>
  <si>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</si>
  <si>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徳島県　三好市</t>
  </si>
  <si>
    <t>法非適用</t>
  </si>
  <si>
    <t>下水道事業</t>
  </si>
  <si>
    <t>特定地域生活排水処理</t>
  </si>
  <si>
    <t>K2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</si>
  <si>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</si>
  <si>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</si>
  <si>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</si>
  <si>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</si>
  <si>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</si>
  <si>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</si>
  <si>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</si>
  <si>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</si>
  <si>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</si>
  <si>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</si>
  <si>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</si>
  <si>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</si>
  <si>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"H"yy</t>
    <phoneticPr fontId="4"/>
  </si>
  <si>
    <t>"R"dd</t>
    <phoneticPr fontId="4"/>
  </si>
  <si>
    <t>←書式設定</t>
    <rPh sb="1" eb="3">
      <t>ショシキ</t>
    </rPh>
    <rPh sb="3" eb="5">
      <t>セッテイ</t>
    </rPh>
    <phoneticPr fontId="4"/>
  </si>
  <si>
    <t>令和元年度は収益的収支比率が100％を超えているが、27年度、29年度、30年度は100％を下回っている。令和元年度の主な要因は、令和元年度内に整備を予定していた浄化槽が次年度に延びたことで、年度間調整額を含む国費が前年度より大幅に増額となったことによるもの。次年度では起債償還額が増加する見込みのため、適正な一般会計からの繰入金と経費削減の取り組みが必要である。</t>
    <rPh sb="0" eb="2">
      <t>レイワ</t>
    </rPh>
    <rPh sb="2" eb="4">
      <t>ガンネン</t>
    </rPh>
    <rPh sb="4" eb="5">
      <t>ド</t>
    </rPh>
    <rPh sb="53" eb="55">
      <t>レイワ</t>
    </rPh>
    <rPh sb="55" eb="56">
      <t>ガン</t>
    </rPh>
    <rPh sb="59" eb="60">
      <t>オモ</t>
    </rPh>
    <rPh sb="65" eb="67">
      <t>レイワ</t>
    </rPh>
    <rPh sb="67" eb="69">
      <t>ガンネン</t>
    </rPh>
    <rPh sb="69" eb="70">
      <t>ド</t>
    </rPh>
    <rPh sb="70" eb="71">
      <t>ナイ</t>
    </rPh>
    <rPh sb="72" eb="74">
      <t>セイビ</t>
    </rPh>
    <rPh sb="75" eb="77">
      <t>ヨテイ</t>
    </rPh>
    <rPh sb="81" eb="84">
      <t>ジョウカソウ</t>
    </rPh>
    <rPh sb="85" eb="88">
      <t>ジネンド</t>
    </rPh>
    <rPh sb="89" eb="90">
      <t>ノ</t>
    </rPh>
    <rPh sb="96" eb="98">
      <t>ネンド</t>
    </rPh>
    <rPh sb="98" eb="99">
      <t>カン</t>
    </rPh>
    <rPh sb="99" eb="101">
      <t>チョウセイ</t>
    </rPh>
    <rPh sb="101" eb="102">
      <t>ガク</t>
    </rPh>
    <rPh sb="103" eb="104">
      <t>フク</t>
    </rPh>
    <rPh sb="105" eb="107">
      <t>コクヒ</t>
    </rPh>
    <rPh sb="108" eb="111">
      <t>ゼンネンド</t>
    </rPh>
    <rPh sb="113" eb="115">
      <t>オオハバ</t>
    </rPh>
    <rPh sb="116" eb="118">
      <t>ゾウガク</t>
    </rPh>
    <rPh sb="130" eb="133">
      <t>ジネンド</t>
    </rPh>
    <phoneticPr fontId="4"/>
  </si>
  <si>
    <t>これまで市町村設置型で整備した浄化槽は、古いもので10年を経過しており、一部の浄化槽で、軽微な修繕が増加している。現在、浄化槽躯体の耐用年数は概ね30年とされているが、修繕対象となる躯体の部材等を計画的かつ効率的に交換（更新）することで、浄化槽の長寿命化が期待できることから、今後は、市町村設置型浄化槽に係る長寿命化計画策定などの検討を行うことが必要である。</t>
    <rPh sb="36" eb="38">
      <t>イチブ</t>
    </rPh>
    <rPh sb="39" eb="42">
      <t>ジョウカソウ</t>
    </rPh>
    <rPh sb="44" eb="46">
      <t>ケイビ</t>
    </rPh>
    <rPh sb="47" eb="49">
      <t>シュウゼン</t>
    </rPh>
    <rPh sb="50" eb="52">
      <t>ゾウカ</t>
    </rPh>
    <rPh sb="57" eb="59">
      <t>ゲンザイ</t>
    </rPh>
    <rPh sb="63" eb="65">
      <t>クタイ</t>
    </rPh>
    <rPh sb="66" eb="68">
      <t>タイヨウ</t>
    </rPh>
    <rPh sb="68" eb="70">
      <t>ネンスウ</t>
    </rPh>
    <rPh sb="71" eb="72">
      <t>オオム</t>
    </rPh>
    <rPh sb="84" eb="86">
      <t>シュウゼン</t>
    </rPh>
    <rPh sb="86" eb="88">
      <t>タイショウ</t>
    </rPh>
    <rPh sb="91" eb="93">
      <t>クタイ</t>
    </rPh>
    <rPh sb="94" eb="96">
      <t>ブザイ</t>
    </rPh>
    <rPh sb="96" eb="97">
      <t>トウ</t>
    </rPh>
    <rPh sb="98" eb="101">
      <t>ケイカクテキ</t>
    </rPh>
    <rPh sb="103" eb="106">
      <t>コウリツテキ</t>
    </rPh>
    <rPh sb="107" eb="109">
      <t>コウカン</t>
    </rPh>
    <rPh sb="110" eb="112">
      <t>コウシン</t>
    </rPh>
    <rPh sb="119" eb="122">
      <t>ジョウカソウ</t>
    </rPh>
    <rPh sb="123" eb="124">
      <t>チョウ</t>
    </rPh>
    <rPh sb="124" eb="127">
      <t>ジュミョウカ</t>
    </rPh>
    <rPh sb="128" eb="130">
      <t>キタイ</t>
    </rPh>
    <rPh sb="138" eb="140">
      <t>コンゴ</t>
    </rPh>
    <rPh sb="142" eb="145">
      <t>シチョウソン</t>
    </rPh>
    <rPh sb="145" eb="147">
      <t>セッチ</t>
    </rPh>
    <rPh sb="147" eb="148">
      <t>カタ</t>
    </rPh>
    <rPh sb="148" eb="151">
      <t>ジョウカソウ</t>
    </rPh>
    <rPh sb="152" eb="153">
      <t>カカ</t>
    </rPh>
    <rPh sb="154" eb="155">
      <t>チョウ</t>
    </rPh>
    <rPh sb="155" eb="158">
      <t>ジュミョウカ</t>
    </rPh>
    <rPh sb="158" eb="160">
      <t>ケイカク</t>
    </rPh>
    <rPh sb="160" eb="162">
      <t>サクテイ</t>
    </rPh>
    <rPh sb="165" eb="167">
      <t>ケントウ</t>
    </rPh>
    <rPh sb="168" eb="169">
      <t>オコナ</t>
    </rPh>
    <phoneticPr fontId="4"/>
  </si>
  <si>
    <t>平成27年度より、全市において民間活力を導入したＰＦＩ方式での市町村設置型の浄化槽整備及び維持管理を行っており、計画的でスピード感を持った生活排水の適正処理及び汚水処理率の向上に取り組んでいる。今後も引き続いて、安定的な経営に向けて、日常的な経費削減や設備の長寿命化に努めていく。</t>
    <rPh sb="31" eb="34">
      <t>シチョウソン</t>
    </rPh>
    <rPh sb="34" eb="36">
      <t>セッチ</t>
    </rPh>
    <rPh sb="36" eb="37">
      <t>カタ</t>
    </rPh>
    <rPh sb="43" eb="44">
      <t>オヨ</t>
    </rPh>
    <rPh sb="56" eb="59">
      <t>ケイカクテキ</t>
    </rPh>
    <rPh sb="89" eb="90">
      <t>ト</t>
    </rPh>
    <rPh sb="91" eb="92">
      <t>ク</t>
    </rPh>
    <rPh sb="126" eb="128">
      <t>セツビ</t>
    </rPh>
    <rPh sb="129" eb="130">
      <t>チョウ</t>
    </rPh>
    <rPh sb="130" eb="133">
      <t>ジュミョウカ</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</si>
</sst>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4DA4-4E9F-9297-002E04630149}"/>
            </c:ext>
          </c:extLst>
        </c:ser>
        <c:dLbls>
          <c:showLegendKey val="0"/>
          <c:showVal val="0"/>
          <c:showCatName val="0"/>
          <c:showSerName val="0"/>
          <c:showPercent val="0"/>
          <c:showBubbleSize val="0"/>
        </c:dLbls>
        <c:gapWidth val="150"/>
        <c:axId val="43959424"/>
        <c:axId val="1759202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1-4DA4-4E9F-9297-002E04630149}"/>
            </c:ext>
          </c:extLst>
        </c:ser>
        <c:dLbls>
          <c:showLegendKey val="0"/>
          <c:showVal val="0"/>
          <c:showCatName val="0"/>
          <c:showSerName val="0"/>
          <c:showPercent val="0"/>
          <c:showBubbleSize val="0"/>
        </c:dLbls>
        <c:marker val="1"/>
        <c:smooth val="0"/>
        <c:axId val="43959424"/>
        <c:axId val="175920256"/>
      </c:lineChart>
      <c:dateAx>
        <c:axId val="43959424"/>
        <c:scaling>
          <c:orientation val="minMax"/>
        </c:scaling>
        <c:delete val="1"/>
        <c:axPos val="b"/>
        <c:numFmt formatCode="&quot;H&quot;yy" sourceLinked="1"/>
        <c:majorTickMark val="none"/>
        <c:minorTickMark val="none"/>
        <c:tickLblPos val="none"/>
        <c:crossAx val="175920256"/>
        <c:crosses val="autoZero"/>
        <c:auto val="1"/>
        <c:lblOffset val="100"/>
        <c:baseTimeUnit val="years"/>
      </c:dateAx>
      <c:valAx>
        <c:axId val="175920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959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100</c:v>
                </c:pt>
                <c:pt idx="1">
                  <c:v>100</c:v>
                </c:pt>
                <c:pt idx="2">
                  <c:v>91.01</c:v>
                </c:pt>
                <c:pt idx="3">
                  <c:v>100</c:v>
                </c:pt>
                <c:pt idx="4">
                  <c:v>100</c:v>
                </c:pt>
              </c:numCache>
            </c:numRef>
          </c:val>
          <c:extLst xmlns:c16r2="http://schemas.microsoft.com/office/drawing/2015/06/chart">
            <c:ext xmlns:c16="http://schemas.microsoft.com/office/drawing/2014/chart" uri="{C3380CC4-5D6E-409C-BE32-E72D297353CC}">
              <c16:uniqueId val="{00000000-67CC-4EED-B4D0-4F75B13B8E2E}"/>
            </c:ext>
          </c:extLst>
        </c:ser>
        <c:dLbls>
          <c:showLegendKey val="0"/>
          <c:showVal val="0"/>
          <c:showCatName val="0"/>
          <c:showSerName val="0"/>
          <c:showPercent val="0"/>
          <c:showBubbleSize val="0"/>
        </c:dLbls>
        <c:gapWidth val="150"/>
        <c:axId val="190923904"/>
        <c:axId val="190925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58.25</c:v>
                </c:pt>
                <c:pt idx="1">
                  <c:v>61.55</c:v>
                </c:pt>
                <c:pt idx="2">
                  <c:v>57.22</c:v>
                </c:pt>
                <c:pt idx="3">
                  <c:v>54.93</c:v>
                </c:pt>
                <c:pt idx="4">
                  <c:v>59.64</c:v>
                </c:pt>
              </c:numCache>
            </c:numRef>
          </c:val>
          <c:smooth val="0"/>
          <c:extLst xmlns:c16r2="http://schemas.microsoft.com/office/drawing/2015/06/chart">
            <c:ext xmlns:c16="http://schemas.microsoft.com/office/drawing/2014/chart" uri="{C3380CC4-5D6E-409C-BE32-E72D297353CC}">
              <c16:uniqueId val="{00000001-67CC-4EED-B4D0-4F75B13B8E2E}"/>
            </c:ext>
          </c:extLst>
        </c:ser>
        <c:dLbls>
          <c:showLegendKey val="0"/>
          <c:showVal val="0"/>
          <c:showCatName val="0"/>
          <c:showSerName val="0"/>
          <c:showPercent val="0"/>
          <c:showBubbleSize val="0"/>
        </c:dLbls>
        <c:marker val="1"/>
        <c:smooth val="0"/>
        <c:axId val="190923904"/>
        <c:axId val="190925824"/>
      </c:lineChart>
      <c:dateAx>
        <c:axId val="190923904"/>
        <c:scaling>
          <c:orientation val="minMax"/>
        </c:scaling>
        <c:delete val="1"/>
        <c:axPos val="b"/>
        <c:numFmt formatCode="&quot;H&quot;yy" sourceLinked="1"/>
        <c:majorTickMark val="none"/>
        <c:minorTickMark val="none"/>
        <c:tickLblPos val="none"/>
        <c:crossAx val="190925824"/>
        <c:crosses val="autoZero"/>
        <c:auto val="1"/>
        <c:lblOffset val="100"/>
        <c:baseTimeUnit val="years"/>
      </c:dateAx>
      <c:valAx>
        <c:axId val="190925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0923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100</c:v>
                </c:pt>
                <c:pt idx="1">
                  <c:v>100</c:v>
                </c:pt>
                <c:pt idx="2">
                  <c:v>100</c:v>
                </c:pt>
                <c:pt idx="3">
                  <c:v>100</c:v>
                </c:pt>
                <c:pt idx="4">
                  <c:v>100</c:v>
                </c:pt>
              </c:numCache>
            </c:numRef>
          </c:val>
          <c:extLst xmlns:c16r2="http://schemas.microsoft.com/office/drawing/2015/06/chart">
            <c:ext xmlns:c16="http://schemas.microsoft.com/office/drawing/2014/chart" uri="{C3380CC4-5D6E-409C-BE32-E72D297353CC}">
              <c16:uniqueId val="{00000000-365F-46B1-B3E9-FC25A2F0DD49}"/>
            </c:ext>
          </c:extLst>
        </c:ser>
        <c:dLbls>
          <c:showLegendKey val="0"/>
          <c:showVal val="0"/>
          <c:showCatName val="0"/>
          <c:showSerName val="0"/>
          <c:showPercent val="0"/>
          <c:showBubbleSize val="0"/>
        </c:dLbls>
        <c:gapWidth val="150"/>
        <c:axId val="191002880"/>
        <c:axId val="1910173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68.150000000000006</c:v>
                </c:pt>
                <c:pt idx="1">
                  <c:v>67.489999999999995</c:v>
                </c:pt>
                <c:pt idx="2">
                  <c:v>67.290000000000006</c:v>
                </c:pt>
                <c:pt idx="3">
                  <c:v>65.569999999999993</c:v>
                </c:pt>
                <c:pt idx="4">
                  <c:v>90.63</c:v>
                </c:pt>
              </c:numCache>
            </c:numRef>
          </c:val>
          <c:smooth val="0"/>
          <c:extLst xmlns:c16r2="http://schemas.microsoft.com/office/drawing/2015/06/chart">
            <c:ext xmlns:c16="http://schemas.microsoft.com/office/drawing/2014/chart" uri="{C3380CC4-5D6E-409C-BE32-E72D297353CC}">
              <c16:uniqueId val="{00000001-365F-46B1-B3E9-FC25A2F0DD49}"/>
            </c:ext>
          </c:extLst>
        </c:ser>
        <c:dLbls>
          <c:showLegendKey val="0"/>
          <c:showVal val="0"/>
          <c:showCatName val="0"/>
          <c:showSerName val="0"/>
          <c:showPercent val="0"/>
          <c:showBubbleSize val="0"/>
        </c:dLbls>
        <c:marker val="1"/>
        <c:smooth val="0"/>
        <c:axId val="191002880"/>
        <c:axId val="191017344"/>
      </c:lineChart>
      <c:dateAx>
        <c:axId val="191002880"/>
        <c:scaling>
          <c:orientation val="minMax"/>
        </c:scaling>
        <c:delete val="1"/>
        <c:axPos val="b"/>
        <c:numFmt formatCode="&quot;H&quot;yy" sourceLinked="1"/>
        <c:majorTickMark val="none"/>
        <c:minorTickMark val="none"/>
        <c:tickLblPos val="none"/>
        <c:crossAx val="191017344"/>
        <c:crosses val="autoZero"/>
        <c:auto val="1"/>
        <c:lblOffset val="100"/>
        <c:baseTimeUnit val="years"/>
      </c:dateAx>
      <c:valAx>
        <c:axId val="191017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1002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96.55</c:v>
                </c:pt>
                <c:pt idx="1">
                  <c:v>103.6</c:v>
                </c:pt>
                <c:pt idx="2">
                  <c:v>99.62</c:v>
                </c:pt>
                <c:pt idx="3">
                  <c:v>98.88</c:v>
                </c:pt>
                <c:pt idx="4">
                  <c:v>101.25</c:v>
                </c:pt>
              </c:numCache>
            </c:numRef>
          </c:val>
          <c:extLst xmlns:c16r2="http://schemas.microsoft.com/office/drawing/2015/06/chart">
            <c:ext xmlns:c16="http://schemas.microsoft.com/office/drawing/2014/chart" uri="{C3380CC4-5D6E-409C-BE32-E72D297353CC}">
              <c16:uniqueId val="{00000000-767B-404E-8006-74243F26CC51}"/>
            </c:ext>
          </c:extLst>
        </c:ser>
        <c:dLbls>
          <c:showLegendKey val="0"/>
          <c:showVal val="0"/>
          <c:showCatName val="0"/>
          <c:showSerName val="0"/>
          <c:showPercent val="0"/>
          <c:showBubbleSize val="0"/>
        </c:dLbls>
        <c:gapWidth val="150"/>
        <c:axId val="178453888"/>
        <c:axId val="1784794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767B-404E-8006-74243F26CC51}"/>
            </c:ext>
          </c:extLst>
        </c:ser>
        <c:dLbls>
          <c:showLegendKey val="0"/>
          <c:showVal val="0"/>
          <c:showCatName val="0"/>
          <c:showSerName val="0"/>
          <c:showPercent val="0"/>
          <c:showBubbleSize val="0"/>
        </c:dLbls>
        <c:marker val="1"/>
        <c:smooth val="0"/>
        <c:axId val="178453888"/>
        <c:axId val="178479488"/>
      </c:lineChart>
      <c:dateAx>
        <c:axId val="178453888"/>
        <c:scaling>
          <c:orientation val="minMax"/>
        </c:scaling>
        <c:delete val="1"/>
        <c:axPos val="b"/>
        <c:numFmt formatCode="&quot;H&quot;yy" sourceLinked="1"/>
        <c:majorTickMark val="none"/>
        <c:minorTickMark val="none"/>
        <c:tickLblPos val="none"/>
        <c:crossAx val="178479488"/>
        <c:crosses val="autoZero"/>
        <c:auto val="1"/>
        <c:lblOffset val="100"/>
        <c:baseTimeUnit val="years"/>
      </c:dateAx>
      <c:valAx>
        <c:axId val="178479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8453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CA69-4E8A-867E-569C0EAF44BF}"/>
            </c:ext>
          </c:extLst>
        </c:ser>
        <c:dLbls>
          <c:showLegendKey val="0"/>
          <c:showVal val="0"/>
          <c:showCatName val="0"/>
          <c:showSerName val="0"/>
          <c:showPercent val="0"/>
          <c:showBubbleSize val="0"/>
        </c:dLbls>
        <c:gapWidth val="150"/>
        <c:axId val="186496896"/>
        <c:axId val="1865523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CA69-4E8A-867E-569C0EAF44BF}"/>
            </c:ext>
          </c:extLst>
        </c:ser>
        <c:dLbls>
          <c:showLegendKey val="0"/>
          <c:showVal val="0"/>
          <c:showCatName val="0"/>
          <c:showSerName val="0"/>
          <c:showPercent val="0"/>
          <c:showBubbleSize val="0"/>
        </c:dLbls>
        <c:marker val="1"/>
        <c:smooth val="0"/>
        <c:axId val="186496896"/>
        <c:axId val="186552320"/>
      </c:lineChart>
      <c:dateAx>
        <c:axId val="186496896"/>
        <c:scaling>
          <c:orientation val="minMax"/>
        </c:scaling>
        <c:delete val="1"/>
        <c:axPos val="b"/>
        <c:numFmt formatCode="&quot;H&quot;yy" sourceLinked="1"/>
        <c:majorTickMark val="none"/>
        <c:minorTickMark val="none"/>
        <c:tickLblPos val="none"/>
        <c:crossAx val="186552320"/>
        <c:crosses val="autoZero"/>
        <c:auto val="1"/>
        <c:lblOffset val="100"/>
        <c:baseTimeUnit val="years"/>
      </c:dateAx>
      <c:valAx>
        <c:axId val="186552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649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FCDC-42A3-B72C-758D98029AE1}"/>
            </c:ext>
          </c:extLst>
        </c:ser>
        <c:dLbls>
          <c:showLegendKey val="0"/>
          <c:showVal val="0"/>
          <c:showCatName val="0"/>
          <c:showSerName val="0"/>
          <c:showPercent val="0"/>
          <c:showBubbleSize val="0"/>
        </c:dLbls>
        <c:gapWidth val="150"/>
        <c:axId val="187775232"/>
        <c:axId val="1878183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FCDC-42A3-B72C-758D98029AE1}"/>
            </c:ext>
          </c:extLst>
        </c:ser>
        <c:dLbls>
          <c:showLegendKey val="0"/>
          <c:showVal val="0"/>
          <c:showCatName val="0"/>
          <c:showSerName val="0"/>
          <c:showPercent val="0"/>
          <c:showBubbleSize val="0"/>
        </c:dLbls>
        <c:marker val="1"/>
        <c:smooth val="0"/>
        <c:axId val="187775232"/>
        <c:axId val="187818368"/>
      </c:lineChart>
      <c:dateAx>
        <c:axId val="187775232"/>
        <c:scaling>
          <c:orientation val="minMax"/>
        </c:scaling>
        <c:delete val="1"/>
        <c:axPos val="b"/>
        <c:numFmt formatCode="&quot;H&quot;yy" sourceLinked="1"/>
        <c:majorTickMark val="none"/>
        <c:minorTickMark val="none"/>
        <c:tickLblPos val="none"/>
        <c:crossAx val="187818368"/>
        <c:crosses val="autoZero"/>
        <c:auto val="1"/>
        <c:lblOffset val="100"/>
        <c:baseTimeUnit val="years"/>
      </c:dateAx>
      <c:valAx>
        <c:axId val="187818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7775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BA0A-4DB5-B692-0D5DEB31675A}"/>
            </c:ext>
          </c:extLst>
        </c:ser>
        <c:dLbls>
          <c:showLegendKey val="0"/>
          <c:showVal val="0"/>
          <c:showCatName val="0"/>
          <c:showSerName val="0"/>
          <c:showPercent val="0"/>
          <c:showBubbleSize val="0"/>
        </c:dLbls>
        <c:gapWidth val="150"/>
        <c:axId val="190102144"/>
        <c:axId val="1901780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BA0A-4DB5-B692-0D5DEB31675A}"/>
            </c:ext>
          </c:extLst>
        </c:ser>
        <c:dLbls>
          <c:showLegendKey val="0"/>
          <c:showVal val="0"/>
          <c:showCatName val="0"/>
          <c:showSerName val="0"/>
          <c:showPercent val="0"/>
          <c:showBubbleSize val="0"/>
        </c:dLbls>
        <c:marker val="1"/>
        <c:smooth val="0"/>
        <c:axId val="190102144"/>
        <c:axId val="190178048"/>
      </c:lineChart>
      <c:dateAx>
        <c:axId val="190102144"/>
        <c:scaling>
          <c:orientation val="minMax"/>
        </c:scaling>
        <c:delete val="1"/>
        <c:axPos val="b"/>
        <c:numFmt formatCode="&quot;H&quot;yy" sourceLinked="1"/>
        <c:majorTickMark val="none"/>
        <c:minorTickMark val="none"/>
        <c:tickLblPos val="none"/>
        <c:crossAx val="190178048"/>
        <c:crosses val="autoZero"/>
        <c:auto val="1"/>
        <c:lblOffset val="100"/>
        <c:baseTimeUnit val="years"/>
      </c:dateAx>
      <c:valAx>
        <c:axId val="190178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0102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7923-4C4D-8866-A379214C4B93}"/>
            </c:ext>
          </c:extLst>
        </c:ser>
        <c:dLbls>
          <c:showLegendKey val="0"/>
          <c:showVal val="0"/>
          <c:showCatName val="0"/>
          <c:showSerName val="0"/>
          <c:showPercent val="0"/>
          <c:showBubbleSize val="0"/>
        </c:dLbls>
        <c:gapWidth val="150"/>
        <c:axId val="190340480"/>
        <c:axId val="190436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7923-4C4D-8866-A379214C4B93}"/>
            </c:ext>
          </c:extLst>
        </c:ser>
        <c:dLbls>
          <c:showLegendKey val="0"/>
          <c:showVal val="0"/>
          <c:showCatName val="0"/>
          <c:showSerName val="0"/>
          <c:showPercent val="0"/>
          <c:showBubbleSize val="0"/>
        </c:dLbls>
        <c:marker val="1"/>
        <c:smooth val="0"/>
        <c:axId val="190340480"/>
        <c:axId val="190436864"/>
      </c:lineChart>
      <c:dateAx>
        <c:axId val="190340480"/>
        <c:scaling>
          <c:orientation val="minMax"/>
        </c:scaling>
        <c:delete val="1"/>
        <c:axPos val="b"/>
        <c:numFmt formatCode="&quot;H&quot;yy" sourceLinked="1"/>
        <c:majorTickMark val="none"/>
        <c:minorTickMark val="none"/>
        <c:tickLblPos val="none"/>
        <c:crossAx val="190436864"/>
        <c:crosses val="autoZero"/>
        <c:auto val="1"/>
        <c:lblOffset val="100"/>
        <c:baseTimeUnit val="years"/>
      </c:dateAx>
      <c:valAx>
        <c:axId val="19043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0340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formatCode="#,##0.00;&quot;△&quot;#,##0.00">
                  <c:v>0</c:v>
                </c:pt>
                <c:pt idx="1">
                  <c:v>816.09</c:v>
                </c:pt>
                <c:pt idx="2">
                  <c:v>918.06</c:v>
                </c:pt>
                <c:pt idx="3">
                  <c:v>931.99</c:v>
                </c:pt>
                <c:pt idx="4">
                  <c:v>809.58</c:v>
                </c:pt>
              </c:numCache>
            </c:numRef>
          </c:val>
          <c:extLst xmlns:c16r2="http://schemas.microsoft.com/office/drawing/2015/06/chart">
            <c:ext xmlns:c16="http://schemas.microsoft.com/office/drawing/2014/chart" uri="{C3380CC4-5D6E-409C-BE32-E72D297353CC}">
              <c16:uniqueId val="{00000000-16CD-4A7E-BF29-67A8EF29270C}"/>
            </c:ext>
          </c:extLst>
        </c:ser>
        <c:dLbls>
          <c:showLegendKey val="0"/>
          <c:showVal val="0"/>
          <c:showCatName val="0"/>
          <c:showSerName val="0"/>
          <c:showPercent val="0"/>
          <c:showBubbleSize val="0"/>
        </c:dLbls>
        <c:gapWidth val="150"/>
        <c:axId val="190660608"/>
        <c:axId val="1906625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392.19</c:v>
                </c:pt>
                <c:pt idx="1">
                  <c:v>413.5</c:v>
                </c:pt>
                <c:pt idx="2">
                  <c:v>407.42</c:v>
                </c:pt>
                <c:pt idx="3">
                  <c:v>386.46</c:v>
                </c:pt>
                <c:pt idx="4">
                  <c:v>270.57</c:v>
                </c:pt>
              </c:numCache>
            </c:numRef>
          </c:val>
          <c:smooth val="0"/>
          <c:extLst xmlns:c16r2="http://schemas.microsoft.com/office/drawing/2015/06/chart">
            <c:ext xmlns:c16="http://schemas.microsoft.com/office/drawing/2014/chart" uri="{C3380CC4-5D6E-409C-BE32-E72D297353CC}">
              <c16:uniqueId val="{00000001-16CD-4A7E-BF29-67A8EF29270C}"/>
            </c:ext>
          </c:extLst>
        </c:ser>
        <c:dLbls>
          <c:showLegendKey val="0"/>
          <c:showVal val="0"/>
          <c:showCatName val="0"/>
          <c:showSerName val="0"/>
          <c:showPercent val="0"/>
          <c:showBubbleSize val="0"/>
        </c:dLbls>
        <c:marker val="1"/>
        <c:smooth val="0"/>
        <c:axId val="190660608"/>
        <c:axId val="190662528"/>
      </c:lineChart>
      <c:dateAx>
        <c:axId val="190660608"/>
        <c:scaling>
          <c:orientation val="minMax"/>
        </c:scaling>
        <c:delete val="1"/>
        <c:axPos val="b"/>
        <c:numFmt formatCode="&quot;H&quot;yy" sourceLinked="1"/>
        <c:majorTickMark val="none"/>
        <c:minorTickMark val="none"/>
        <c:tickLblPos val="none"/>
        <c:crossAx val="190662528"/>
        <c:crosses val="autoZero"/>
        <c:auto val="1"/>
        <c:lblOffset val="100"/>
        <c:baseTimeUnit val="years"/>
      </c:dateAx>
      <c:valAx>
        <c:axId val="190662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0660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57.8</c:v>
                </c:pt>
                <c:pt idx="1">
                  <c:v>57.5</c:v>
                </c:pt>
                <c:pt idx="2">
                  <c:v>83.02</c:v>
                </c:pt>
                <c:pt idx="3">
                  <c:v>81.83</c:v>
                </c:pt>
                <c:pt idx="4">
                  <c:v>82.15</c:v>
                </c:pt>
              </c:numCache>
            </c:numRef>
          </c:val>
          <c:extLst xmlns:c16r2="http://schemas.microsoft.com/office/drawing/2015/06/chart">
            <c:ext xmlns:c16="http://schemas.microsoft.com/office/drawing/2014/chart" uri="{C3380CC4-5D6E-409C-BE32-E72D297353CC}">
              <c16:uniqueId val="{00000000-F3E0-4140-A0F2-C8F30B79C025}"/>
            </c:ext>
          </c:extLst>
        </c:ser>
        <c:dLbls>
          <c:showLegendKey val="0"/>
          <c:showVal val="0"/>
          <c:showCatName val="0"/>
          <c:showSerName val="0"/>
          <c:showPercent val="0"/>
          <c:showBubbleSize val="0"/>
        </c:dLbls>
        <c:gapWidth val="150"/>
        <c:axId val="190693760"/>
        <c:axId val="1906956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57.03</c:v>
                </c:pt>
                <c:pt idx="1">
                  <c:v>55.84</c:v>
                </c:pt>
                <c:pt idx="2">
                  <c:v>57.08</c:v>
                </c:pt>
                <c:pt idx="3">
                  <c:v>55.85</c:v>
                </c:pt>
                <c:pt idx="4">
                  <c:v>62.5</c:v>
                </c:pt>
              </c:numCache>
            </c:numRef>
          </c:val>
          <c:smooth val="0"/>
          <c:extLst xmlns:c16r2="http://schemas.microsoft.com/office/drawing/2015/06/chart">
            <c:ext xmlns:c16="http://schemas.microsoft.com/office/drawing/2014/chart" uri="{C3380CC4-5D6E-409C-BE32-E72D297353CC}">
              <c16:uniqueId val="{00000001-F3E0-4140-A0F2-C8F30B79C025}"/>
            </c:ext>
          </c:extLst>
        </c:ser>
        <c:dLbls>
          <c:showLegendKey val="0"/>
          <c:showVal val="0"/>
          <c:showCatName val="0"/>
          <c:showSerName val="0"/>
          <c:showPercent val="0"/>
          <c:showBubbleSize val="0"/>
        </c:dLbls>
        <c:marker val="1"/>
        <c:smooth val="0"/>
        <c:axId val="190693760"/>
        <c:axId val="190695680"/>
      </c:lineChart>
      <c:dateAx>
        <c:axId val="190693760"/>
        <c:scaling>
          <c:orientation val="minMax"/>
        </c:scaling>
        <c:delete val="1"/>
        <c:axPos val="b"/>
        <c:numFmt formatCode="&quot;H&quot;yy" sourceLinked="1"/>
        <c:majorTickMark val="none"/>
        <c:minorTickMark val="none"/>
        <c:tickLblPos val="none"/>
        <c:crossAx val="190695680"/>
        <c:crosses val="autoZero"/>
        <c:auto val="1"/>
        <c:lblOffset val="100"/>
        <c:baseTimeUnit val="years"/>
      </c:dateAx>
      <c:valAx>
        <c:axId val="190695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0693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248.05</c:v>
                </c:pt>
                <c:pt idx="1">
                  <c:v>250.94</c:v>
                </c:pt>
                <c:pt idx="2">
                  <c:v>191.54</c:v>
                </c:pt>
                <c:pt idx="3">
                  <c:v>207.34</c:v>
                </c:pt>
                <c:pt idx="4">
                  <c:v>207.39</c:v>
                </c:pt>
              </c:numCache>
            </c:numRef>
          </c:val>
          <c:extLst xmlns:c16r2="http://schemas.microsoft.com/office/drawing/2015/06/chart">
            <c:ext xmlns:c16="http://schemas.microsoft.com/office/drawing/2014/chart" uri="{C3380CC4-5D6E-409C-BE32-E72D297353CC}">
              <c16:uniqueId val="{00000000-97C0-4199-87F0-D7A576CBB544}"/>
            </c:ext>
          </c:extLst>
        </c:ser>
        <c:dLbls>
          <c:showLegendKey val="0"/>
          <c:showVal val="0"/>
          <c:showCatName val="0"/>
          <c:showSerName val="0"/>
          <c:showPercent val="0"/>
          <c:showBubbleSize val="0"/>
        </c:dLbls>
        <c:gapWidth val="150"/>
        <c:axId val="190812928"/>
        <c:axId val="1908148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283.73</c:v>
                </c:pt>
                <c:pt idx="1">
                  <c:v>287.57</c:v>
                </c:pt>
                <c:pt idx="2">
                  <c:v>286.86</c:v>
                </c:pt>
                <c:pt idx="3">
                  <c:v>287.91000000000003</c:v>
                </c:pt>
                <c:pt idx="4">
                  <c:v>269.33</c:v>
                </c:pt>
              </c:numCache>
            </c:numRef>
          </c:val>
          <c:smooth val="0"/>
          <c:extLst xmlns:c16r2="http://schemas.microsoft.com/office/drawing/2015/06/chart">
            <c:ext xmlns:c16="http://schemas.microsoft.com/office/drawing/2014/chart" uri="{C3380CC4-5D6E-409C-BE32-E72D297353CC}">
              <c16:uniqueId val="{00000001-97C0-4199-87F0-D7A576CBB544}"/>
            </c:ext>
          </c:extLst>
        </c:ser>
        <c:dLbls>
          <c:showLegendKey val="0"/>
          <c:showVal val="0"/>
          <c:showCatName val="0"/>
          <c:showSerName val="0"/>
          <c:showPercent val="0"/>
          <c:showBubbleSize val="0"/>
        </c:dLbls>
        <c:marker val="1"/>
        <c:smooth val="0"/>
        <c:axId val="190812928"/>
        <c:axId val="190814848"/>
      </c:lineChart>
      <c:dateAx>
        <c:axId val="190812928"/>
        <c:scaling>
          <c:orientation val="minMax"/>
        </c:scaling>
        <c:delete val="1"/>
        <c:axPos val="b"/>
        <c:numFmt formatCode="&quot;H&quot;yy" sourceLinked="1"/>
        <c:majorTickMark val="none"/>
        <c:minorTickMark val="none"/>
        <c:tickLblPos val="none"/>
        <c:crossAx val="190814848"/>
        <c:crosses val="autoZero"/>
        <c:auto val="1"/>
        <c:lblOffset val="100"/>
        <c:baseTimeUnit val="years"/>
      </c:dateAx>
      <c:valAx>
        <c:axId val="190814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0812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【307.23】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【79.51】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【58.71】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【272.98】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D37" zoomScaleNormal="100" workbookViewId="0">
      <selection activeCell="AV57" sqref="AV57"/>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row>
    <row r="3" spans="1:78" ht="9.75" customHeight="1" x14ac:dyDescent="0.15">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row>
    <row r="4" spans="1:78" ht="9.75" customHeight="1" x14ac:dyDescent="0.15">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1" t="str">
        <f>データ!H6</f>
        <v>徳島県　三好市</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1" t="s">
        <v>1</v>
      </c>
      <c r="C7" s="71"/>
      <c r="D7" s="71"/>
      <c r="E7" s="71"/>
      <c r="F7" s="71"/>
      <c r="G7" s="71"/>
      <c r="H7" s="71"/>
      <c r="I7" s="71" t="s">
        <v>2</v>
      </c>
      <c r="J7" s="71"/>
      <c r="K7" s="71"/>
      <c r="L7" s="71"/>
      <c r="M7" s="71"/>
      <c r="N7" s="71"/>
      <c r="O7" s="71"/>
      <c r="P7" s="71" t="s">
        <v>3</v>
      </c>
      <c r="Q7" s="71"/>
      <c r="R7" s="71"/>
      <c r="S7" s="71"/>
      <c r="T7" s="71"/>
      <c r="U7" s="71"/>
      <c r="V7" s="71"/>
      <c r="W7" s="71" t="s">
        <v>4</v>
      </c>
      <c r="X7" s="71"/>
      <c r="Y7" s="71"/>
      <c r="Z7" s="71"/>
      <c r="AA7" s="71"/>
      <c r="AB7" s="71"/>
      <c r="AC7" s="71"/>
      <c r="AD7" s="71" t="s">
        <v>5</v>
      </c>
      <c r="AE7" s="71"/>
      <c r="AF7" s="71"/>
      <c r="AG7" s="71"/>
      <c r="AH7" s="71"/>
      <c r="AI7" s="71"/>
      <c r="AJ7" s="71"/>
      <c r="AK7" s="3"/>
      <c r="AL7" s="71" t="s">
        <v>6</v>
      </c>
      <c r="AM7" s="71"/>
      <c r="AN7" s="71"/>
      <c r="AO7" s="71"/>
      <c r="AP7" s="71"/>
      <c r="AQ7" s="71"/>
      <c r="AR7" s="71"/>
      <c r="AS7" s="71"/>
      <c r="AT7" s="71" t="s">
        <v>7</v>
      </c>
      <c r="AU7" s="71"/>
      <c r="AV7" s="71"/>
      <c r="AW7" s="71"/>
      <c r="AX7" s="71"/>
      <c r="AY7" s="71"/>
      <c r="AZ7" s="71"/>
      <c r="BA7" s="71"/>
      <c r="BB7" s="71" t="s">
        <v>8</v>
      </c>
      <c r="BC7" s="71"/>
      <c r="BD7" s="71"/>
      <c r="BE7" s="71"/>
      <c r="BF7" s="71"/>
      <c r="BG7" s="71"/>
      <c r="BH7" s="71"/>
      <c r="BI7" s="71"/>
      <c r="BJ7" s="3"/>
      <c r="BK7" s="3"/>
      <c r="BL7" s="4" t="s">
        <v>9</v>
      </c>
      <c r="BM7" s="5"/>
      <c r="BN7" s="5"/>
      <c r="BO7" s="5"/>
      <c r="BP7" s="5"/>
      <c r="BQ7" s="5"/>
      <c r="BR7" s="5"/>
      <c r="BS7" s="5"/>
      <c r="BT7" s="5"/>
      <c r="BU7" s="5"/>
      <c r="BV7" s="5"/>
      <c r="BW7" s="5"/>
      <c r="BX7" s="5"/>
      <c r="BY7" s="6"/>
    </row>
    <row r="8" spans="1:78" ht="18.75" customHeight="1" x14ac:dyDescent="0.15">
      <c r="A8" s="2"/>
      <c r="B8" s="78" t="str">
        <f>データ!I6</f>
        <v>法非適用</v>
      </c>
      <c r="C8" s="78"/>
      <c r="D8" s="78"/>
      <c r="E8" s="78"/>
      <c r="F8" s="78"/>
      <c r="G8" s="78"/>
      <c r="H8" s="78"/>
      <c r="I8" s="78" t="str">
        <f>データ!J6</f>
        <v>下水道事業</v>
      </c>
      <c r="J8" s="78"/>
      <c r="K8" s="78"/>
      <c r="L8" s="78"/>
      <c r="M8" s="78"/>
      <c r="N8" s="78"/>
      <c r="O8" s="78"/>
      <c r="P8" s="78" t="str">
        <f>データ!K6</f>
        <v>特定地域生活排水処理</v>
      </c>
      <c r="Q8" s="78"/>
      <c r="R8" s="78"/>
      <c r="S8" s="78"/>
      <c r="T8" s="78"/>
      <c r="U8" s="78"/>
      <c r="V8" s="78"/>
      <c r="W8" s="78" t="str">
        <f>データ!L6</f>
        <v>K2</v>
      </c>
      <c r="X8" s="78"/>
      <c r="Y8" s="78"/>
      <c r="Z8" s="78"/>
      <c r="AA8" s="78"/>
      <c r="AB8" s="78"/>
      <c r="AC8" s="78"/>
      <c r="AD8" s="79" t="str">
        <f>データ!$M$6</f>
        <v>非設置</v>
      </c>
      <c r="AE8" s="79"/>
      <c r="AF8" s="79"/>
      <c r="AG8" s="79"/>
      <c r="AH8" s="79"/>
      <c r="AI8" s="79"/>
      <c r="AJ8" s="79"/>
      <c r="AK8" s="3"/>
      <c r="AL8" s="75">
        <f>データ!S6</f>
        <v>25568</v>
      </c>
      <c r="AM8" s="75"/>
      <c r="AN8" s="75"/>
      <c r="AO8" s="75"/>
      <c r="AP8" s="75"/>
      <c r="AQ8" s="75"/>
      <c r="AR8" s="75"/>
      <c r="AS8" s="75"/>
      <c r="AT8" s="74">
        <f>データ!T6</f>
        <v>721.42</v>
      </c>
      <c r="AU8" s="74"/>
      <c r="AV8" s="74"/>
      <c r="AW8" s="74"/>
      <c r="AX8" s="74"/>
      <c r="AY8" s="74"/>
      <c r="AZ8" s="74"/>
      <c r="BA8" s="74"/>
      <c r="BB8" s="74">
        <f>データ!U6</f>
        <v>35.44</v>
      </c>
      <c r="BC8" s="74"/>
      <c r="BD8" s="74"/>
      <c r="BE8" s="74"/>
      <c r="BF8" s="74"/>
      <c r="BG8" s="74"/>
      <c r="BH8" s="74"/>
      <c r="BI8" s="74"/>
      <c r="BJ8" s="3"/>
      <c r="BK8" s="3"/>
      <c r="BL8" s="76" t="s">
        <v>10</v>
      </c>
      <c r="BM8" s="77"/>
      <c r="BN8" s="7" t="s">
        <v>11</v>
      </c>
      <c r="BO8" s="8"/>
      <c r="BP8" s="8"/>
      <c r="BQ8" s="8"/>
      <c r="BR8" s="8"/>
      <c r="BS8" s="8"/>
      <c r="BT8" s="8"/>
      <c r="BU8" s="8"/>
      <c r="BV8" s="8"/>
      <c r="BW8" s="8"/>
      <c r="BX8" s="8"/>
      <c r="BY8" s="9"/>
    </row>
    <row r="9" spans="1:78" ht="18.75" customHeight="1" x14ac:dyDescent="0.15">
      <c r="A9" s="2"/>
      <c r="B9" s="71" t="s">
        <v>12</v>
      </c>
      <c r="C9" s="71"/>
      <c r="D9" s="71"/>
      <c r="E9" s="71"/>
      <c r="F9" s="71"/>
      <c r="G9" s="71"/>
      <c r="H9" s="71"/>
      <c r="I9" s="71" t="s">
        <v>13</v>
      </c>
      <c r="J9" s="71"/>
      <c r="K9" s="71"/>
      <c r="L9" s="71"/>
      <c r="M9" s="71"/>
      <c r="N9" s="71"/>
      <c r="O9" s="71"/>
      <c r="P9" s="71" t="s">
        <v>14</v>
      </c>
      <c r="Q9" s="71"/>
      <c r="R9" s="71"/>
      <c r="S9" s="71"/>
      <c r="T9" s="71"/>
      <c r="U9" s="71"/>
      <c r="V9" s="71"/>
      <c r="W9" s="71" t="s">
        <v>15</v>
      </c>
      <c r="X9" s="71"/>
      <c r="Y9" s="71"/>
      <c r="Z9" s="71"/>
      <c r="AA9" s="71"/>
      <c r="AB9" s="71"/>
      <c r="AC9" s="71"/>
      <c r="AD9" s="71" t="s">
        <v>16</v>
      </c>
      <c r="AE9" s="71"/>
      <c r="AF9" s="71"/>
      <c r="AG9" s="71"/>
      <c r="AH9" s="71"/>
      <c r="AI9" s="71"/>
      <c r="AJ9" s="71"/>
      <c r="AK9" s="3"/>
      <c r="AL9" s="71" t="s">
        <v>17</v>
      </c>
      <c r="AM9" s="71"/>
      <c r="AN9" s="71"/>
      <c r="AO9" s="71"/>
      <c r="AP9" s="71"/>
      <c r="AQ9" s="71"/>
      <c r="AR9" s="71"/>
      <c r="AS9" s="71"/>
      <c r="AT9" s="71" t="s">
        <v>18</v>
      </c>
      <c r="AU9" s="71"/>
      <c r="AV9" s="71"/>
      <c r="AW9" s="71"/>
      <c r="AX9" s="71"/>
      <c r="AY9" s="71"/>
      <c r="AZ9" s="71"/>
      <c r="BA9" s="71"/>
      <c r="BB9" s="71" t="s">
        <v>19</v>
      </c>
      <c r="BC9" s="71"/>
      <c r="BD9" s="71"/>
      <c r="BE9" s="71"/>
      <c r="BF9" s="71"/>
      <c r="BG9" s="71"/>
      <c r="BH9" s="71"/>
      <c r="BI9" s="71"/>
      <c r="BJ9" s="3"/>
      <c r="BK9" s="3"/>
      <c r="BL9" s="72" t="s">
        <v>20</v>
      </c>
      <c r="BM9" s="73"/>
      <c r="BN9" s="10" t="s">
        <v>21</v>
      </c>
      <c r="BO9" s="11"/>
      <c r="BP9" s="11"/>
      <c r="BQ9" s="11"/>
      <c r="BR9" s="11"/>
      <c r="BS9" s="11"/>
      <c r="BT9" s="11"/>
      <c r="BU9" s="11"/>
      <c r="BV9" s="11"/>
      <c r="BW9" s="11"/>
      <c r="BX9" s="11"/>
      <c r="BY9" s="12"/>
    </row>
    <row r="10" spans="1:78" ht="18.75" customHeight="1" x14ac:dyDescent="0.15">
      <c r="A10" s="2"/>
      <c r="B10" s="74" t="str">
        <f>データ!N6</f>
        <v>-</v>
      </c>
      <c r="C10" s="74"/>
      <c r="D10" s="74"/>
      <c r="E10" s="74"/>
      <c r="F10" s="74"/>
      <c r="G10" s="74"/>
      <c r="H10" s="74"/>
      <c r="I10" s="74" t="str">
        <f>データ!O6</f>
        <v>該当数値なし</v>
      </c>
      <c r="J10" s="74"/>
      <c r="K10" s="74"/>
      <c r="L10" s="74"/>
      <c r="M10" s="74"/>
      <c r="N10" s="74"/>
      <c r="O10" s="74"/>
      <c r="P10" s="74">
        <f>データ!P6</f>
        <v>10.15</v>
      </c>
      <c r="Q10" s="74"/>
      <c r="R10" s="74"/>
      <c r="S10" s="74"/>
      <c r="T10" s="74"/>
      <c r="U10" s="74"/>
      <c r="V10" s="74"/>
      <c r="W10" s="74">
        <f>データ!Q6</f>
        <v>100</v>
      </c>
      <c r="X10" s="74"/>
      <c r="Y10" s="74"/>
      <c r="Z10" s="74"/>
      <c r="AA10" s="74"/>
      <c r="AB10" s="74"/>
      <c r="AC10" s="74"/>
      <c r="AD10" s="75">
        <f>データ!R6</f>
        <v>3850</v>
      </c>
      <c r="AE10" s="75"/>
      <c r="AF10" s="75"/>
      <c r="AG10" s="75"/>
      <c r="AH10" s="75"/>
      <c r="AI10" s="75"/>
      <c r="AJ10" s="75"/>
      <c r="AK10" s="2"/>
      <c r="AL10" s="75">
        <f>データ!V6</f>
        <v>2562</v>
      </c>
      <c r="AM10" s="75"/>
      <c r="AN10" s="75"/>
      <c r="AO10" s="75"/>
      <c r="AP10" s="75"/>
      <c r="AQ10" s="75"/>
      <c r="AR10" s="75"/>
      <c r="AS10" s="75"/>
      <c r="AT10" s="74">
        <f>データ!W6</f>
        <v>144.19</v>
      </c>
      <c r="AU10" s="74"/>
      <c r="AV10" s="74"/>
      <c r="AW10" s="74"/>
      <c r="AX10" s="74"/>
      <c r="AY10" s="74"/>
      <c r="AZ10" s="74"/>
      <c r="BA10" s="74"/>
      <c r="BB10" s="74">
        <f>データ!X6</f>
        <v>17.77</v>
      </c>
      <c r="BC10" s="74"/>
      <c r="BD10" s="74"/>
      <c r="BE10" s="74"/>
      <c r="BF10" s="74"/>
      <c r="BG10" s="74"/>
      <c r="BH10" s="74"/>
      <c r="BI10" s="74"/>
      <c r="BJ10" s="2"/>
      <c r="BK10" s="2"/>
      <c r="BL10" s="64" t="s">
        <v>22</v>
      </c>
      <c r="BM10" s="65"/>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6" t="s">
        <v>24</v>
      </c>
      <c r="BM11" s="66"/>
      <c r="BN11" s="66"/>
      <c r="BO11" s="66"/>
      <c r="BP11" s="66"/>
      <c r="BQ11" s="66"/>
      <c r="BR11" s="66"/>
      <c r="BS11" s="66"/>
      <c r="BT11" s="66"/>
      <c r="BU11" s="66"/>
      <c r="BV11" s="66"/>
      <c r="BW11" s="66"/>
      <c r="BX11" s="66"/>
      <c r="BY11" s="66"/>
      <c r="BZ11" s="6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6"/>
      <c r="BM12" s="66"/>
      <c r="BN12" s="66"/>
      <c r="BO12" s="66"/>
      <c r="BP12" s="66"/>
      <c r="BQ12" s="66"/>
      <c r="BR12" s="66"/>
      <c r="BS12" s="66"/>
      <c r="BT12" s="66"/>
      <c r="BU12" s="66"/>
      <c r="BV12" s="66"/>
      <c r="BW12" s="66"/>
      <c r="BX12" s="66"/>
      <c r="BY12" s="66"/>
      <c r="BZ12" s="6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7"/>
      <c r="BM13" s="67"/>
      <c r="BN13" s="67"/>
      <c r="BO13" s="67"/>
      <c r="BP13" s="67"/>
      <c r="BQ13" s="67"/>
      <c r="BR13" s="67"/>
      <c r="BS13" s="67"/>
      <c r="BT13" s="67"/>
      <c r="BU13" s="67"/>
      <c r="BV13" s="67"/>
      <c r="BW13" s="67"/>
      <c r="BX13" s="67"/>
      <c r="BY13" s="67"/>
      <c r="BZ13" s="67"/>
    </row>
    <row r="14" spans="1:78" ht="13.5" customHeight="1" x14ac:dyDescent="0.15">
      <c r="A14" s="2"/>
      <c r="B14" s="68" t="s">
        <v>25</v>
      </c>
      <c r="C14" s="69"/>
      <c r="D14" s="69"/>
      <c r="E14" s="69"/>
      <c r="F14" s="69"/>
      <c r="G14" s="69"/>
      <c r="H14" s="69"/>
      <c r="I14" s="69"/>
      <c r="J14" s="69"/>
      <c r="K14" s="69"/>
      <c r="L14" s="69"/>
      <c r="M14" s="69"/>
      <c r="N14" s="69"/>
      <c r="O14" s="69"/>
      <c r="P14" s="69"/>
      <c r="Q14" s="69"/>
      <c r="R14" s="69"/>
      <c r="S14" s="69"/>
      <c r="T14" s="69"/>
      <c r="U14" s="69"/>
      <c r="V14" s="69"/>
      <c r="W14" s="69"/>
      <c r="X14" s="69"/>
      <c r="Y14" s="69"/>
      <c r="Z14" s="69"/>
      <c r="AA14" s="69"/>
      <c r="AB14" s="69"/>
      <c r="AC14" s="69"/>
      <c r="AD14" s="69"/>
      <c r="AE14" s="69"/>
      <c r="AF14" s="69"/>
      <c r="AG14" s="69"/>
      <c r="AH14" s="69"/>
      <c r="AI14" s="69"/>
      <c r="AJ14" s="69"/>
      <c r="AK14" s="69"/>
      <c r="AL14" s="69"/>
      <c r="AM14" s="69"/>
      <c r="AN14" s="69"/>
      <c r="AO14" s="69"/>
      <c r="AP14" s="69"/>
      <c r="AQ14" s="69"/>
      <c r="AR14" s="69"/>
      <c r="AS14" s="69"/>
      <c r="AT14" s="69"/>
      <c r="AU14" s="69"/>
      <c r="AV14" s="69"/>
      <c r="AW14" s="69"/>
      <c r="AX14" s="69"/>
      <c r="AY14" s="69"/>
      <c r="AZ14" s="69"/>
      <c r="BA14" s="69"/>
      <c r="BB14" s="69"/>
      <c r="BC14" s="69"/>
      <c r="BD14" s="69"/>
      <c r="BE14" s="69"/>
      <c r="BF14" s="69"/>
      <c r="BG14" s="69"/>
      <c r="BH14" s="69"/>
      <c r="BI14" s="69"/>
      <c r="BJ14" s="70"/>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8" t="s">
        <v>119</v>
      </c>
      <c r="BM16" s="59"/>
      <c r="BN16" s="59"/>
      <c r="BO16" s="59"/>
      <c r="BP16" s="59"/>
      <c r="BQ16" s="59"/>
      <c r="BR16" s="59"/>
      <c r="BS16" s="59"/>
      <c r="BT16" s="59"/>
      <c r="BU16" s="59"/>
      <c r="BV16" s="59"/>
      <c r="BW16" s="59"/>
      <c r="BX16" s="59"/>
      <c r="BY16" s="59"/>
      <c r="BZ16" s="6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8"/>
      <c r="BM17" s="59"/>
      <c r="BN17" s="59"/>
      <c r="BO17" s="59"/>
      <c r="BP17" s="59"/>
      <c r="BQ17" s="59"/>
      <c r="BR17" s="59"/>
      <c r="BS17" s="59"/>
      <c r="BT17" s="59"/>
      <c r="BU17" s="59"/>
      <c r="BV17" s="59"/>
      <c r="BW17" s="59"/>
      <c r="BX17" s="59"/>
      <c r="BY17" s="59"/>
      <c r="BZ17" s="6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8"/>
      <c r="BM18" s="59"/>
      <c r="BN18" s="59"/>
      <c r="BO18" s="59"/>
      <c r="BP18" s="59"/>
      <c r="BQ18" s="59"/>
      <c r="BR18" s="59"/>
      <c r="BS18" s="59"/>
      <c r="BT18" s="59"/>
      <c r="BU18" s="59"/>
      <c r="BV18" s="59"/>
      <c r="BW18" s="59"/>
      <c r="BX18" s="59"/>
      <c r="BY18" s="59"/>
      <c r="BZ18" s="6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8"/>
      <c r="BM19" s="59"/>
      <c r="BN19" s="59"/>
      <c r="BO19" s="59"/>
      <c r="BP19" s="59"/>
      <c r="BQ19" s="59"/>
      <c r="BR19" s="59"/>
      <c r="BS19" s="59"/>
      <c r="BT19" s="59"/>
      <c r="BU19" s="59"/>
      <c r="BV19" s="59"/>
      <c r="BW19" s="59"/>
      <c r="BX19" s="59"/>
      <c r="BY19" s="59"/>
      <c r="BZ19" s="6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8"/>
      <c r="BM20" s="59"/>
      <c r="BN20" s="59"/>
      <c r="BO20" s="59"/>
      <c r="BP20" s="59"/>
      <c r="BQ20" s="59"/>
      <c r="BR20" s="59"/>
      <c r="BS20" s="59"/>
      <c r="BT20" s="59"/>
      <c r="BU20" s="59"/>
      <c r="BV20" s="59"/>
      <c r="BW20" s="59"/>
      <c r="BX20" s="59"/>
      <c r="BY20" s="59"/>
      <c r="BZ20" s="6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8"/>
      <c r="BM21" s="59"/>
      <c r="BN21" s="59"/>
      <c r="BO21" s="59"/>
      <c r="BP21" s="59"/>
      <c r="BQ21" s="59"/>
      <c r="BR21" s="59"/>
      <c r="BS21" s="59"/>
      <c r="BT21" s="59"/>
      <c r="BU21" s="59"/>
      <c r="BV21" s="59"/>
      <c r="BW21" s="59"/>
      <c r="BX21" s="59"/>
      <c r="BY21" s="59"/>
      <c r="BZ21" s="6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8"/>
      <c r="BM22" s="59"/>
      <c r="BN22" s="59"/>
      <c r="BO22" s="59"/>
      <c r="BP22" s="59"/>
      <c r="BQ22" s="59"/>
      <c r="BR22" s="59"/>
      <c r="BS22" s="59"/>
      <c r="BT22" s="59"/>
      <c r="BU22" s="59"/>
      <c r="BV22" s="59"/>
      <c r="BW22" s="59"/>
      <c r="BX22" s="59"/>
      <c r="BY22" s="59"/>
      <c r="BZ22" s="6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8"/>
      <c r="BM23" s="59"/>
      <c r="BN23" s="59"/>
      <c r="BO23" s="59"/>
      <c r="BP23" s="59"/>
      <c r="BQ23" s="59"/>
      <c r="BR23" s="59"/>
      <c r="BS23" s="59"/>
      <c r="BT23" s="59"/>
      <c r="BU23" s="59"/>
      <c r="BV23" s="59"/>
      <c r="BW23" s="59"/>
      <c r="BX23" s="59"/>
      <c r="BY23" s="59"/>
      <c r="BZ23" s="6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8"/>
      <c r="BM24" s="59"/>
      <c r="BN24" s="59"/>
      <c r="BO24" s="59"/>
      <c r="BP24" s="59"/>
      <c r="BQ24" s="59"/>
      <c r="BR24" s="59"/>
      <c r="BS24" s="59"/>
      <c r="BT24" s="59"/>
      <c r="BU24" s="59"/>
      <c r="BV24" s="59"/>
      <c r="BW24" s="59"/>
      <c r="BX24" s="59"/>
      <c r="BY24" s="59"/>
      <c r="BZ24" s="6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8"/>
      <c r="BM25" s="59"/>
      <c r="BN25" s="59"/>
      <c r="BO25" s="59"/>
      <c r="BP25" s="59"/>
      <c r="BQ25" s="59"/>
      <c r="BR25" s="59"/>
      <c r="BS25" s="59"/>
      <c r="BT25" s="59"/>
      <c r="BU25" s="59"/>
      <c r="BV25" s="59"/>
      <c r="BW25" s="59"/>
      <c r="BX25" s="59"/>
      <c r="BY25" s="59"/>
      <c r="BZ25" s="6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8"/>
      <c r="BM26" s="59"/>
      <c r="BN26" s="59"/>
      <c r="BO26" s="59"/>
      <c r="BP26" s="59"/>
      <c r="BQ26" s="59"/>
      <c r="BR26" s="59"/>
      <c r="BS26" s="59"/>
      <c r="BT26" s="59"/>
      <c r="BU26" s="59"/>
      <c r="BV26" s="59"/>
      <c r="BW26" s="59"/>
      <c r="BX26" s="59"/>
      <c r="BY26" s="59"/>
      <c r="BZ26" s="6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8"/>
      <c r="BM27" s="59"/>
      <c r="BN27" s="59"/>
      <c r="BO27" s="59"/>
      <c r="BP27" s="59"/>
      <c r="BQ27" s="59"/>
      <c r="BR27" s="59"/>
      <c r="BS27" s="59"/>
      <c r="BT27" s="59"/>
      <c r="BU27" s="59"/>
      <c r="BV27" s="59"/>
      <c r="BW27" s="59"/>
      <c r="BX27" s="59"/>
      <c r="BY27" s="59"/>
      <c r="BZ27" s="6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8"/>
      <c r="BM28" s="59"/>
      <c r="BN28" s="59"/>
      <c r="BO28" s="59"/>
      <c r="BP28" s="59"/>
      <c r="BQ28" s="59"/>
      <c r="BR28" s="59"/>
      <c r="BS28" s="59"/>
      <c r="BT28" s="59"/>
      <c r="BU28" s="59"/>
      <c r="BV28" s="59"/>
      <c r="BW28" s="59"/>
      <c r="BX28" s="59"/>
      <c r="BY28" s="59"/>
      <c r="BZ28" s="6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8"/>
      <c r="BM29" s="59"/>
      <c r="BN29" s="59"/>
      <c r="BO29" s="59"/>
      <c r="BP29" s="59"/>
      <c r="BQ29" s="59"/>
      <c r="BR29" s="59"/>
      <c r="BS29" s="59"/>
      <c r="BT29" s="59"/>
      <c r="BU29" s="59"/>
      <c r="BV29" s="59"/>
      <c r="BW29" s="59"/>
      <c r="BX29" s="59"/>
      <c r="BY29" s="59"/>
      <c r="BZ29" s="6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8"/>
      <c r="BM30" s="59"/>
      <c r="BN30" s="59"/>
      <c r="BO30" s="59"/>
      <c r="BP30" s="59"/>
      <c r="BQ30" s="59"/>
      <c r="BR30" s="59"/>
      <c r="BS30" s="59"/>
      <c r="BT30" s="59"/>
      <c r="BU30" s="59"/>
      <c r="BV30" s="59"/>
      <c r="BW30" s="59"/>
      <c r="BX30" s="59"/>
      <c r="BY30" s="59"/>
      <c r="BZ30" s="6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8"/>
      <c r="BM31" s="59"/>
      <c r="BN31" s="59"/>
      <c r="BO31" s="59"/>
      <c r="BP31" s="59"/>
      <c r="BQ31" s="59"/>
      <c r="BR31" s="59"/>
      <c r="BS31" s="59"/>
      <c r="BT31" s="59"/>
      <c r="BU31" s="59"/>
      <c r="BV31" s="59"/>
      <c r="BW31" s="59"/>
      <c r="BX31" s="59"/>
      <c r="BY31" s="59"/>
      <c r="BZ31" s="6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8"/>
      <c r="BM32" s="59"/>
      <c r="BN32" s="59"/>
      <c r="BO32" s="59"/>
      <c r="BP32" s="59"/>
      <c r="BQ32" s="59"/>
      <c r="BR32" s="59"/>
      <c r="BS32" s="59"/>
      <c r="BT32" s="59"/>
      <c r="BU32" s="59"/>
      <c r="BV32" s="59"/>
      <c r="BW32" s="59"/>
      <c r="BX32" s="59"/>
      <c r="BY32" s="59"/>
      <c r="BZ32" s="6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8"/>
      <c r="BM33" s="59"/>
      <c r="BN33" s="59"/>
      <c r="BO33" s="59"/>
      <c r="BP33" s="59"/>
      <c r="BQ33" s="59"/>
      <c r="BR33" s="59"/>
      <c r="BS33" s="59"/>
      <c r="BT33" s="59"/>
      <c r="BU33" s="59"/>
      <c r="BV33" s="59"/>
      <c r="BW33" s="59"/>
      <c r="BX33" s="59"/>
      <c r="BY33" s="59"/>
      <c r="BZ33" s="60"/>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8"/>
      <c r="BM34" s="59"/>
      <c r="BN34" s="59"/>
      <c r="BO34" s="59"/>
      <c r="BP34" s="59"/>
      <c r="BQ34" s="59"/>
      <c r="BR34" s="59"/>
      <c r="BS34" s="59"/>
      <c r="BT34" s="59"/>
      <c r="BU34" s="59"/>
      <c r="BV34" s="59"/>
      <c r="BW34" s="59"/>
      <c r="BX34" s="59"/>
      <c r="BY34" s="59"/>
      <c r="BZ34" s="60"/>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8"/>
      <c r="BM35" s="59"/>
      <c r="BN35" s="59"/>
      <c r="BO35" s="59"/>
      <c r="BP35" s="59"/>
      <c r="BQ35" s="59"/>
      <c r="BR35" s="59"/>
      <c r="BS35" s="59"/>
      <c r="BT35" s="59"/>
      <c r="BU35" s="59"/>
      <c r="BV35" s="59"/>
      <c r="BW35" s="59"/>
      <c r="BX35" s="59"/>
      <c r="BY35" s="59"/>
      <c r="BZ35" s="6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8"/>
      <c r="BM36" s="59"/>
      <c r="BN36" s="59"/>
      <c r="BO36" s="59"/>
      <c r="BP36" s="59"/>
      <c r="BQ36" s="59"/>
      <c r="BR36" s="59"/>
      <c r="BS36" s="59"/>
      <c r="BT36" s="59"/>
      <c r="BU36" s="59"/>
      <c r="BV36" s="59"/>
      <c r="BW36" s="59"/>
      <c r="BX36" s="59"/>
      <c r="BY36" s="59"/>
      <c r="BZ36" s="6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8"/>
      <c r="BM37" s="59"/>
      <c r="BN37" s="59"/>
      <c r="BO37" s="59"/>
      <c r="BP37" s="59"/>
      <c r="BQ37" s="59"/>
      <c r="BR37" s="59"/>
      <c r="BS37" s="59"/>
      <c r="BT37" s="59"/>
      <c r="BU37" s="59"/>
      <c r="BV37" s="59"/>
      <c r="BW37" s="59"/>
      <c r="BX37" s="59"/>
      <c r="BY37" s="59"/>
      <c r="BZ37" s="6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8"/>
      <c r="BM38" s="59"/>
      <c r="BN38" s="59"/>
      <c r="BO38" s="59"/>
      <c r="BP38" s="59"/>
      <c r="BQ38" s="59"/>
      <c r="BR38" s="59"/>
      <c r="BS38" s="59"/>
      <c r="BT38" s="59"/>
      <c r="BU38" s="59"/>
      <c r="BV38" s="59"/>
      <c r="BW38" s="59"/>
      <c r="BX38" s="59"/>
      <c r="BY38" s="59"/>
      <c r="BZ38" s="6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8"/>
      <c r="BM39" s="59"/>
      <c r="BN39" s="59"/>
      <c r="BO39" s="59"/>
      <c r="BP39" s="59"/>
      <c r="BQ39" s="59"/>
      <c r="BR39" s="59"/>
      <c r="BS39" s="59"/>
      <c r="BT39" s="59"/>
      <c r="BU39" s="59"/>
      <c r="BV39" s="59"/>
      <c r="BW39" s="59"/>
      <c r="BX39" s="59"/>
      <c r="BY39" s="59"/>
      <c r="BZ39" s="6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8"/>
      <c r="BM40" s="59"/>
      <c r="BN40" s="59"/>
      <c r="BO40" s="59"/>
      <c r="BP40" s="59"/>
      <c r="BQ40" s="59"/>
      <c r="BR40" s="59"/>
      <c r="BS40" s="59"/>
      <c r="BT40" s="59"/>
      <c r="BU40" s="59"/>
      <c r="BV40" s="59"/>
      <c r="BW40" s="59"/>
      <c r="BX40" s="59"/>
      <c r="BY40" s="59"/>
      <c r="BZ40" s="6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8"/>
      <c r="BM41" s="59"/>
      <c r="BN41" s="59"/>
      <c r="BO41" s="59"/>
      <c r="BP41" s="59"/>
      <c r="BQ41" s="59"/>
      <c r="BR41" s="59"/>
      <c r="BS41" s="59"/>
      <c r="BT41" s="59"/>
      <c r="BU41" s="59"/>
      <c r="BV41" s="59"/>
      <c r="BW41" s="59"/>
      <c r="BX41" s="59"/>
      <c r="BY41" s="59"/>
      <c r="BZ41" s="6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8"/>
      <c r="BM42" s="59"/>
      <c r="BN42" s="59"/>
      <c r="BO42" s="59"/>
      <c r="BP42" s="59"/>
      <c r="BQ42" s="59"/>
      <c r="BR42" s="59"/>
      <c r="BS42" s="59"/>
      <c r="BT42" s="59"/>
      <c r="BU42" s="59"/>
      <c r="BV42" s="59"/>
      <c r="BW42" s="59"/>
      <c r="BX42" s="59"/>
      <c r="BY42" s="59"/>
      <c r="BZ42" s="6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8"/>
      <c r="BM43" s="59"/>
      <c r="BN43" s="59"/>
      <c r="BO43" s="59"/>
      <c r="BP43" s="59"/>
      <c r="BQ43" s="59"/>
      <c r="BR43" s="59"/>
      <c r="BS43" s="59"/>
      <c r="BT43" s="59"/>
      <c r="BU43" s="59"/>
      <c r="BV43" s="59"/>
      <c r="BW43" s="59"/>
      <c r="BX43" s="59"/>
      <c r="BY43" s="59"/>
      <c r="BZ43" s="6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1"/>
      <c r="BM44" s="62"/>
      <c r="BN44" s="62"/>
      <c r="BO44" s="62"/>
      <c r="BP44" s="62"/>
      <c r="BQ44" s="62"/>
      <c r="BR44" s="62"/>
      <c r="BS44" s="62"/>
      <c r="BT44" s="62"/>
      <c r="BU44" s="62"/>
      <c r="BV44" s="62"/>
      <c r="BW44" s="62"/>
      <c r="BX44" s="62"/>
      <c r="BY44" s="62"/>
      <c r="BZ44" s="6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120</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8" t="s">
        <v>121</v>
      </c>
      <c r="BM66" s="59"/>
      <c r="BN66" s="59"/>
      <c r="BO66" s="59"/>
      <c r="BP66" s="59"/>
      <c r="BQ66" s="59"/>
      <c r="BR66" s="59"/>
      <c r="BS66" s="59"/>
      <c r="BT66" s="59"/>
      <c r="BU66" s="59"/>
      <c r="BV66" s="59"/>
      <c r="BW66" s="59"/>
      <c r="BX66" s="59"/>
      <c r="BY66" s="59"/>
      <c r="BZ66" s="6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8"/>
      <c r="BM67" s="59"/>
      <c r="BN67" s="59"/>
      <c r="BO67" s="59"/>
      <c r="BP67" s="59"/>
      <c r="BQ67" s="59"/>
      <c r="BR67" s="59"/>
      <c r="BS67" s="59"/>
      <c r="BT67" s="59"/>
      <c r="BU67" s="59"/>
      <c r="BV67" s="59"/>
      <c r="BW67" s="59"/>
      <c r="BX67" s="59"/>
      <c r="BY67" s="59"/>
      <c r="BZ67" s="6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8"/>
      <c r="BM68" s="59"/>
      <c r="BN68" s="59"/>
      <c r="BO68" s="59"/>
      <c r="BP68" s="59"/>
      <c r="BQ68" s="59"/>
      <c r="BR68" s="59"/>
      <c r="BS68" s="59"/>
      <c r="BT68" s="59"/>
      <c r="BU68" s="59"/>
      <c r="BV68" s="59"/>
      <c r="BW68" s="59"/>
      <c r="BX68" s="59"/>
      <c r="BY68" s="59"/>
      <c r="BZ68" s="6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8"/>
      <c r="BM69" s="59"/>
      <c r="BN69" s="59"/>
      <c r="BO69" s="59"/>
      <c r="BP69" s="59"/>
      <c r="BQ69" s="59"/>
      <c r="BR69" s="59"/>
      <c r="BS69" s="59"/>
      <c r="BT69" s="59"/>
      <c r="BU69" s="59"/>
      <c r="BV69" s="59"/>
      <c r="BW69" s="59"/>
      <c r="BX69" s="59"/>
      <c r="BY69" s="59"/>
      <c r="BZ69" s="6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8"/>
      <c r="BM70" s="59"/>
      <c r="BN70" s="59"/>
      <c r="BO70" s="59"/>
      <c r="BP70" s="59"/>
      <c r="BQ70" s="59"/>
      <c r="BR70" s="59"/>
      <c r="BS70" s="59"/>
      <c r="BT70" s="59"/>
      <c r="BU70" s="59"/>
      <c r="BV70" s="59"/>
      <c r="BW70" s="59"/>
      <c r="BX70" s="59"/>
      <c r="BY70" s="59"/>
      <c r="BZ70" s="6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8"/>
      <c r="BM71" s="59"/>
      <c r="BN71" s="59"/>
      <c r="BO71" s="59"/>
      <c r="BP71" s="59"/>
      <c r="BQ71" s="59"/>
      <c r="BR71" s="59"/>
      <c r="BS71" s="59"/>
      <c r="BT71" s="59"/>
      <c r="BU71" s="59"/>
      <c r="BV71" s="59"/>
      <c r="BW71" s="59"/>
      <c r="BX71" s="59"/>
      <c r="BY71" s="59"/>
      <c r="BZ71" s="6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8"/>
      <c r="BM72" s="59"/>
      <c r="BN72" s="59"/>
      <c r="BO72" s="59"/>
      <c r="BP72" s="59"/>
      <c r="BQ72" s="59"/>
      <c r="BR72" s="59"/>
      <c r="BS72" s="59"/>
      <c r="BT72" s="59"/>
      <c r="BU72" s="59"/>
      <c r="BV72" s="59"/>
      <c r="BW72" s="59"/>
      <c r="BX72" s="59"/>
      <c r="BY72" s="59"/>
      <c r="BZ72" s="6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8"/>
      <c r="BM73" s="59"/>
      <c r="BN73" s="59"/>
      <c r="BO73" s="59"/>
      <c r="BP73" s="59"/>
      <c r="BQ73" s="59"/>
      <c r="BR73" s="59"/>
      <c r="BS73" s="59"/>
      <c r="BT73" s="59"/>
      <c r="BU73" s="59"/>
      <c r="BV73" s="59"/>
      <c r="BW73" s="59"/>
      <c r="BX73" s="59"/>
      <c r="BY73" s="59"/>
      <c r="BZ73" s="6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8"/>
      <c r="BM74" s="59"/>
      <c r="BN74" s="59"/>
      <c r="BO74" s="59"/>
      <c r="BP74" s="59"/>
      <c r="BQ74" s="59"/>
      <c r="BR74" s="59"/>
      <c r="BS74" s="59"/>
      <c r="BT74" s="59"/>
      <c r="BU74" s="59"/>
      <c r="BV74" s="59"/>
      <c r="BW74" s="59"/>
      <c r="BX74" s="59"/>
      <c r="BY74" s="59"/>
      <c r="BZ74" s="6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8"/>
      <c r="BM75" s="59"/>
      <c r="BN75" s="59"/>
      <c r="BO75" s="59"/>
      <c r="BP75" s="59"/>
      <c r="BQ75" s="59"/>
      <c r="BR75" s="59"/>
      <c r="BS75" s="59"/>
      <c r="BT75" s="59"/>
      <c r="BU75" s="59"/>
      <c r="BV75" s="59"/>
      <c r="BW75" s="59"/>
      <c r="BX75" s="59"/>
      <c r="BY75" s="59"/>
      <c r="BZ75" s="6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8"/>
      <c r="BM76" s="59"/>
      <c r="BN76" s="59"/>
      <c r="BO76" s="59"/>
      <c r="BP76" s="59"/>
      <c r="BQ76" s="59"/>
      <c r="BR76" s="59"/>
      <c r="BS76" s="59"/>
      <c r="BT76" s="59"/>
      <c r="BU76" s="59"/>
      <c r="BV76" s="59"/>
      <c r="BW76" s="59"/>
      <c r="BX76" s="59"/>
      <c r="BY76" s="59"/>
      <c r="BZ76" s="6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8"/>
      <c r="BM77" s="59"/>
      <c r="BN77" s="59"/>
      <c r="BO77" s="59"/>
      <c r="BP77" s="59"/>
      <c r="BQ77" s="59"/>
      <c r="BR77" s="59"/>
      <c r="BS77" s="59"/>
      <c r="BT77" s="59"/>
      <c r="BU77" s="59"/>
      <c r="BV77" s="59"/>
      <c r="BW77" s="59"/>
      <c r="BX77" s="59"/>
      <c r="BY77" s="59"/>
      <c r="BZ77" s="6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8"/>
      <c r="BM78" s="59"/>
      <c r="BN78" s="59"/>
      <c r="BO78" s="59"/>
      <c r="BP78" s="59"/>
      <c r="BQ78" s="59"/>
      <c r="BR78" s="59"/>
      <c r="BS78" s="59"/>
      <c r="BT78" s="59"/>
      <c r="BU78" s="59"/>
      <c r="BV78" s="59"/>
      <c r="BW78" s="59"/>
      <c r="BX78" s="59"/>
      <c r="BY78" s="59"/>
      <c r="BZ78" s="60"/>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8"/>
      <c r="BM79" s="59"/>
      <c r="BN79" s="59"/>
      <c r="BO79" s="59"/>
      <c r="BP79" s="59"/>
      <c r="BQ79" s="59"/>
      <c r="BR79" s="59"/>
      <c r="BS79" s="59"/>
      <c r="BT79" s="59"/>
      <c r="BU79" s="59"/>
      <c r="BV79" s="59"/>
      <c r="BW79" s="59"/>
      <c r="BX79" s="59"/>
      <c r="BY79" s="59"/>
      <c r="BZ79" s="60"/>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8"/>
      <c r="BM80" s="59"/>
      <c r="BN80" s="59"/>
      <c r="BO80" s="59"/>
      <c r="BP80" s="59"/>
      <c r="BQ80" s="59"/>
      <c r="BR80" s="59"/>
      <c r="BS80" s="59"/>
      <c r="BT80" s="59"/>
      <c r="BU80" s="59"/>
      <c r="BV80" s="59"/>
      <c r="BW80" s="59"/>
      <c r="BX80" s="59"/>
      <c r="BY80" s="59"/>
      <c r="BZ80" s="60"/>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8"/>
      <c r="BM81" s="59"/>
      <c r="BN81" s="59"/>
      <c r="BO81" s="59"/>
      <c r="BP81" s="59"/>
      <c r="BQ81" s="59"/>
      <c r="BR81" s="59"/>
      <c r="BS81" s="59"/>
      <c r="BT81" s="59"/>
      <c r="BU81" s="59"/>
      <c r="BV81" s="59"/>
      <c r="BW81" s="59"/>
      <c r="BX81" s="59"/>
      <c r="BY81" s="59"/>
      <c r="BZ81" s="60"/>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61"/>
      <c r="BM82" s="62"/>
      <c r="BN82" s="62"/>
      <c r="BO82" s="62"/>
      <c r="BP82" s="62"/>
      <c r="BQ82" s="62"/>
      <c r="BR82" s="62"/>
      <c r="BS82" s="62"/>
      <c r="BT82" s="62"/>
      <c r="BU82" s="62"/>
      <c r="BV82" s="62"/>
      <c r="BW82" s="62"/>
      <c r="BX82" s="62"/>
      <c r="BY82" s="62"/>
      <c r="BZ82" s="63"/>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【307.23】</v>
      </c>
      <c r="I86" s="26" t="str">
        <f>データ!CA6</f>
        <v>【59.98】</v>
      </c>
      <c r="J86" s="26" t="str">
        <f>データ!CL6</f>
        <v>【272.98】</v>
      </c>
      <c r="K86" s="26" t="str">
        <f>データ!CW6</f>
        <v>【58.71】</v>
      </c>
      <c r="L86" s="26" t="str">
        <f>データ!DH6</f>
        <v>【79.51】</v>
      </c>
      <c r="M86" s="26" t="s">
        <v>44</v>
      </c>
      <c r="N86" s="26" t="s">
        <v>45</v>
      </c>
      <c r="O86" s="26" t="str">
        <f>データ!EO6</f>
        <v>【-】</v>
      </c>
    </row>
  </sheetData>
  <sheetProtection algorithmName="SHA-512" hashValue="sgsj6Lyi9ZKWodByfU9DniPkFfgp631+3qp5TvFnZPYfH77JCQiCjUrvvYZ+SwE6QBmyZhxrgtUyHbTf9gbg3w==" saltValue="+04+ZzpxF2q04jk/e//V7A=="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48</v>
      </c>
      <c r="B3" s="29" t="s">
        <v>49</v>
      </c>
      <c r="C3" s="29" t="s">
        <v>50</v>
      </c>
      <c r="D3" s="29" t="s">
        <v>51</v>
      </c>
      <c r="E3" s="29" t="s">
        <v>52</v>
      </c>
      <c r="F3" s="29" t="s">
        <v>53</v>
      </c>
      <c r="G3" s="29" t="s">
        <v>54</v>
      </c>
      <c r="H3" s="83" t="s">
        <v>55</v>
      </c>
      <c r="I3" s="84"/>
      <c r="J3" s="84"/>
      <c r="K3" s="84"/>
      <c r="L3" s="84"/>
      <c r="M3" s="84"/>
      <c r="N3" s="84"/>
      <c r="O3" s="84"/>
      <c r="P3" s="84"/>
      <c r="Q3" s="84"/>
      <c r="R3" s="84"/>
      <c r="S3" s="84"/>
      <c r="T3" s="84"/>
      <c r="U3" s="84"/>
      <c r="V3" s="84"/>
      <c r="W3" s="84"/>
      <c r="X3" s="85"/>
      <c r="Y3" s="89" t="s">
        <v>56</v>
      </c>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c r="DI3" s="82" t="s">
        <v>57</v>
      </c>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c r="EO3" s="82"/>
    </row>
    <row r="4" spans="1:145" x14ac:dyDescent="0.15">
      <c r="A4" s="28" t="s">
        <v>58</v>
      </c>
      <c r="B4" s="30"/>
      <c r="C4" s="30"/>
      <c r="D4" s="30"/>
      <c r="E4" s="30"/>
      <c r="F4" s="30"/>
      <c r="G4" s="30"/>
      <c r="H4" s="86"/>
      <c r="I4" s="87"/>
      <c r="J4" s="87"/>
      <c r="K4" s="87"/>
      <c r="L4" s="87"/>
      <c r="M4" s="87"/>
      <c r="N4" s="87"/>
      <c r="O4" s="87"/>
      <c r="P4" s="87"/>
      <c r="Q4" s="87"/>
      <c r="R4" s="87"/>
      <c r="S4" s="87"/>
      <c r="T4" s="87"/>
      <c r="U4" s="87"/>
      <c r="V4" s="87"/>
      <c r="W4" s="87"/>
      <c r="X4" s="88"/>
      <c r="Y4" s="82" t="s">
        <v>59</v>
      </c>
      <c r="Z4" s="82"/>
      <c r="AA4" s="82"/>
      <c r="AB4" s="82"/>
      <c r="AC4" s="82"/>
      <c r="AD4" s="82"/>
      <c r="AE4" s="82"/>
      <c r="AF4" s="82"/>
      <c r="AG4" s="82"/>
      <c r="AH4" s="82"/>
      <c r="AI4" s="82"/>
      <c r="AJ4" s="82" t="s">
        <v>60</v>
      </c>
      <c r="AK4" s="82"/>
      <c r="AL4" s="82"/>
      <c r="AM4" s="82"/>
      <c r="AN4" s="82"/>
      <c r="AO4" s="82"/>
      <c r="AP4" s="82"/>
      <c r="AQ4" s="82"/>
      <c r="AR4" s="82"/>
      <c r="AS4" s="82"/>
      <c r="AT4" s="82"/>
      <c r="AU4" s="82" t="s">
        <v>61</v>
      </c>
      <c r="AV4" s="82"/>
      <c r="AW4" s="82"/>
      <c r="AX4" s="82"/>
      <c r="AY4" s="82"/>
      <c r="AZ4" s="82"/>
      <c r="BA4" s="82"/>
      <c r="BB4" s="82"/>
      <c r="BC4" s="82"/>
      <c r="BD4" s="82"/>
      <c r="BE4" s="82"/>
      <c r="BF4" s="82" t="s">
        <v>62</v>
      </c>
      <c r="BG4" s="82"/>
      <c r="BH4" s="82"/>
      <c r="BI4" s="82"/>
      <c r="BJ4" s="82"/>
      <c r="BK4" s="82"/>
      <c r="BL4" s="82"/>
      <c r="BM4" s="82"/>
      <c r="BN4" s="82"/>
      <c r="BO4" s="82"/>
      <c r="BP4" s="82"/>
      <c r="BQ4" s="82" t="s">
        <v>63</v>
      </c>
      <c r="BR4" s="82"/>
      <c r="BS4" s="82"/>
      <c r="BT4" s="82"/>
      <c r="BU4" s="82"/>
      <c r="BV4" s="82"/>
      <c r="BW4" s="82"/>
      <c r="BX4" s="82"/>
      <c r="BY4" s="82"/>
      <c r="BZ4" s="82"/>
      <c r="CA4" s="82"/>
      <c r="CB4" s="82" t="s">
        <v>64</v>
      </c>
      <c r="CC4" s="82"/>
      <c r="CD4" s="82"/>
      <c r="CE4" s="82"/>
      <c r="CF4" s="82"/>
      <c r="CG4" s="82"/>
      <c r="CH4" s="82"/>
      <c r="CI4" s="82"/>
      <c r="CJ4" s="82"/>
      <c r="CK4" s="82"/>
      <c r="CL4" s="82"/>
      <c r="CM4" s="82" t="s">
        <v>65</v>
      </c>
      <c r="CN4" s="82"/>
      <c r="CO4" s="82"/>
      <c r="CP4" s="82"/>
      <c r="CQ4" s="82"/>
      <c r="CR4" s="82"/>
      <c r="CS4" s="82"/>
      <c r="CT4" s="82"/>
      <c r="CU4" s="82"/>
      <c r="CV4" s="82"/>
      <c r="CW4" s="82"/>
      <c r="CX4" s="82" t="s">
        <v>66</v>
      </c>
      <c r="CY4" s="82"/>
      <c r="CZ4" s="82"/>
      <c r="DA4" s="82"/>
      <c r="DB4" s="82"/>
      <c r="DC4" s="82"/>
      <c r="DD4" s="82"/>
      <c r="DE4" s="82"/>
      <c r="DF4" s="82"/>
      <c r="DG4" s="82"/>
      <c r="DH4" s="82"/>
      <c r="DI4" s="82" t="s">
        <v>67</v>
      </c>
      <c r="DJ4" s="82"/>
      <c r="DK4" s="82"/>
      <c r="DL4" s="82"/>
      <c r="DM4" s="82"/>
      <c r="DN4" s="82"/>
      <c r="DO4" s="82"/>
      <c r="DP4" s="82"/>
      <c r="DQ4" s="82"/>
      <c r="DR4" s="82"/>
      <c r="DS4" s="82"/>
      <c r="DT4" s="82" t="s">
        <v>68</v>
      </c>
      <c r="DU4" s="82"/>
      <c r="DV4" s="82"/>
      <c r="DW4" s="82"/>
      <c r="DX4" s="82"/>
      <c r="DY4" s="82"/>
      <c r="DZ4" s="82"/>
      <c r="EA4" s="82"/>
      <c r="EB4" s="82"/>
      <c r="EC4" s="82"/>
      <c r="ED4" s="82"/>
      <c r="EE4" s="82" t="s">
        <v>69</v>
      </c>
      <c r="EF4" s="82"/>
      <c r="EG4" s="82"/>
      <c r="EH4" s="82"/>
      <c r="EI4" s="82"/>
      <c r="EJ4" s="82"/>
      <c r="EK4" s="82"/>
      <c r="EL4" s="82"/>
      <c r="EM4" s="82"/>
      <c r="EN4" s="82"/>
      <c r="EO4" s="82"/>
    </row>
    <row r="5" spans="1:145" x14ac:dyDescent="0.15">
      <c r="A5" s="28" t="s">
        <v>70</v>
      </c>
      <c r="B5" s="31"/>
      <c r="C5" s="31"/>
      <c r="D5" s="31"/>
      <c r="E5" s="31"/>
      <c r="F5" s="31"/>
      <c r="G5" s="31"/>
      <c r="H5" s="32" t="s">
        <v>71</v>
      </c>
      <c r="I5" s="32" t="s">
        <v>72</v>
      </c>
      <c r="J5" s="32" t="s">
        <v>73</v>
      </c>
      <c r="K5" s="32" t="s">
        <v>74</v>
      </c>
      <c r="L5" s="32" t="s">
        <v>75</v>
      </c>
      <c r="M5" s="32" t="s">
        <v>5</v>
      </c>
      <c r="N5" s="32" t="s">
        <v>76</v>
      </c>
      <c r="O5" s="32" t="s">
        <v>77</v>
      </c>
      <c r="P5" s="32" t="s">
        <v>78</v>
      </c>
      <c r="Q5" s="32" t="s">
        <v>79</v>
      </c>
      <c r="R5" s="32" t="s">
        <v>80</v>
      </c>
      <c r="S5" s="32" t="s">
        <v>81</v>
      </c>
      <c r="T5" s="32" t="s">
        <v>82</v>
      </c>
      <c r="U5" s="32" t="s">
        <v>83</v>
      </c>
      <c r="V5" s="32" t="s">
        <v>84</v>
      </c>
      <c r="W5" s="32" t="s">
        <v>85</v>
      </c>
      <c r="X5" s="32" t="s">
        <v>86</v>
      </c>
      <c r="Y5" s="32" t="s">
        <v>87</v>
      </c>
      <c r="Z5" s="32" t="s">
        <v>88</v>
      </c>
      <c r="AA5" s="32" t="s">
        <v>89</v>
      </c>
      <c r="AB5" s="32" t="s">
        <v>90</v>
      </c>
      <c r="AC5" s="32" t="s">
        <v>91</v>
      </c>
      <c r="AD5" s="32" t="s">
        <v>92</v>
      </c>
      <c r="AE5" s="32" t="s">
        <v>93</v>
      </c>
      <c r="AF5" s="32" t="s">
        <v>94</v>
      </c>
      <c r="AG5" s="32" t="s">
        <v>95</v>
      </c>
      <c r="AH5" s="32" t="s">
        <v>96</v>
      </c>
      <c r="AI5" s="32" t="s">
        <v>31</v>
      </c>
      <c r="AJ5" s="32" t="s">
        <v>87</v>
      </c>
      <c r="AK5" s="32" t="s">
        <v>88</v>
      </c>
      <c r="AL5" s="32" t="s">
        <v>89</v>
      </c>
      <c r="AM5" s="32" t="s">
        <v>90</v>
      </c>
      <c r="AN5" s="32" t="s">
        <v>91</v>
      </c>
      <c r="AO5" s="32" t="s">
        <v>92</v>
      </c>
      <c r="AP5" s="32" t="s">
        <v>93</v>
      </c>
      <c r="AQ5" s="32" t="s">
        <v>94</v>
      </c>
      <c r="AR5" s="32" t="s">
        <v>95</v>
      </c>
      <c r="AS5" s="32" t="s">
        <v>96</v>
      </c>
      <c r="AT5" s="32" t="s">
        <v>97</v>
      </c>
      <c r="AU5" s="32" t="s">
        <v>87</v>
      </c>
      <c r="AV5" s="32" t="s">
        <v>88</v>
      </c>
      <c r="AW5" s="32" t="s">
        <v>89</v>
      </c>
      <c r="AX5" s="32" t="s">
        <v>90</v>
      </c>
      <c r="AY5" s="32" t="s">
        <v>91</v>
      </c>
      <c r="AZ5" s="32" t="s">
        <v>92</v>
      </c>
      <c r="BA5" s="32" t="s">
        <v>93</v>
      </c>
      <c r="BB5" s="32" t="s">
        <v>94</v>
      </c>
      <c r="BC5" s="32" t="s">
        <v>95</v>
      </c>
      <c r="BD5" s="32" t="s">
        <v>96</v>
      </c>
      <c r="BE5" s="32" t="s">
        <v>97</v>
      </c>
      <c r="BF5" s="32" t="s">
        <v>87</v>
      </c>
      <c r="BG5" s="32" t="s">
        <v>88</v>
      </c>
      <c r="BH5" s="32" t="s">
        <v>89</v>
      </c>
      <c r="BI5" s="32" t="s">
        <v>90</v>
      </c>
      <c r="BJ5" s="32" t="s">
        <v>91</v>
      </c>
      <c r="BK5" s="32" t="s">
        <v>92</v>
      </c>
      <c r="BL5" s="32" t="s">
        <v>93</v>
      </c>
      <c r="BM5" s="32" t="s">
        <v>94</v>
      </c>
      <c r="BN5" s="32" t="s">
        <v>95</v>
      </c>
      <c r="BO5" s="32" t="s">
        <v>96</v>
      </c>
      <c r="BP5" s="32" t="s">
        <v>97</v>
      </c>
      <c r="BQ5" s="32" t="s">
        <v>87</v>
      </c>
      <c r="BR5" s="32" t="s">
        <v>88</v>
      </c>
      <c r="BS5" s="32" t="s">
        <v>89</v>
      </c>
      <c r="BT5" s="32" t="s">
        <v>90</v>
      </c>
      <c r="BU5" s="32" t="s">
        <v>91</v>
      </c>
      <c r="BV5" s="32" t="s">
        <v>92</v>
      </c>
      <c r="BW5" s="32" t="s">
        <v>93</v>
      </c>
      <c r="BX5" s="32" t="s">
        <v>94</v>
      </c>
      <c r="BY5" s="32" t="s">
        <v>95</v>
      </c>
      <c r="BZ5" s="32" t="s">
        <v>96</v>
      </c>
      <c r="CA5" s="32" t="s">
        <v>97</v>
      </c>
      <c r="CB5" s="32" t="s">
        <v>87</v>
      </c>
      <c r="CC5" s="32" t="s">
        <v>88</v>
      </c>
      <c r="CD5" s="32" t="s">
        <v>89</v>
      </c>
      <c r="CE5" s="32" t="s">
        <v>90</v>
      </c>
      <c r="CF5" s="32" t="s">
        <v>91</v>
      </c>
      <c r="CG5" s="32" t="s">
        <v>92</v>
      </c>
      <c r="CH5" s="32" t="s">
        <v>93</v>
      </c>
      <c r="CI5" s="32" t="s">
        <v>94</v>
      </c>
      <c r="CJ5" s="32" t="s">
        <v>95</v>
      </c>
      <c r="CK5" s="32" t="s">
        <v>96</v>
      </c>
      <c r="CL5" s="32" t="s">
        <v>97</v>
      </c>
      <c r="CM5" s="32" t="s">
        <v>87</v>
      </c>
      <c r="CN5" s="32" t="s">
        <v>88</v>
      </c>
      <c r="CO5" s="32" t="s">
        <v>89</v>
      </c>
      <c r="CP5" s="32" t="s">
        <v>90</v>
      </c>
      <c r="CQ5" s="32" t="s">
        <v>91</v>
      </c>
      <c r="CR5" s="32" t="s">
        <v>92</v>
      </c>
      <c r="CS5" s="32" t="s">
        <v>93</v>
      </c>
      <c r="CT5" s="32" t="s">
        <v>94</v>
      </c>
      <c r="CU5" s="32" t="s">
        <v>95</v>
      </c>
      <c r="CV5" s="32" t="s">
        <v>96</v>
      </c>
      <c r="CW5" s="32" t="s">
        <v>97</v>
      </c>
      <c r="CX5" s="32" t="s">
        <v>87</v>
      </c>
      <c r="CY5" s="32" t="s">
        <v>88</v>
      </c>
      <c r="CZ5" s="32" t="s">
        <v>89</v>
      </c>
      <c r="DA5" s="32" t="s">
        <v>90</v>
      </c>
      <c r="DB5" s="32" t="s">
        <v>91</v>
      </c>
      <c r="DC5" s="32" t="s">
        <v>92</v>
      </c>
      <c r="DD5" s="32" t="s">
        <v>93</v>
      </c>
      <c r="DE5" s="32" t="s">
        <v>94</v>
      </c>
      <c r="DF5" s="32" t="s">
        <v>95</v>
      </c>
      <c r="DG5" s="32" t="s">
        <v>96</v>
      </c>
      <c r="DH5" s="32" t="s">
        <v>97</v>
      </c>
      <c r="DI5" s="32" t="s">
        <v>87</v>
      </c>
      <c r="DJ5" s="32" t="s">
        <v>88</v>
      </c>
      <c r="DK5" s="32" t="s">
        <v>89</v>
      </c>
      <c r="DL5" s="32" t="s">
        <v>90</v>
      </c>
      <c r="DM5" s="32" t="s">
        <v>91</v>
      </c>
      <c r="DN5" s="32" t="s">
        <v>92</v>
      </c>
      <c r="DO5" s="32" t="s">
        <v>93</v>
      </c>
      <c r="DP5" s="32" t="s">
        <v>94</v>
      </c>
      <c r="DQ5" s="32" t="s">
        <v>95</v>
      </c>
      <c r="DR5" s="32" t="s">
        <v>96</v>
      </c>
      <c r="DS5" s="32" t="s">
        <v>97</v>
      </c>
      <c r="DT5" s="32" t="s">
        <v>87</v>
      </c>
      <c r="DU5" s="32" t="s">
        <v>88</v>
      </c>
      <c r="DV5" s="32" t="s">
        <v>89</v>
      </c>
      <c r="DW5" s="32" t="s">
        <v>90</v>
      </c>
      <c r="DX5" s="32" t="s">
        <v>91</v>
      </c>
      <c r="DY5" s="32" t="s">
        <v>92</v>
      </c>
      <c r="DZ5" s="32" t="s">
        <v>93</v>
      </c>
      <c r="EA5" s="32" t="s">
        <v>94</v>
      </c>
      <c r="EB5" s="32" t="s">
        <v>95</v>
      </c>
      <c r="EC5" s="32" t="s">
        <v>96</v>
      </c>
      <c r="ED5" s="32" t="s">
        <v>97</v>
      </c>
      <c r="EE5" s="32" t="s">
        <v>87</v>
      </c>
      <c r="EF5" s="32" t="s">
        <v>88</v>
      </c>
      <c r="EG5" s="32" t="s">
        <v>89</v>
      </c>
      <c r="EH5" s="32" t="s">
        <v>90</v>
      </c>
      <c r="EI5" s="32" t="s">
        <v>91</v>
      </c>
      <c r="EJ5" s="32" t="s">
        <v>92</v>
      </c>
      <c r="EK5" s="32" t="s">
        <v>93</v>
      </c>
      <c r="EL5" s="32" t="s">
        <v>94</v>
      </c>
      <c r="EM5" s="32" t="s">
        <v>95</v>
      </c>
      <c r="EN5" s="32" t="s">
        <v>96</v>
      </c>
      <c r="EO5" s="32" t="s">
        <v>97</v>
      </c>
    </row>
    <row r="6" spans="1:145" s="36" customFormat="1" x14ac:dyDescent="0.15">
      <c r="A6" s="28" t="s">
        <v>98</v>
      </c>
      <c r="B6" s="33">
        <f>B7</f>
        <v>2019</v>
      </c>
      <c r="C6" s="33">
        <f t="shared" ref="C6:X6" si="3">C7</f>
        <v>362085</v>
      </c>
      <c r="D6" s="33">
        <f t="shared" si="3"/>
        <v>47</v>
      </c>
      <c r="E6" s="33">
        <f t="shared" si="3"/>
        <v>18</v>
      </c>
      <c r="F6" s="33">
        <f t="shared" si="3"/>
        <v>0</v>
      </c>
      <c r="G6" s="33">
        <f t="shared" si="3"/>
        <v>0</v>
      </c>
      <c r="H6" s="33" t="str">
        <f t="shared" si="3"/>
        <v>徳島県　三好市</v>
      </c>
      <c r="I6" s="33" t="str">
        <f t="shared" si="3"/>
        <v>法非適用</v>
      </c>
      <c r="J6" s="33" t="str">
        <f t="shared" si="3"/>
        <v>下水道事業</v>
      </c>
      <c r="K6" s="33" t="str">
        <f t="shared" si="3"/>
        <v>特定地域生活排水処理</v>
      </c>
      <c r="L6" s="33" t="str">
        <f t="shared" si="3"/>
        <v>K2</v>
      </c>
      <c r="M6" s="33" t="str">
        <f t="shared" si="3"/>
        <v>非設置</v>
      </c>
      <c r="N6" s="34" t="str">
        <f t="shared" si="3"/>
        <v>-</v>
      </c>
      <c r="O6" s="34" t="str">
        <f t="shared" si="3"/>
        <v>該当数値なし</v>
      </c>
      <c r="P6" s="34">
        <f t="shared" si="3"/>
        <v>10.15</v>
      </c>
      <c r="Q6" s="34">
        <f t="shared" si="3"/>
        <v>100</v>
      </c>
      <c r="R6" s="34">
        <f t="shared" si="3"/>
        <v>3850</v>
      </c>
      <c r="S6" s="34">
        <f t="shared" si="3"/>
        <v>25568</v>
      </c>
      <c r="T6" s="34">
        <f t="shared" si="3"/>
        <v>721.42</v>
      </c>
      <c r="U6" s="34">
        <f t="shared" si="3"/>
        <v>35.44</v>
      </c>
      <c r="V6" s="34">
        <f t="shared" si="3"/>
        <v>2562</v>
      </c>
      <c r="W6" s="34">
        <f t="shared" si="3"/>
        <v>144.19</v>
      </c>
      <c r="X6" s="34">
        <f t="shared" si="3"/>
        <v>17.77</v>
      </c>
      <c r="Y6" s="35">
        <f>IF(Y7="",NA(),Y7)</f>
        <v>96.55</v>
      </c>
      <c r="Z6" s="35">
        <f t="shared" ref="Z6:AH6" si="4">IF(Z7="",NA(),Z7)</f>
        <v>103.6</v>
      </c>
      <c r="AA6" s="35">
        <f t="shared" si="4"/>
        <v>99.62</v>
      </c>
      <c r="AB6" s="35">
        <f t="shared" si="4"/>
        <v>98.88</v>
      </c>
      <c r="AC6" s="35">
        <f t="shared" si="4"/>
        <v>101.25</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5">
        <f t="shared" ref="BG6:BO6" si="7">IF(BG7="",NA(),BG7)</f>
        <v>816.09</v>
      </c>
      <c r="BH6" s="35">
        <f t="shared" si="7"/>
        <v>918.06</v>
      </c>
      <c r="BI6" s="35">
        <f t="shared" si="7"/>
        <v>931.99</v>
      </c>
      <c r="BJ6" s="35">
        <f t="shared" si="7"/>
        <v>809.58</v>
      </c>
      <c r="BK6" s="35">
        <f t="shared" si="7"/>
        <v>392.19</v>
      </c>
      <c r="BL6" s="35">
        <f t="shared" si="7"/>
        <v>413.5</v>
      </c>
      <c r="BM6" s="35">
        <f t="shared" si="7"/>
        <v>407.42</v>
      </c>
      <c r="BN6" s="35">
        <f t="shared" si="7"/>
        <v>386.46</v>
      </c>
      <c r="BO6" s="35">
        <f t="shared" si="7"/>
        <v>270.57</v>
      </c>
      <c r="BP6" s="34" t="str">
        <f>IF(BP7="","",IF(BP7="-","【-】","【"&amp;SUBSTITUTE(TEXT(BP7,"#,##0.00"),"-","△")&amp;"】"))</f>
        <v>【307.23】</v>
      </c>
      <c r="BQ6" s="35">
        <f>IF(BQ7="",NA(),BQ7)</f>
        <v>57.8</v>
      </c>
      <c r="BR6" s="35">
        <f t="shared" ref="BR6:BZ6" si="8">IF(BR7="",NA(),BR7)</f>
        <v>57.5</v>
      </c>
      <c r="BS6" s="35">
        <f t="shared" si="8"/>
        <v>83.02</v>
      </c>
      <c r="BT6" s="35">
        <f t="shared" si="8"/>
        <v>81.83</v>
      </c>
      <c r="BU6" s="35">
        <f t="shared" si="8"/>
        <v>82.15</v>
      </c>
      <c r="BV6" s="35">
        <f t="shared" si="8"/>
        <v>57.03</v>
      </c>
      <c r="BW6" s="35">
        <f t="shared" si="8"/>
        <v>55.84</v>
      </c>
      <c r="BX6" s="35">
        <f t="shared" si="8"/>
        <v>57.08</v>
      </c>
      <c r="BY6" s="35">
        <f t="shared" si="8"/>
        <v>55.85</v>
      </c>
      <c r="BZ6" s="35">
        <f t="shared" si="8"/>
        <v>62.5</v>
      </c>
      <c r="CA6" s="34" t="str">
        <f>IF(CA7="","",IF(CA7="-","【-】","【"&amp;SUBSTITUTE(TEXT(CA7,"#,##0.00"),"-","△")&amp;"】"))</f>
        <v>【59.98】</v>
      </c>
      <c r="CB6" s="35">
        <f>IF(CB7="",NA(),CB7)</f>
        <v>248.05</v>
      </c>
      <c r="CC6" s="35">
        <f t="shared" ref="CC6:CK6" si="9">IF(CC7="",NA(),CC7)</f>
        <v>250.94</v>
      </c>
      <c r="CD6" s="35">
        <f t="shared" si="9"/>
        <v>191.54</v>
      </c>
      <c r="CE6" s="35">
        <f t="shared" si="9"/>
        <v>207.34</v>
      </c>
      <c r="CF6" s="35">
        <f t="shared" si="9"/>
        <v>207.39</v>
      </c>
      <c r="CG6" s="35">
        <f t="shared" si="9"/>
        <v>283.73</v>
      </c>
      <c r="CH6" s="35">
        <f t="shared" si="9"/>
        <v>287.57</v>
      </c>
      <c r="CI6" s="35">
        <f t="shared" si="9"/>
        <v>286.86</v>
      </c>
      <c r="CJ6" s="35">
        <f t="shared" si="9"/>
        <v>287.91000000000003</v>
      </c>
      <c r="CK6" s="35">
        <f t="shared" si="9"/>
        <v>269.33</v>
      </c>
      <c r="CL6" s="34" t="str">
        <f>IF(CL7="","",IF(CL7="-","【-】","【"&amp;SUBSTITUTE(TEXT(CL7,"#,##0.00"),"-","△")&amp;"】"))</f>
        <v>【272.98】</v>
      </c>
      <c r="CM6" s="35">
        <f>IF(CM7="",NA(),CM7)</f>
        <v>100</v>
      </c>
      <c r="CN6" s="35">
        <f t="shared" ref="CN6:CV6" si="10">IF(CN7="",NA(),CN7)</f>
        <v>100</v>
      </c>
      <c r="CO6" s="35">
        <f t="shared" si="10"/>
        <v>91.01</v>
      </c>
      <c r="CP6" s="35">
        <f t="shared" si="10"/>
        <v>100</v>
      </c>
      <c r="CQ6" s="35">
        <f t="shared" si="10"/>
        <v>100</v>
      </c>
      <c r="CR6" s="35">
        <f t="shared" si="10"/>
        <v>58.25</v>
      </c>
      <c r="CS6" s="35">
        <f t="shared" si="10"/>
        <v>61.55</v>
      </c>
      <c r="CT6" s="35">
        <f t="shared" si="10"/>
        <v>57.22</v>
      </c>
      <c r="CU6" s="35">
        <f t="shared" si="10"/>
        <v>54.93</v>
      </c>
      <c r="CV6" s="35">
        <f t="shared" si="10"/>
        <v>59.64</v>
      </c>
      <c r="CW6" s="34" t="str">
        <f>IF(CW7="","",IF(CW7="-","【-】","【"&amp;SUBSTITUTE(TEXT(CW7,"#,##0.00"),"-","△")&amp;"】"))</f>
        <v>【58.71】</v>
      </c>
      <c r="CX6" s="35">
        <f>IF(CX7="",NA(),CX7)</f>
        <v>100</v>
      </c>
      <c r="CY6" s="35">
        <f t="shared" ref="CY6:DG6" si="11">IF(CY7="",NA(),CY7)</f>
        <v>100</v>
      </c>
      <c r="CZ6" s="35">
        <f t="shared" si="11"/>
        <v>100</v>
      </c>
      <c r="DA6" s="35">
        <f t="shared" si="11"/>
        <v>100</v>
      </c>
      <c r="DB6" s="35">
        <f t="shared" si="11"/>
        <v>100</v>
      </c>
      <c r="DC6" s="35">
        <f t="shared" si="11"/>
        <v>68.150000000000006</v>
      </c>
      <c r="DD6" s="35">
        <f t="shared" si="11"/>
        <v>67.489999999999995</v>
      </c>
      <c r="DE6" s="35">
        <f t="shared" si="11"/>
        <v>67.290000000000006</v>
      </c>
      <c r="DF6" s="35">
        <f t="shared" si="11"/>
        <v>65.569999999999993</v>
      </c>
      <c r="DG6" s="35">
        <f t="shared" si="11"/>
        <v>90.63</v>
      </c>
      <c r="DH6" s="34" t="str">
        <f>IF(DH7="","",IF(DH7="-","【-】","【"&amp;SUBSTITUTE(TEXT(DH7,"#,##0.00"),"-","△")&amp;"】"))</f>
        <v>【79.51】</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t="str">
        <f>IF(EE7="",NA(),EE7)</f>
        <v>-</v>
      </c>
      <c r="EF6" s="35" t="str">
        <f t="shared" ref="EF6:EN6" si="14">IF(EF7="",NA(),EF7)</f>
        <v>-</v>
      </c>
      <c r="EG6" s="35" t="str">
        <f t="shared" si="14"/>
        <v>-</v>
      </c>
      <c r="EH6" s="35" t="str">
        <f t="shared" si="14"/>
        <v>-</v>
      </c>
      <c r="EI6" s="35" t="str">
        <f t="shared" si="14"/>
        <v>-</v>
      </c>
      <c r="EJ6" s="35" t="str">
        <f t="shared" si="14"/>
        <v>-</v>
      </c>
      <c r="EK6" s="35" t="str">
        <f t="shared" si="14"/>
        <v>-</v>
      </c>
      <c r="EL6" s="35" t="str">
        <f t="shared" si="14"/>
        <v>-</v>
      </c>
      <c r="EM6" s="35" t="str">
        <f t="shared" si="14"/>
        <v>-</v>
      </c>
      <c r="EN6" s="35" t="str">
        <f t="shared" si="14"/>
        <v>-</v>
      </c>
      <c r="EO6" s="34" t="str">
        <f>IF(EO7="","",IF(EO7="-","【-】","【"&amp;SUBSTITUTE(TEXT(EO7,"#,##0.00"),"-","△")&amp;"】"))</f>
        <v>【-】</v>
      </c>
    </row>
    <row r="7" spans="1:145" s="36" customFormat="1" x14ac:dyDescent="0.15">
      <c r="A7" s="28"/>
      <c r="B7" s="37">
        <v>2019</v>
      </c>
      <c r="C7" s="37">
        <v>362085</v>
      </c>
      <c r="D7" s="37">
        <v>47</v>
      </c>
      <c r="E7" s="37">
        <v>18</v>
      </c>
      <c r="F7" s="37">
        <v>0</v>
      </c>
      <c r="G7" s="37">
        <v>0</v>
      </c>
      <c r="H7" s="37" t="s">
        <v>99</v>
      </c>
      <c r="I7" s="37" t="s">
        <v>100</v>
      </c>
      <c r="J7" s="37" t="s">
        <v>101</v>
      </c>
      <c r="K7" s="37" t="s">
        <v>102</v>
      </c>
      <c r="L7" s="37" t="s">
        <v>103</v>
      </c>
      <c r="M7" s="37" t="s">
        <v>104</v>
      </c>
      <c r="N7" s="38" t="s">
        <v>105</v>
      </c>
      <c r="O7" s="38" t="s">
        <v>106</v>
      </c>
      <c r="P7" s="38">
        <v>10.15</v>
      </c>
      <c r="Q7" s="38">
        <v>100</v>
      </c>
      <c r="R7" s="38">
        <v>3850</v>
      </c>
      <c r="S7" s="38">
        <v>25568</v>
      </c>
      <c r="T7" s="38">
        <v>721.42</v>
      </c>
      <c r="U7" s="38">
        <v>35.44</v>
      </c>
      <c r="V7" s="38">
        <v>2562</v>
      </c>
      <c r="W7" s="38">
        <v>144.19</v>
      </c>
      <c r="X7" s="38">
        <v>17.77</v>
      </c>
      <c r="Y7" s="38">
        <v>96.55</v>
      </c>
      <c r="Z7" s="38">
        <v>103.6</v>
      </c>
      <c r="AA7" s="38">
        <v>99.62</v>
      </c>
      <c r="AB7" s="38">
        <v>98.88</v>
      </c>
      <c r="AC7" s="38">
        <v>101.25</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816.09</v>
      </c>
      <c r="BH7" s="38">
        <v>918.06</v>
      </c>
      <c r="BI7" s="38">
        <v>931.99</v>
      </c>
      <c r="BJ7" s="38">
        <v>809.58</v>
      </c>
      <c r="BK7" s="38">
        <v>392.19</v>
      </c>
      <c r="BL7" s="38">
        <v>413.5</v>
      </c>
      <c r="BM7" s="38">
        <v>407.42</v>
      </c>
      <c r="BN7" s="38">
        <v>386.46</v>
      </c>
      <c r="BO7" s="38">
        <v>270.57</v>
      </c>
      <c r="BP7" s="38">
        <v>307.23</v>
      </c>
      <c r="BQ7" s="38">
        <v>57.8</v>
      </c>
      <c r="BR7" s="38">
        <v>57.5</v>
      </c>
      <c r="BS7" s="38">
        <v>83.02</v>
      </c>
      <c r="BT7" s="38">
        <v>81.83</v>
      </c>
      <c r="BU7" s="38">
        <v>82.15</v>
      </c>
      <c r="BV7" s="38">
        <v>57.03</v>
      </c>
      <c r="BW7" s="38">
        <v>55.84</v>
      </c>
      <c r="BX7" s="38">
        <v>57.08</v>
      </c>
      <c r="BY7" s="38">
        <v>55.85</v>
      </c>
      <c r="BZ7" s="38">
        <v>62.5</v>
      </c>
      <c r="CA7" s="38">
        <v>59.98</v>
      </c>
      <c r="CB7" s="38">
        <v>248.05</v>
      </c>
      <c r="CC7" s="38">
        <v>250.94</v>
      </c>
      <c r="CD7" s="38">
        <v>191.54</v>
      </c>
      <c r="CE7" s="38">
        <v>207.34</v>
      </c>
      <c r="CF7" s="38">
        <v>207.39</v>
      </c>
      <c r="CG7" s="38">
        <v>283.73</v>
      </c>
      <c r="CH7" s="38">
        <v>287.57</v>
      </c>
      <c r="CI7" s="38">
        <v>286.86</v>
      </c>
      <c r="CJ7" s="38">
        <v>287.91000000000003</v>
      </c>
      <c r="CK7" s="38">
        <v>269.33</v>
      </c>
      <c r="CL7" s="38">
        <v>272.98</v>
      </c>
      <c r="CM7" s="38">
        <v>100</v>
      </c>
      <c r="CN7" s="38">
        <v>100</v>
      </c>
      <c r="CO7" s="38">
        <v>91.01</v>
      </c>
      <c r="CP7" s="38">
        <v>100</v>
      </c>
      <c r="CQ7" s="38">
        <v>100</v>
      </c>
      <c r="CR7" s="38">
        <v>58.25</v>
      </c>
      <c r="CS7" s="38">
        <v>61.55</v>
      </c>
      <c r="CT7" s="38">
        <v>57.22</v>
      </c>
      <c r="CU7" s="38">
        <v>54.93</v>
      </c>
      <c r="CV7" s="38">
        <v>59.64</v>
      </c>
      <c r="CW7" s="38">
        <v>58.71</v>
      </c>
      <c r="CX7" s="38">
        <v>100</v>
      </c>
      <c r="CY7" s="38">
        <v>100</v>
      </c>
      <c r="CZ7" s="38">
        <v>100</v>
      </c>
      <c r="DA7" s="38">
        <v>100</v>
      </c>
      <c r="DB7" s="38">
        <v>100</v>
      </c>
      <c r="DC7" s="38">
        <v>68.150000000000006</v>
      </c>
      <c r="DD7" s="38">
        <v>67.489999999999995</v>
      </c>
      <c r="DE7" s="38">
        <v>67.290000000000006</v>
      </c>
      <c r="DF7" s="38">
        <v>65.569999999999993</v>
      </c>
      <c r="DG7" s="38">
        <v>90.63</v>
      </c>
      <c r="DH7" s="38">
        <v>79.510000000000005</v>
      </c>
      <c r="DI7" s="38"/>
      <c r="DJ7" s="38"/>
      <c r="DK7" s="38"/>
      <c r="DL7" s="38"/>
      <c r="DM7" s="38"/>
      <c r="DN7" s="38"/>
      <c r="DO7" s="38"/>
      <c r="DP7" s="38"/>
      <c r="DQ7" s="38"/>
      <c r="DR7" s="38"/>
      <c r="DS7" s="38"/>
      <c r="DT7" s="38"/>
      <c r="DU7" s="38"/>
      <c r="DV7" s="38"/>
      <c r="DW7" s="38"/>
      <c r="DX7" s="38"/>
      <c r="DY7" s="38"/>
      <c r="DZ7" s="38"/>
      <c r="EA7" s="38"/>
      <c r="EB7" s="38"/>
      <c r="EC7" s="38"/>
      <c r="ED7" s="38"/>
      <c r="EE7" s="38" t="s">
        <v>105</v>
      </c>
      <c r="EF7" s="38" t="s">
        <v>105</v>
      </c>
      <c r="EG7" s="38" t="s">
        <v>105</v>
      </c>
      <c r="EH7" s="38" t="s">
        <v>105</v>
      </c>
      <c r="EI7" s="38" t="s">
        <v>105</v>
      </c>
      <c r="EJ7" s="38" t="s">
        <v>105</v>
      </c>
      <c r="EK7" s="38" t="s">
        <v>105</v>
      </c>
      <c r="EL7" s="38" t="s">
        <v>105</v>
      </c>
      <c r="EM7" s="38" t="s">
        <v>105</v>
      </c>
      <c r="EN7" s="38" t="s">
        <v>105</v>
      </c>
      <c r="EO7" s="38" t="s">
        <v>105</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107</v>
      </c>
      <c r="C9" s="40" t="s">
        <v>108</v>
      </c>
      <c r="D9" s="40" t="s">
        <v>109</v>
      </c>
      <c r="E9" s="40" t="s">
        <v>110</v>
      </c>
      <c r="F9" s="40" t="s">
        <v>111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49</v>
      </c>
      <c r="B10" s="41">
        <f t="shared" ref="B10:E10" si="15">DATEVALUE($B7+12-B11&amp;"/1/"&amp;B12)</f>
        <v>46388</v>
      </c>
      <c r="C10" s="41">
        <f t="shared" si="15"/>
        <v>46753</v>
      </c>
      <c r="D10" s="41">
        <f t="shared" si="15"/>
        <v>47119</v>
      </c>
      <c r="E10" s="41">
        <f t="shared" si="15"/>
        <v>47484</v>
      </c>
      <c r="F10" s="42">
        <f>DATEVALUE($B7+12-F11&amp;"/1/"&amp;F12)</f>
        <v>47849</v>
      </c>
    </row>
    <row r="11" spans="1:145" x14ac:dyDescent="0.15">
      <c r="B11">
        <v>4</v>
      </c>
      <c r="C11">
        <v>3</v>
      </c>
      <c r="D11">
        <v>2</v>
      </c>
      <c r="E11">
        <v>1</v>
      </c>
      <c r="F11">
        <v>0</v>
      </c>
      <c r="G11" t="s">
        <v>112</v>
      </c>
    </row>
    <row r="12" spans="1:145" x14ac:dyDescent="0.15">
      <c r="B12">
        <v>1</v>
      </c>
      <c r="C12">
        <v>1</v>
      </c>
      <c r="D12">
        <v>1</v>
      </c>
      <c r="E12">
        <v>1</v>
      </c>
      <c r="F12">
        <v>1</v>
      </c>
      <c r="G12" t="s">
        <v>113</v>
      </c>
    </row>
    <row r="13" spans="1:145" x14ac:dyDescent="0.15">
      <c r="B13" t="s">
        <v>114</v>
      </c>
      <c r="C13" t="s">
        <v>115</v>
      </c>
      <c r="D13" t="s">
        <v>116</v>
      </c>
      <c r="E13" t="s">
        <v>116</v>
      </c>
      <c r="F13" t="s">
        <v>117</v>
      </c>
      <c r="G13" t="s">
        <v>118</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三好市役所</cp:lastModifiedBy>
  <cp:lastPrinted>2021-01-25T02:35:52Z</cp:lastPrinted>
  <dcterms:created xsi:type="dcterms:W3CDTF">2020-12-04T03:18:22Z</dcterms:created>
  <dcterms:modified xsi:type="dcterms:W3CDTF">2021-01-25T04:21:06Z</dcterms:modified>
</cp:coreProperties>
</file>