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E:\H27～上下水道課\R2.上下水道課\各課\総務課\経営比較分析表（令和元年度決算）について\"/>
    </mc:Choice>
  </mc:AlternateContent>
  <xr:revisionPtr revIDLastSave="0" documentId="13_ncr:1_{F84DC215-576B-4189-A15F-4B1D569DCECB}" xr6:coauthVersionLast="36" xr6:coauthVersionMax="36" xr10:uidLastSave="{00000000-0000-0000-0000-000000000000}"/>
  <workbookProtection workbookAlgorithmName="SHA-512" workbookHashValue="8qvqaeMDtt4YYqXFPz9GzdCbqr/sk/oLYJXykdEzp2w9bURg+Q/VdEiu6dSlJTTn2TmjpGFlO+4dBcR+7PlrGQ==" workbookSaltValue="YaYblASI4Xg2fGFgiwVfTQ==" workbookSpinCount="100000" lockStructure="1"/>
  <bookViews>
    <workbookView xWindow="0" yWindow="0" windowWidth="28335" windowHeight="1192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D10" i="4"/>
  <c r="B10" i="4"/>
  <c r="AL8" i="4"/>
  <c r="P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<sst xmlns="http://schemas.openxmlformats.org/spreadsheetml/2006/main" count="236" uniqueCount="118">
  <si>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</si>
  <si>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</si>
  <si>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</si>
  <si>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</si>
  <si>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</si>
  <si>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</si>
  <si>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</si>
  <si>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</si>
  <si>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</si>
  <si>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</si>
  <si>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</si>
  <si>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</si>
  <si>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</si>
  <si>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</si>
  <si>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</si>
  <si>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</si>
  <si>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</si>
  <si>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</si>
  <si>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</si>
  <si>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</si>
  <si>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</si>
  <si>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</si>
  <si>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</si>
  <si>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</si>
  <si>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</si>
  <si>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</si>
  <si>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</si>
  <si>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</si>
  <si>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</si>
  <si>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</si>
  <si>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</si>
  <si>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</si>
  <si>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</si>
  <si>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</si>
  <si>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</si>
  <si>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</si>
  <si>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</si>
  <si>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</si>
  <si>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</si>
  <si>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</si>
  <si>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</si>
  <si>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</si>
  <si>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</si>
  <si>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</si>
  <si>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</si>
  <si>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</si>
  <si>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</si>
  <si>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</si>
  <si>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</si>
  <si>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</si>
  <si>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</si>
  <si>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</si>
  <si>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</si>
  <si>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</si>
  <si>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</si>
  <si>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</si>
  <si>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</si>
  <si>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</si>
  <si>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</si>
  <si>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</si>
  <si>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</si>
  <si>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</si>
  <si>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</si>
  <si>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</si>
  <si>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</si>
  <si>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</si>
  <si>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</si>
  <si>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</si>
  <si>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</si>
  <si>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</si>
  <si>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</si>
  <si>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</si>
  <si>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</si>
  <si>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</si>
  <si>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</si>
  <si>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</si>
  <si>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</si>
  <si>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</si>
  <si>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</si>
  <si>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</si>
  <si>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</si>
  <si>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</si>
  <si>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</si>
  <si>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</si>
  <si>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</si>
  <si>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</si>
  <si>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</si>
  <si>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</si>
  <si>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</si>
  <si>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</si>
  <si>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</si>
  <si>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</si>
  <si>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</si>
  <si>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</si>
  <si>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</si>
  <si>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</si>
  <si>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</si>
  <si>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海陽町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</si>
  <si>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</si>
  <si>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</si>
  <si>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</si>
  <si>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</si>
  <si>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</si>
  <si>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</si>
  <si>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</si>
  <si>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</si>
  <si>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</si>
  <si>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</si>
  <si>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</si>
  <si>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</si>
  <si>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</si>
  <si>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</si>
  <si>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</si>
  <si>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</si>
  <si>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</si>
  <si>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１４年から供用を開始しており、処理区は１処理区である。経営については、一般会計からの繰入金に依存している状況である。工事は完了しており、今後加入者の増加が見込まれないため、経費の削減に努めていく。</t>
    <rPh sb="1" eb="3">
      <t>ヘイセイ</t>
    </rPh>
    <rPh sb="5" eb="6">
      <t>ネン</t>
    </rPh>
    <rPh sb="8" eb="10">
      <t>キョウヨウ</t>
    </rPh>
    <rPh sb="11" eb="13">
      <t>カイシ</t>
    </rPh>
    <rPh sb="18" eb="20">
      <t>ショリ</t>
    </rPh>
    <rPh sb="20" eb="21">
      <t>ク</t>
    </rPh>
    <rPh sb="23" eb="25">
      <t>ショリ</t>
    </rPh>
    <rPh sb="25" eb="26">
      <t>ク</t>
    </rPh>
    <rPh sb="30" eb="32">
      <t>ケイエイ</t>
    </rPh>
    <rPh sb="38" eb="40">
      <t>イッパン</t>
    </rPh>
    <rPh sb="40" eb="42">
      <t>カイケイ</t>
    </rPh>
    <rPh sb="45" eb="48">
      <t>クリイレキン</t>
    </rPh>
    <rPh sb="49" eb="51">
      <t>イゾン</t>
    </rPh>
    <rPh sb="55" eb="57">
      <t>ジョウキョウ</t>
    </rPh>
    <rPh sb="61" eb="63">
      <t>コウジ</t>
    </rPh>
    <rPh sb="64" eb="66">
      <t>カンリョウ</t>
    </rPh>
    <rPh sb="71" eb="73">
      <t>コンゴ</t>
    </rPh>
    <rPh sb="73" eb="76">
      <t>カニュウシャ</t>
    </rPh>
    <rPh sb="77" eb="79">
      <t>ゾウカ</t>
    </rPh>
    <rPh sb="80" eb="82">
      <t>ミコ</t>
    </rPh>
    <rPh sb="89" eb="91">
      <t>ケイヒ</t>
    </rPh>
    <rPh sb="92" eb="94">
      <t>サクゲン</t>
    </rPh>
    <rPh sb="95" eb="96">
      <t>ツト</t>
    </rPh>
    <phoneticPr fontId="4"/>
  </si>
  <si>
    <t>　管路の更新には至っていないが、施設の老朽化による修繕が発生し、臨時対応している。長寿命化対策など、中長期的な修繕計画の策定が必要である。</t>
    <rPh sb="1" eb="3">
      <t>カンロ</t>
    </rPh>
    <rPh sb="4" eb="6">
      <t>コウシン</t>
    </rPh>
    <rPh sb="8" eb="9">
      <t>イタ</t>
    </rPh>
    <rPh sb="16" eb="18">
      <t>シセツ</t>
    </rPh>
    <rPh sb="19" eb="22">
      <t>ロウキュウカ</t>
    </rPh>
    <rPh sb="25" eb="27">
      <t>シュウゼン</t>
    </rPh>
    <rPh sb="28" eb="30">
      <t>ハッセイ</t>
    </rPh>
    <rPh sb="32" eb="34">
      <t>リンジ</t>
    </rPh>
    <rPh sb="34" eb="36">
      <t>タイオウ</t>
    </rPh>
    <rPh sb="41" eb="44">
      <t>チョウジュミョウ</t>
    </rPh>
    <rPh sb="44" eb="45">
      <t>カ</t>
    </rPh>
    <rPh sb="45" eb="47">
      <t>タイサク</t>
    </rPh>
    <rPh sb="50" eb="51">
      <t>チュウ</t>
    </rPh>
    <rPh sb="51" eb="54">
      <t>チョウキテキ</t>
    </rPh>
    <rPh sb="55" eb="57">
      <t>シュウゼン</t>
    </rPh>
    <rPh sb="57" eb="59">
      <t>ケイカク</t>
    </rPh>
    <rPh sb="60" eb="62">
      <t>サクテイ</t>
    </rPh>
    <rPh sb="63" eb="65">
      <t>ヒツヨウ</t>
    </rPh>
    <phoneticPr fontId="4"/>
  </si>
  <si>
    <t>　本年度に最適整備構想を策定。
今後、整備構想に基づき、整備事業等を検討し高度化効率化による経費の削減も含めた整備費用の平均化も図るなど、計画的な経営に努める。</t>
    <rPh sb="1" eb="4">
      <t>ホンネンド</t>
    </rPh>
    <rPh sb="5" eb="7">
      <t>サイテキ</t>
    </rPh>
    <rPh sb="7" eb="9">
      <t>セイビ</t>
    </rPh>
    <rPh sb="9" eb="11">
      <t>コウソウ</t>
    </rPh>
    <rPh sb="12" eb="14">
      <t>サクテイ</t>
    </rPh>
    <rPh sb="16" eb="18">
      <t>コンゴ</t>
    </rPh>
    <rPh sb="19" eb="21">
      <t>セイビ</t>
    </rPh>
    <rPh sb="21" eb="23">
      <t>コウソウ</t>
    </rPh>
    <rPh sb="24" eb="25">
      <t>モト</t>
    </rPh>
    <rPh sb="28" eb="30">
      <t>セイビ</t>
    </rPh>
    <rPh sb="30" eb="32">
      <t>ジギョウ</t>
    </rPh>
    <rPh sb="32" eb="33">
      <t>トウ</t>
    </rPh>
    <rPh sb="34" eb="36">
      <t>ケントウ</t>
    </rPh>
    <rPh sb="37" eb="40">
      <t>コウドカ</t>
    </rPh>
    <rPh sb="40" eb="43">
      <t>コウリツカ</t>
    </rPh>
    <rPh sb="46" eb="48">
      <t>ケイヒ</t>
    </rPh>
    <rPh sb="49" eb="51">
      <t>サクゲン</t>
    </rPh>
    <rPh sb="52" eb="53">
      <t>フク</t>
    </rPh>
    <rPh sb="55" eb="57">
      <t>セイビ</t>
    </rPh>
    <rPh sb="57" eb="59">
      <t>ヒヨウ</t>
    </rPh>
    <rPh sb="60" eb="62">
      <t>ヘイキン</t>
    </rPh>
    <rPh sb="62" eb="63">
      <t>カ</t>
    </rPh>
    <rPh sb="64" eb="65">
      <t>ハカ</t>
    </rPh>
    <rPh sb="69" eb="72">
      <t>ケイカクテキ</t>
    </rPh>
    <rPh sb="73" eb="75">
      <t>ケイエイ</t>
    </rPh>
    <rPh sb="76" eb="7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</si>
</sst>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C1-41F9-90B0-43F8A3A6E0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formatCode="#,##0.00;&quot;△&quot;#,##0.00;&quot;-&quot;">
                  <c:v>0.09</c:v>
                </c:pt>
                <c:pt idx="3" formatCode="#,##0.00;&quot;△&quot;#,##0.00;&quot;-&quot;">
                  <c:v>0.02</c:v>
                </c:pt>
                <c:pt idx="4" formatCode="#,##0.00;&quot;△&quot;#,##0.00;&quot;-&quot;">
                  <c:v>0.01</c:v>
                </c:pt>
              </c:numCache>
            </c:numRef>
          </c:val>
          <c:smooth val="0"/>
          <c:extLst>
            <c:ext xmlns:c16="http://schemas.microsoft.com/office/drawing/2014/chart" uri="{C3380CC4-5D6E-409C-BE32-E72D297353CC}">
              <c16:uniqueId val="{00000001-8EC1-41F9-90B0-43F8A3A6E0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44.33</c:v>
                </c:pt>
                <c:pt idx="1">
                  <c:v>44.33</c:v>
                </c:pt>
                <c:pt idx="2">
                  <c:v>41.24</c:v>
                </c:pt>
                <c:pt idx="3">
                  <c:v>38.14</c:v>
                </c:pt>
                <c:pt idx="4">
                  <c:v>38.14</c:v>
                </c:pt>
              </c:numCache>
            </c:numRef>
          </c:val>
          <c:extLst>
            <c:ext xmlns:c16="http://schemas.microsoft.com/office/drawing/2014/chart" uri="{C3380CC4-5D6E-409C-BE32-E72D297353CC}">
              <c16:uniqueId val="{00000000-937E-4264-8882-889DFC214F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33.21</c:v>
                </c:pt>
                <c:pt idx="3">
                  <c:v>32.229999999999997</c:v>
                </c:pt>
                <c:pt idx="4">
                  <c:v>32.479999999999997</c:v>
                </c:pt>
              </c:numCache>
            </c:numRef>
          </c:val>
          <c:smooth val="0"/>
          <c:extLst>
            <c:ext xmlns:c16="http://schemas.microsoft.com/office/drawing/2014/chart" uri="{C3380CC4-5D6E-409C-BE32-E72D297353CC}">
              <c16:uniqueId val="{00000001-937E-4264-8882-889DFC214F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03A-4EF2-8B11-06817D7956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79.98</c:v>
                </c:pt>
                <c:pt idx="3">
                  <c:v>80.8</c:v>
                </c:pt>
                <c:pt idx="4">
                  <c:v>79.2</c:v>
                </c:pt>
              </c:numCache>
            </c:numRef>
          </c:val>
          <c:smooth val="0"/>
          <c:extLst>
            <c:ext xmlns:c16="http://schemas.microsoft.com/office/drawing/2014/chart" uri="{C3380CC4-5D6E-409C-BE32-E72D297353CC}">
              <c16:uniqueId val="{00000001-503A-4EF2-8B11-06817D7956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101.86</c:v>
                </c:pt>
                <c:pt idx="1">
                  <c:v>93.13</c:v>
                </c:pt>
                <c:pt idx="2">
                  <c:v>106.18</c:v>
                </c:pt>
                <c:pt idx="3">
                  <c:v>100.56</c:v>
                </c:pt>
                <c:pt idx="4">
                  <c:v>103.18</c:v>
                </c:pt>
              </c:numCache>
            </c:numRef>
          </c:val>
          <c:extLst>
            <c:ext xmlns:c16="http://schemas.microsoft.com/office/drawing/2014/chart" uri="{C3380CC4-5D6E-409C-BE32-E72D297353CC}">
              <c16:uniqueId val="{00000000-82D1-4470-8449-E63A62A2F9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D1-4470-8449-E63A62A2F9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00-4000-BEF0-292E0D8A68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00-4000-BEF0-292E0D8A68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A3-4BD6-878F-CA40EFE040E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3-4BD6-878F-CA40EFE040E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AF-4AF2-A49A-720049981C1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AF-4AF2-A49A-720049981C1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0C-4910-BC30-1230810436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0C-4910-BC30-1230810436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A9-4C8B-8780-3AFD5BDDB7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1060.8599999999999</c:v>
                </c:pt>
                <c:pt idx="3">
                  <c:v>1006.65</c:v>
                </c:pt>
                <c:pt idx="4">
                  <c:v>998.42</c:v>
                </c:pt>
              </c:numCache>
            </c:numRef>
          </c:val>
          <c:smooth val="0"/>
          <c:extLst>
            <c:ext xmlns:c16="http://schemas.microsoft.com/office/drawing/2014/chart" uri="{C3380CC4-5D6E-409C-BE32-E72D297353CC}">
              <c16:uniqueId val="{00000001-C7A9-4C8B-8780-3AFD5BDDB7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30.91</c:v>
                </c:pt>
                <c:pt idx="1">
                  <c:v>34.96</c:v>
                </c:pt>
                <c:pt idx="2">
                  <c:v>36.07</c:v>
                </c:pt>
                <c:pt idx="3">
                  <c:v>37.53</c:v>
                </c:pt>
                <c:pt idx="4">
                  <c:v>38.82</c:v>
                </c:pt>
              </c:numCache>
            </c:numRef>
          </c:val>
          <c:extLst>
            <c:ext xmlns:c16="http://schemas.microsoft.com/office/drawing/2014/chart" uri="{C3380CC4-5D6E-409C-BE32-E72D297353CC}">
              <c16:uniqueId val="{00000000-4132-4437-915D-EF81E5E6B6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45.81</c:v>
                </c:pt>
                <c:pt idx="3">
                  <c:v>43.43</c:v>
                </c:pt>
                <c:pt idx="4">
                  <c:v>41.41</c:v>
                </c:pt>
              </c:numCache>
            </c:numRef>
          </c:val>
          <c:smooth val="0"/>
          <c:extLst>
            <c:ext xmlns:c16="http://schemas.microsoft.com/office/drawing/2014/chart" uri="{C3380CC4-5D6E-409C-BE32-E72D297353CC}">
              <c16:uniqueId val="{00000001-4132-4437-915D-EF81E5E6B6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340.02</c:v>
                </c:pt>
                <c:pt idx="1">
                  <c:v>305.39</c:v>
                </c:pt>
                <c:pt idx="2">
                  <c:v>310.8</c:v>
                </c:pt>
                <c:pt idx="3">
                  <c:v>311.43</c:v>
                </c:pt>
                <c:pt idx="4">
                  <c:v>300.57</c:v>
                </c:pt>
              </c:numCache>
            </c:numRef>
          </c:val>
          <c:extLst>
            <c:ext xmlns:c16="http://schemas.microsoft.com/office/drawing/2014/chart" uri="{C3380CC4-5D6E-409C-BE32-E72D297353CC}">
              <c16:uniqueId val="{00000000-ABCA-49D7-98ED-5BA0AF18B8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383.92</c:v>
                </c:pt>
                <c:pt idx="3">
                  <c:v>400.44</c:v>
                </c:pt>
                <c:pt idx="4">
                  <c:v>417.56</c:v>
                </c:pt>
              </c:numCache>
            </c:numRef>
          </c:val>
          <c:smooth val="0"/>
          <c:extLst>
            <c:ext xmlns:c16="http://schemas.microsoft.com/office/drawing/2014/chart" uri="{C3380CC4-5D6E-409C-BE32-E72D297353CC}">
              <c16:uniqueId val="{00000001-ABCA-49D7-98ED-5BA0AF18B8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海陽町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9237</v>
      </c>
      <c r="AM8" s="69"/>
      <c r="AN8" s="69"/>
      <c r="AO8" s="69"/>
      <c r="AP8" s="69"/>
      <c r="AQ8" s="69"/>
      <c r="AR8" s="69"/>
      <c r="AS8" s="69"/>
      <c r="AT8" s="68">
        <f>データ!T6</f>
        <v>327.67</v>
      </c>
      <c r="AU8" s="68"/>
      <c r="AV8" s="68"/>
      <c r="AW8" s="68"/>
      <c r="AX8" s="68"/>
      <c r="AY8" s="68"/>
      <c r="AZ8" s="68"/>
      <c r="BA8" s="68"/>
      <c r="BB8" s="68">
        <f>データ!U6</f>
        <v>28.19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1.55</v>
      </c>
      <c r="Q10" s="68"/>
      <c r="R10" s="68"/>
      <c r="S10" s="68"/>
      <c r="T10" s="68"/>
      <c r="U10" s="68"/>
      <c r="V10" s="68"/>
      <c r="W10" s="68">
        <f>データ!Q6</f>
        <v>100</v>
      </c>
      <c r="X10" s="68"/>
      <c r="Y10" s="68"/>
      <c r="Z10" s="68"/>
      <c r="AA10" s="68"/>
      <c r="AB10" s="68"/>
      <c r="AC10" s="68"/>
      <c r="AD10" s="69">
        <f>データ!R6</f>
        <v>1990</v>
      </c>
      <c r="AE10" s="69"/>
      <c r="AF10" s="69"/>
      <c r="AG10" s="69"/>
      <c r="AH10" s="69"/>
      <c r="AI10" s="69"/>
      <c r="AJ10" s="69"/>
      <c r="AK10" s="2"/>
      <c r="AL10" s="69">
        <f>データ!V6</f>
        <v>142</v>
      </c>
      <c r="AM10" s="69"/>
      <c r="AN10" s="69"/>
      <c r="AO10" s="69"/>
      <c r="AP10" s="69"/>
      <c r="AQ10" s="69"/>
      <c r="AR10" s="69"/>
      <c r="AS10" s="69"/>
      <c r="AT10" s="68">
        <f>データ!W6</f>
        <v>7.0000000000000007E-2</v>
      </c>
      <c r="AU10" s="68"/>
      <c r="AV10" s="68"/>
      <c r="AW10" s="68"/>
      <c r="AX10" s="68"/>
      <c r="AY10" s="68"/>
      <c r="AZ10" s="68"/>
      <c r="BA10" s="68"/>
      <c r="BB10" s="68">
        <f>データ!X6</f>
        <v>2028.57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43</v>
      </c>
      <c r="O86" s="26" t="str">
        <f>データ!EO6</f>
        <v>【0.01】</v>
      </c>
    </row>
  </sheetData>
  <sheetProtection algorithmName="SHA-512" hashValue="KLYiyBwINq0V+WBdNKAwTtfryEe0Ctw0lQFzzm/d98fTN85R0vxp2vLfhiFdFvapyk18VFH5zmBD6+Xcy7e9Lw==" saltValue="9Zf2/ztDy6WroyYHPErA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363880</v>
      </c>
      <c r="D6" s="33">
        <f t="shared" si="3"/>
        <v>47</v>
      </c>
      <c r="E6" s="33">
        <f t="shared" si="3"/>
        <v>17</v>
      </c>
      <c r="F6" s="33">
        <f t="shared" si="3"/>
        <v>6</v>
      </c>
      <c r="G6" s="33">
        <f t="shared" si="3"/>
        <v>0</v>
      </c>
      <c r="H6" s="33" t="str">
        <f t="shared" si="3"/>
        <v>徳島県　海陽町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1.55</v>
      </c>
      <c r="Q6" s="34">
        <f t="shared" si="3"/>
        <v>100</v>
      </c>
      <c r="R6" s="34">
        <f t="shared" si="3"/>
        <v>1990</v>
      </c>
      <c r="S6" s="34">
        <f t="shared" si="3"/>
        <v>9237</v>
      </c>
      <c r="T6" s="34">
        <f t="shared" si="3"/>
        <v>327.67</v>
      </c>
      <c r="U6" s="34">
        <f t="shared" si="3"/>
        <v>28.19</v>
      </c>
      <c r="V6" s="34">
        <f t="shared" si="3"/>
        <v>142</v>
      </c>
      <c r="W6" s="34">
        <f t="shared" si="3"/>
        <v>7.0000000000000007E-2</v>
      </c>
      <c r="X6" s="34">
        <f t="shared" si="3"/>
        <v>2028.57</v>
      </c>
      <c r="Y6" s="35">
        <f>IF(Y7="",NA(),Y7)</f>
        <v>101.86</v>
      </c>
      <c r="Z6" s="35">
        <f t="shared" ref="Z6:AH6" si="4">IF(Z7="",NA(),Z7)</f>
        <v>93.13</v>
      </c>
      <c r="AA6" s="35">
        <f t="shared" si="4"/>
        <v>106.18</v>
      </c>
      <c r="AB6" s="35">
        <f t="shared" si="4"/>
        <v>100.56</v>
      </c>
      <c r="AC6" s="35">
        <f t="shared" si="4"/>
        <v>103.18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1451.54</v>
      </c>
      <c r="BL6" s="35">
        <f t="shared" si="7"/>
        <v>1700.42</v>
      </c>
      <c r="BM6" s="35">
        <f t="shared" si="7"/>
        <v>1060.8599999999999</v>
      </c>
      <c r="BN6" s="35">
        <f t="shared" si="7"/>
        <v>1006.65</v>
      </c>
      <c r="BO6" s="35">
        <f t="shared" si="7"/>
        <v>998.42</v>
      </c>
      <c r="BP6" s="34" t="str">
        <f>IF(BP7="","",IF(BP7="-","【-】","【"&amp;SUBSTITUTE(TEXT(BP7,"#,##0.00"),"-","△")&amp;"】"))</f>
        <v>【953.26】</v>
      </c>
      <c r="BQ6" s="35">
        <f>IF(BQ7="",NA(),BQ7)</f>
        <v>30.91</v>
      </c>
      <c r="BR6" s="35">
        <f t="shared" ref="BR6:BZ6" si="8">IF(BR7="",NA(),BR7)</f>
        <v>34.96</v>
      </c>
      <c r="BS6" s="35">
        <f t="shared" si="8"/>
        <v>36.07</v>
      </c>
      <c r="BT6" s="35">
        <f t="shared" si="8"/>
        <v>37.53</v>
      </c>
      <c r="BU6" s="35">
        <f t="shared" si="8"/>
        <v>38.82</v>
      </c>
      <c r="BV6" s="35">
        <f t="shared" si="8"/>
        <v>33.58</v>
      </c>
      <c r="BW6" s="35">
        <f t="shared" si="8"/>
        <v>34.51</v>
      </c>
      <c r="BX6" s="35">
        <f t="shared" si="8"/>
        <v>45.81</v>
      </c>
      <c r="BY6" s="35">
        <f t="shared" si="8"/>
        <v>43.43</v>
      </c>
      <c r="BZ6" s="35">
        <f t="shared" si="8"/>
        <v>41.41</v>
      </c>
      <c r="CA6" s="34" t="str">
        <f>IF(CA7="","",IF(CA7="-","【-】","【"&amp;SUBSTITUTE(TEXT(CA7,"#,##0.00"),"-","△")&amp;"】"))</f>
        <v>【45.31】</v>
      </c>
      <c r="CB6" s="35">
        <f>IF(CB7="",NA(),CB7)</f>
        <v>340.02</v>
      </c>
      <c r="CC6" s="35">
        <f t="shared" ref="CC6:CK6" si="9">IF(CC7="",NA(),CC7)</f>
        <v>305.39</v>
      </c>
      <c r="CD6" s="35">
        <f t="shared" si="9"/>
        <v>310.8</v>
      </c>
      <c r="CE6" s="35">
        <f t="shared" si="9"/>
        <v>311.43</v>
      </c>
      <c r="CF6" s="35">
        <f t="shared" si="9"/>
        <v>300.57</v>
      </c>
      <c r="CG6" s="35">
        <f t="shared" si="9"/>
        <v>514.39</v>
      </c>
      <c r="CH6" s="35">
        <f t="shared" si="9"/>
        <v>476.11</v>
      </c>
      <c r="CI6" s="35">
        <f t="shared" si="9"/>
        <v>383.92</v>
      </c>
      <c r="CJ6" s="35">
        <f t="shared" si="9"/>
        <v>400.44</v>
      </c>
      <c r="CK6" s="35">
        <f t="shared" si="9"/>
        <v>417.56</v>
      </c>
      <c r="CL6" s="34" t="str">
        <f>IF(CL7="","",IF(CL7="-","【-】","【"&amp;SUBSTITUTE(TEXT(CL7,"#,##0.00"),"-","△")&amp;"】"))</f>
        <v>【379.91】</v>
      </c>
      <c r="CM6" s="35">
        <f>IF(CM7="",NA(),CM7)</f>
        <v>44.33</v>
      </c>
      <c r="CN6" s="35">
        <f t="shared" ref="CN6:CV6" si="10">IF(CN7="",NA(),CN7)</f>
        <v>44.33</v>
      </c>
      <c r="CO6" s="35">
        <f t="shared" si="10"/>
        <v>41.24</v>
      </c>
      <c r="CP6" s="35">
        <f t="shared" si="10"/>
        <v>38.14</v>
      </c>
      <c r="CQ6" s="35">
        <f t="shared" si="10"/>
        <v>38.14</v>
      </c>
      <c r="CR6" s="35">
        <f t="shared" si="10"/>
        <v>29.28</v>
      </c>
      <c r="CS6" s="35">
        <f t="shared" si="10"/>
        <v>29.4</v>
      </c>
      <c r="CT6" s="35">
        <f t="shared" si="10"/>
        <v>33.21</v>
      </c>
      <c r="CU6" s="35">
        <f t="shared" si="10"/>
        <v>32.229999999999997</v>
      </c>
      <c r="CV6" s="35">
        <f t="shared" si="10"/>
        <v>32.479999999999997</v>
      </c>
      <c r="CW6" s="34" t="str">
        <f>IF(CW7="","",IF(CW7="-","【-】","【"&amp;SUBSTITUTE(TEXT(CW7,"#,##0.00"),"-","△")&amp;"】"))</f>
        <v>【33.67】</v>
      </c>
      <c r="CX6" s="35">
        <f>IF(CX7="",NA(),CX7)</f>
        <v>100</v>
      </c>
      <c r="CY6" s="35">
        <f t="shared" ref="CY6:DG6" si="11">IF(CY7="",NA(),CY7)</f>
        <v>100</v>
      </c>
      <c r="CZ6" s="35">
        <f t="shared" si="11"/>
        <v>100</v>
      </c>
      <c r="DA6" s="35">
        <f t="shared" si="11"/>
        <v>100</v>
      </c>
      <c r="DB6" s="35">
        <f t="shared" si="11"/>
        <v>100</v>
      </c>
      <c r="DC6" s="35">
        <f t="shared" si="11"/>
        <v>66.819999999999993</v>
      </c>
      <c r="DD6" s="35">
        <f t="shared" si="11"/>
        <v>63.77</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5">
        <f t="shared" si="14"/>
        <v>0.09</v>
      </c>
      <c r="EM6" s="35">
        <f t="shared" si="14"/>
        <v>0.02</v>
      </c>
      <c r="EN6" s="35">
        <f t="shared" si="14"/>
        <v>0.01</v>
      </c>
      <c r="EO6" s="34" t="str">
        <f>IF(EO7="","",IF(EO7="-","【-】","【"&amp;SUBSTITUTE(TEXT(EO7,"#,##0.00"),"-","△")&amp;"】"))</f>
        <v>【0.01】</v>
      </c>
    </row>
    <row r="7" spans="1:145" s="36" customFormat="1" x14ac:dyDescent="0.15">
      <c r="A7" s="28"/>
      <c r="B7" s="37">
        <v>2019</v>
      </c>
      <c r="C7" s="37">
        <v>363880</v>
      </c>
      <c r="D7" s="37">
        <v>47</v>
      </c>
      <c r="E7" s="37">
        <v>17</v>
      </c>
      <c r="F7" s="37">
        <v>6</v>
      </c>
      <c r="G7" s="37">
        <v>0</v>
      </c>
      <c r="H7" s="37" t="s">
        <v>97</v>
      </c>
      <c r="I7" s="37" t="s">
        <v>98</v>
      </c>
      <c r="J7" s="37" t="s">
        <v>99</v>
      </c>
      <c r="K7" s="37" t="s">
        <v>100</v>
      </c>
      <c r="L7" s="37" t="s">
        <v>101</v>
      </c>
      <c r="M7" s="37" t="s">
        <v>102</v>
      </c>
      <c r="N7" s="38" t="s">
        <v>103</v>
      </c>
      <c r="O7" s="38" t="s">
        <v>104</v>
      </c>
      <c r="P7" s="38">
        <v>1.55</v>
      </c>
      <c r="Q7" s="38">
        <v>100</v>
      </c>
      <c r="R7" s="38">
        <v>1990</v>
      </c>
      <c r="S7" s="38">
        <v>9237</v>
      </c>
      <c r="T7" s="38">
        <v>327.67</v>
      </c>
      <c r="U7" s="38">
        <v>28.19</v>
      </c>
      <c r="V7" s="38">
        <v>142</v>
      </c>
      <c r="W7" s="38">
        <v>7.0000000000000007E-2</v>
      </c>
      <c r="X7" s="38">
        <v>2028.57</v>
      </c>
      <c r="Y7" s="38">
        <v>101.86</v>
      </c>
      <c r="Z7" s="38">
        <v>93.13</v>
      </c>
      <c r="AA7" s="38">
        <v>106.18</v>
      </c>
      <c r="AB7" s="38">
        <v>100.56</v>
      </c>
      <c r="AC7" s="38">
        <v>103.18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1451.54</v>
      </c>
      <c r="BL7" s="38">
        <v>1700.42</v>
      </c>
      <c r="BM7" s="38">
        <v>1060.8599999999999</v>
      </c>
      <c r="BN7" s="38">
        <v>1006.65</v>
      </c>
      <c r="BO7" s="38">
        <v>998.42</v>
      </c>
      <c r="BP7" s="38">
        <v>953.26</v>
      </c>
      <c r="BQ7" s="38">
        <v>30.91</v>
      </c>
      <c r="BR7" s="38">
        <v>34.96</v>
      </c>
      <c r="BS7" s="38">
        <v>36.07</v>
      </c>
      <c r="BT7" s="38">
        <v>37.53</v>
      </c>
      <c r="BU7" s="38">
        <v>38.82</v>
      </c>
      <c r="BV7" s="38">
        <v>33.58</v>
      </c>
      <c r="BW7" s="38">
        <v>34.51</v>
      </c>
      <c r="BX7" s="38">
        <v>45.81</v>
      </c>
      <c r="BY7" s="38">
        <v>43.43</v>
      </c>
      <c r="BZ7" s="38">
        <v>41.41</v>
      </c>
      <c r="CA7" s="38">
        <v>45.31</v>
      </c>
      <c r="CB7" s="38">
        <v>340.02</v>
      </c>
      <c r="CC7" s="38">
        <v>305.39</v>
      </c>
      <c r="CD7" s="38">
        <v>310.8</v>
      </c>
      <c r="CE7" s="38">
        <v>311.43</v>
      </c>
      <c r="CF7" s="38">
        <v>300.57</v>
      </c>
      <c r="CG7" s="38">
        <v>514.39</v>
      </c>
      <c r="CH7" s="38">
        <v>476.11</v>
      </c>
      <c r="CI7" s="38">
        <v>383.92</v>
      </c>
      <c r="CJ7" s="38">
        <v>400.44</v>
      </c>
      <c r="CK7" s="38">
        <v>417.56</v>
      </c>
      <c r="CL7" s="38">
        <v>379.91</v>
      </c>
      <c r="CM7" s="38">
        <v>44.33</v>
      </c>
      <c r="CN7" s="38">
        <v>44.33</v>
      </c>
      <c r="CO7" s="38">
        <v>41.24</v>
      </c>
      <c r="CP7" s="38">
        <v>38.14</v>
      </c>
      <c r="CQ7" s="38">
        <v>38.14</v>
      </c>
      <c r="CR7" s="38">
        <v>29.28</v>
      </c>
      <c r="CS7" s="38">
        <v>29.4</v>
      </c>
      <c r="CT7" s="38">
        <v>33.21</v>
      </c>
      <c r="CU7" s="38">
        <v>32.229999999999997</v>
      </c>
      <c r="CV7" s="38">
        <v>32.479999999999997</v>
      </c>
      <c r="CW7" s="38">
        <v>33.67</v>
      </c>
      <c r="CX7" s="38">
        <v>100</v>
      </c>
      <c r="CY7" s="38">
        <v>100</v>
      </c>
      <c r="CZ7" s="38">
        <v>100</v>
      </c>
      <c r="DA7" s="38">
        <v>100</v>
      </c>
      <c r="DB7" s="38">
        <v>100</v>
      </c>
      <c r="DC7" s="38">
        <v>66.819999999999993</v>
      </c>
      <c r="DD7" s="38">
        <v>63.77</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村本　英信</cp:lastModifiedBy>
  <cp:lastPrinted>2021-02-03T07:51:57Z</cp:lastPrinted>
  <dcterms:created xsi:type="dcterms:W3CDTF">2020-12-04T03:12:09Z</dcterms:created>
  <dcterms:modified xsi:type="dcterms:W3CDTF">2021-02-03T07:56:31Z</dcterms:modified>
  <cp:category/>
</cp:coreProperties>
</file>