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E:\"/>
    </mc:Choice>
  </mc:AlternateContent>
  <workbookProtection workbookAlgorithmName="SHA-512" workbookHashValue="xxn5PZIthScG7DG0TchRuAJun3+Sl625P7ZXywv9G+7Jyr9Bx8/shb7aPsbYj/vm9pY82S5UwAzAmcl3AjldpQ==" workbookSaltValue="wlYVpRJMIu/y2o3XDlycWw==" workbookSpinCount="100000" lockStructure="1"/>
  <bookViews>
    <workbookView xWindow="0" yWindow="0" windowWidth="15195" windowHeight="102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<sst xmlns="http://schemas.openxmlformats.org/spreadsheetml/2006/main" count="236" uniqueCount="120">
  <si>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</si>
  <si>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</si>
  <si>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</si>
  <si>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</si>
  <si>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</si>
  <si>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</si>
  <si>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</si>
  <si>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</si>
  <si>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</si>
  <si>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</si>
  <si>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</si>
  <si>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</si>
  <si>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</si>
  <si>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</si>
  <si>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</si>
  <si>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</si>
  <si>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</si>
  <si>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</si>
  <si>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</si>
  <si>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</si>
  <si>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</si>
  <si>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</si>
  <si>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</si>
  <si>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</si>
  <si>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</si>
  <si>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</si>
  <si>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</si>
  <si>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</si>
  <si>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</si>
  <si>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</si>
  <si>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</si>
  <si>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</si>
  <si>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</si>
  <si>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</si>
  <si>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</si>
  <si>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</si>
  <si>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</si>
  <si>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</si>
  <si>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</si>
  <si>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</si>
  <si>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</si>
  <si>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</si>
  <si>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</si>
  <si>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</si>
  <si>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</si>
  <si>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</si>
  <si>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</si>
  <si>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</si>
  <si>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</si>
  <si>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</si>
  <si>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</si>
  <si>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</si>
  <si>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</si>
  <si>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</si>
  <si>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</si>
  <si>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</si>
  <si>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</si>
  <si>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</si>
  <si>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</si>
  <si>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</si>
  <si>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</si>
  <si>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</si>
  <si>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</si>
  <si>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</si>
  <si>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</si>
  <si>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</si>
  <si>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</si>
  <si>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</si>
  <si>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</si>
  <si>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</si>
  <si>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</si>
  <si>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</si>
  <si>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</si>
  <si>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</si>
  <si>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</si>
  <si>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</si>
  <si>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</si>
  <si>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</si>
  <si>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</si>
  <si>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</si>
  <si>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</si>
  <si>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</si>
  <si>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</si>
  <si>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</si>
  <si>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</si>
  <si>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</si>
  <si>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</si>
  <si>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</si>
  <si>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</si>
  <si>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</si>
  <si>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</si>
  <si>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</si>
  <si>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</si>
  <si>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</si>
  <si>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</si>
  <si>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</si>
  <si>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</si>
  <si>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</si>
  <si>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</si>
  <si>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</si>
  <si>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</si>
  <si>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</si>
  <si>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</si>
  <si>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</si>
  <si>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</si>
  <si>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</si>
  <si>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</si>
  <si>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</si>
  <si>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</si>
  <si>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</si>
  <si>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</si>
  <si>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</si>
  <si>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</si>
  <si>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</si>
  <si>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</si>
  <si>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</si>
  <si>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</si>
  <si>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農業集落排水事業の収益的収支比率や経費回収率が100％を下回っており、施設の維持管理に掛かる費用や地方債の償還金が、一般会計からの繰入金がなければ使用料収入では賄えない経営状況にある。
　今後は、未接続世帯へ農業集落排水地区の農業用排水の水質保全及び生活環境の改善への理解を得るための啓発に力を入れ接続率の向上、使用料収入の増加に向けた取組みと汚水処理費の削減が必要である。　　　　　　　　　　　　　　　　　　　　　　　　　　　　　　　　　　　　　　　　　　　　　　　　　　　　　　　　　　　　　　　　　　　　　　　　　　　　　　　　　　　　　　　　　　また、公営企業会計の適用により、経営状況を比較可能な形で的確に把握した上で、経営基盤の強化と財政マネジメントの向上に取り組む。</t>
    <phoneticPr fontId="4"/>
  </si>
  <si>
    <t>収益的収支比率が100％を下回っており、単年度の収支が赤字であるのは、農業集落排水への接続率が伸び悩んでおり、使用料収入と維持管理費等の収支がアンバランスであることが原因といえる。また収益については、使用料収入では維持管理費や地方債償還金が賄いきれていないため、一般会計からの繰入金に依存している状態である。しかし、今年度は使用料収入が昨年度より延びたため、約３ポイント収益的収支比率が上昇した。　　　　　　　　　　経費回収率についても100％を下回っている。平成成28年度に使用料金の算定方式を改正したため、当該指標は改善されたが、本年度は使用料収入の減少と、施設の維持管理費の増加のため、前年度に比べて減少した。　　　　　　　　　　　　　　　　　　　　　　　　　　　　　　　水洗化率は過去5年間の伸び率が横ばいで、平均値より20％下回っている。　　　　　　　　　　　　　　　　　　すべての数値を100％に近づけるためには、接続率を上げ、使用料収入の増加と汚水処理費の削減が必要である。</t>
    <rPh sb="0" eb="3">
      <t>シュウエキテキ</t>
    </rPh>
    <rPh sb="3" eb="5">
      <t>シュウシ</t>
    </rPh>
    <rPh sb="5" eb="7">
      <t>ヒリツ</t>
    </rPh>
    <rPh sb="13" eb="15">
      <t>シタマワ</t>
    </rPh>
    <rPh sb="20" eb="23">
      <t>タンネンド</t>
    </rPh>
    <rPh sb="24" eb="26">
      <t>シュウシ</t>
    </rPh>
    <rPh sb="27" eb="29">
      <t>アカジ</t>
    </rPh>
    <rPh sb="35" eb="37">
      <t>ノウギョウ</t>
    </rPh>
    <rPh sb="37" eb="39">
      <t>シュウラク</t>
    </rPh>
    <rPh sb="39" eb="41">
      <t>ハイスイ</t>
    </rPh>
    <rPh sb="43" eb="45">
      <t>セツゾク</t>
    </rPh>
    <rPh sb="45" eb="46">
      <t>リツ</t>
    </rPh>
    <rPh sb="47" eb="48">
      <t>ノ</t>
    </rPh>
    <rPh sb="49" eb="50">
      <t>ナヤ</t>
    </rPh>
    <rPh sb="55" eb="58">
      <t>シヨウリョウ</t>
    </rPh>
    <rPh sb="58" eb="60">
      <t>シュウニュウ</t>
    </rPh>
    <rPh sb="61" eb="63">
      <t>イジ</t>
    </rPh>
    <rPh sb="63" eb="66">
      <t>カンリヒ</t>
    </rPh>
    <rPh sb="66" eb="67">
      <t>トウ</t>
    </rPh>
    <rPh sb="68" eb="70">
      <t>シュウシ</t>
    </rPh>
    <rPh sb="83" eb="85">
      <t>ゲンイン</t>
    </rPh>
    <rPh sb="92" eb="94">
      <t>シュウエキ</t>
    </rPh>
    <rPh sb="100" eb="103">
      <t>シヨウリョウ</t>
    </rPh>
    <rPh sb="103" eb="105">
      <t>シュウニュウ</t>
    </rPh>
    <rPh sb="107" eb="109">
      <t>イジ</t>
    </rPh>
    <rPh sb="109" eb="112">
      <t>カンリヒ</t>
    </rPh>
    <rPh sb="113" eb="116">
      <t>チホウサイ</t>
    </rPh>
    <rPh sb="116" eb="119">
      <t>ショウカンキン</t>
    </rPh>
    <rPh sb="120" eb="121">
      <t>マカナ</t>
    </rPh>
    <rPh sb="131" eb="133">
      <t>イッパン</t>
    </rPh>
    <rPh sb="133" eb="135">
      <t>カイケイ</t>
    </rPh>
    <rPh sb="138" eb="141">
      <t>クリイレキン</t>
    </rPh>
    <rPh sb="142" eb="144">
      <t>イゾン</t>
    </rPh>
    <rPh sb="148" eb="150">
      <t>ジョウタイ</t>
    </rPh>
    <rPh sb="158" eb="161">
      <t>コンネンド</t>
    </rPh>
    <rPh sb="162" eb="165">
      <t>シヨウリョウ</t>
    </rPh>
    <rPh sb="165" eb="167">
      <t>シュウニュウ</t>
    </rPh>
    <rPh sb="168" eb="171">
      <t>サクネンド</t>
    </rPh>
    <rPh sb="173" eb="174">
      <t>ノ</t>
    </rPh>
    <rPh sb="179" eb="180">
      <t>ヤク</t>
    </rPh>
    <rPh sb="191" eb="192">
      <t>リツ</t>
    </rPh>
    <rPh sb="193" eb="195">
      <t>ジョウショウ</t>
    </rPh>
    <phoneticPr fontId="4"/>
  </si>
  <si>
    <t>農業集落排水汚水処理場や中継ポンプ場の故障や取替にかかる修繕費は年々増加してきているが、管渠に関しては、更新や修繕は行っていない。　　　　　令和２年度に農業集落排水施設等の劣化状況等を調べる機能診断調査及び最適整備構想を策定した。この構想に基づき農業集落排水処理施設の更新計画を策定していかなければならない。</t>
    <rPh sb="103" eb="105">
      <t>サイテキ</t>
    </rPh>
    <rPh sb="117" eb="119">
      <t>コウソウ</t>
    </rPh>
    <rPh sb="120" eb="121">
      <t>モト</t>
    </rPh>
    <rPh sb="123" eb="133">
      <t>ノウギョウシュウラクハイスイショリシセツ</t>
    </rPh>
    <rPh sb="134" eb="136">
      <t>コウシン</t>
    </rPh>
    <rPh sb="136" eb="138">
      <t>ケイカク</t>
    </rPh>
    <rPh sb="139" eb="141">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</si>
</sst>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DB-4883-B68E-79460E4D0E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5DB-4883-B68E-79460E4D0E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56.25</c:v>
                </c:pt>
                <c:pt idx="1">
                  <c:v>55.43</c:v>
                </c:pt>
                <c:pt idx="2">
                  <c:v>53.78</c:v>
                </c:pt>
                <c:pt idx="3">
                  <c:v>55.1</c:v>
                </c:pt>
                <c:pt idx="4">
                  <c:v>54.61</c:v>
                </c:pt>
              </c:numCache>
            </c:numRef>
          </c:val>
          <c:extLst>
            <c:ext xmlns:c16="http://schemas.microsoft.com/office/drawing/2014/chart" uri="{C3380CC4-5D6E-409C-BE32-E72D297353CC}">
              <c16:uniqueId val="{00000000-B9C3-4A74-A994-007145FA89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9C3-4A74-A994-007145FA89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65.209999999999994</c:v>
                </c:pt>
                <c:pt idx="1">
                  <c:v>64.31</c:v>
                </c:pt>
                <c:pt idx="2">
                  <c:v>63.03</c:v>
                </c:pt>
                <c:pt idx="3">
                  <c:v>65.260000000000005</c:v>
                </c:pt>
                <c:pt idx="4">
                  <c:v>64.33</c:v>
                </c:pt>
              </c:numCache>
            </c:numRef>
          </c:val>
          <c:extLst>
            <c:ext xmlns:c16="http://schemas.microsoft.com/office/drawing/2014/chart" uri="{C3380CC4-5D6E-409C-BE32-E72D297353CC}">
              <c16:uniqueId val="{00000000-BC6C-46BA-A281-114E44461F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C6C-46BA-A281-114E44461F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71.19</c:v>
                </c:pt>
                <c:pt idx="1">
                  <c:v>76.41</c:v>
                </c:pt>
                <c:pt idx="2">
                  <c:v>76.319999999999993</c:v>
                </c:pt>
                <c:pt idx="3">
                  <c:v>74.44</c:v>
                </c:pt>
                <c:pt idx="4">
                  <c:v>77.55</c:v>
                </c:pt>
              </c:numCache>
            </c:numRef>
          </c:val>
          <c:extLst>
            <c:ext xmlns:c16="http://schemas.microsoft.com/office/drawing/2014/chart" uri="{C3380CC4-5D6E-409C-BE32-E72D297353CC}">
              <c16:uniqueId val="{00000000-1B74-4534-96F3-42A6965E6A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4-4534-96F3-42A6965E6A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EB-451E-8108-74F035DEBA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EB-451E-8108-74F035DEBA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D9-4742-8FB4-75FB40F147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D9-4742-8FB4-75FB40F147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05-4953-9BCE-EE21105B9C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5-4953-9BCE-EE21105B9C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9-4512-AE97-D7D25E12E6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9-4512-AE97-D7D25E12E6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607.78</c:v>
                </c:pt>
                <c:pt idx="1">
                  <c:v>0</c:v>
                </c:pt>
                <c:pt idx="2">
                  <c:v>0</c:v>
                </c:pt>
                <c:pt idx="3">
                  <c:v>0</c:v>
                </c:pt>
                <c:pt idx="4">
                  <c:v>0</c:v>
                </c:pt>
              </c:numCache>
            </c:numRef>
          </c:val>
          <c:extLst>
            <c:ext xmlns:c16="http://schemas.microsoft.com/office/drawing/2014/chart" uri="{C3380CC4-5D6E-409C-BE32-E72D297353CC}">
              <c16:uniqueId val="{00000000-EE37-42C7-9FE1-131E2286B9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E37-42C7-9FE1-131E2286B9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38.11</c:v>
                </c:pt>
                <c:pt idx="1">
                  <c:v>65.69</c:v>
                </c:pt>
                <c:pt idx="2">
                  <c:v>62.71</c:v>
                </c:pt>
                <c:pt idx="3">
                  <c:v>57.41</c:v>
                </c:pt>
                <c:pt idx="4">
                  <c:v>47.76</c:v>
                </c:pt>
              </c:numCache>
            </c:numRef>
          </c:val>
          <c:extLst>
            <c:ext xmlns:c16="http://schemas.microsoft.com/office/drawing/2014/chart" uri="{C3380CC4-5D6E-409C-BE32-E72D297353CC}">
              <c16:uniqueId val="{00000000-026B-4787-9863-C9A52E47F5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26B-4787-9863-C9A52E47F5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218.78</c:v>
                </c:pt>
                <c:pt idx="1">
                  <c:v>208.09</c:v>
                </c:pt>
                <c:pt idx="2">
                  <c:v>230.66</c:v>
                </c:pt>
                <c:pt idx="3">
                  <c:v>252.07</c:v>
                </c:pt>
                <c:pt idx="4">
                  <c:v>305.5</c:v>
                </c:pt>
              </c:numCache>
            </c:numRef>
          </c:val>
          <c:extLst>
            <c:ext xmlns:c16="http://schemas.microsoft.com/office/drawing/2014/chart" uri="{C3380CC4-5D6E-409C-BE32-E72D297353CC}">
              <c16:uniqueId val="{00000000-BED7-4879-84C5-4029EC1CF6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ED7-4879-84C5-4029EC1CF6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C1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松茂町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15056</v>
      </c>
      <c r="AM8" s="51"/>
      <c r="AN8" s="51"/>
      <c r="AO8" s="51"/>
      <c r="AP8" s="51"/>
      <c r="AQ8" s="51"/>
      <c r="AR8" s="51"/>
      <c r="AS8" s="51"/>
      <c r="AT8" s="46">
        <f>データ!T6</f>
        <v>14.24</v>
      </c>
      <c r="AU8" s="46"/>
      <c r="AV8" s="46"/>
      <c r="AW8" s="46"/>
      <c r="AX8" s="46"/>
      <c r="AY8" s="46"/>
      <c r="AZ8" s="46"/>
      <c r="BA8" s="46"/>
      <c r="BB8" s="46">
        <f>データ!U6</f>
        <v>1057.3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11.06</v>
      </c>
      <c r="Q10" s="46"/>
      <c r="R10" s="46"/>
      <c r="S10" s="46"/>
      <c r="T10" s="46"/>
      <c r="U10" s="46"/>
      <c r="V10" s="46"/>
      <c r="W10" s="46">
        <f>データ!Q6</f>
        <v>100</v>
      </c>
      <c r="X10" s="46"/>
      <c r="Y10" s="46"/>
      <c r="Z10" s="46"/>
      <c r="AA10" s="46"/>
      <c r="AB10" s="46"/>
      <c r="AC10" s="46"/>
      <c r="AD10" s="51">
        <f>データ!R6</f>
        <v>2669</v>
      </c>
      <c r="AE10" s="51"/>
      <c r="AF10" s="51"/>
      <c r="AG10" s="51"/>
      <c r="AH10" s="51"/>
      <c r="AI10" s="51"/>
      <c r="AJ10" s="51"/>
      <c r="AK10" s="2"/>
      <c r="AL10" s="51">
        <f>データ!V6</f>
        <v>1654</v>
      </c>
      <c r="AM10" s="51"/>
      <c r="AN10" s="51"/>
      <c r="AO10" s="51"/>
      <c r="AP10" s="51"/>
      <c r="AQ10" s="51"/>
      <c r="AR10" s="51"/>
      <c r="AS10" s="51"/>
      <c r="AT10" s="46">
        <f>データ!W6</f>
        <v>1.2</v>
      </c>
      <c r="AU10" s="46"/>
      <c r="AV10" s="46"/>
      <c r="AW10" s="46"/>
      <c r="AX10" s="46"/>
      <c r="AY10" s="46"/>
      <c r="AZ10" s="46"/>
      <c r="BA10" s="46"/>
      <c r="BB10" s="46">
        <f>データ!X6</f>
        <v>1378.33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Uq8ABaeAj2qXlVj/IlSYCAROq6BFz2iCvaZxOtCgI6oZaoHdN5Um7Ztx2B5aHUuxkQTQ08xheaTWJR+sNt+87Q==" saltValue="Oa5d45mawiriBnA4Ejkn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364011</v>
      </c>
      <c r="D6" s="33">
        <f t="shared" si="3"/>
        <v>47</v>
      </c>
      <c r="E6" s="33">
        <f t="shared" si="3"/>
        <v>17</v>
      </c>
      <c r="F6" s="33">
        <f t="shared" si="3"/>
        <v>5</v>
      </c>
      <c r="G6" s="33">
        <f t="shared" si="3"/>
        <v>0</v>
      </c>
      <c r="H6" s="33" t="str">
        <f t="shared" si="3"/>
        <v>徳島県　松茂町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11.06</v>
      </c>
      <c r="Q6" s="34">
        <f t="shared" si="3"/>
        <v>100</v>
      </c>
      <c r="R6" s="34">
        <f t="shared" si="3"/>
        <v>2669</v>
      </c>
      <c r="S6" s="34">
        <f t="shared" si="3"/>
        <v>15056</v>
      </c>
      <c r="T6" s="34">
        <f t="shared" si="3"/>
        <v>14.24</v>
      </c>
      <c r="U6" s="34">
        <f t="shared" si="3"/>
        <v>1057.3</v>
      </c>
      <c r="V6" s="34">
        <f t="shared" si="3"/>
        <v>1654</v>
      </c>
      <c r="W6" s="34">
        <f t="shared" si="3"/>
        <v>1.2</v>
      </c>
      <c r="X6" s="34">
        <f t="shared" si="3"/>
        <v>1378.33</v>
      </c>
      <c r="Y6" s="35">
        <f>IF(Y7="",NA(),Y7)</f>
        <v>71.19</v>
      </c>
      <c r="Z6" s="35">
        <f t="shared" ref="Z6:AH6" si="4">IF(Z7="",NA(),Z7)</f>
        <v>76.41</v>
      </c>
      <c r="AA6" s="35">
        <f t="shared" si="4"/>
        <v>76.319999999999993</v>
      </c>
      <c r="AB6" s="35">
        <f t="shared" si="4"/>
        <v>74.44</v>
      </c>
      <c r="AC6" s="35">
        <f t="shared" si="4"/>
        <v>77.55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607.78</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38.11</v>
      </c>
      <c r="BR6" s="35">
        <f t="shared" ref="BR6:BZ6" si="8">IF(BR7="",NA(),BR7)</f>
        <v>65.69</v>
      </c>
      <c r="BS6" s="35">
        <f t="shared" si="8"/>
        <v>62.71</v>
      </c>
      <c r="BT6" s="35">
        <f t="shared" si="8"/>
        <v>57.41</v>
      </c>
      <c r="BU6" s="35">
        <f t="shared" si="8"/>
        <v>47.76</v>
      </c>
      <c r="BV6" s="35">
        <f t="shared" si="8"/>
        <v>52.19</v>
      </c>
      <c r="BW6" s="35">
        <f t="shared" si="8"/>
        <v>55.32</v>
      </c>
      <c r="BX6" s="35">
        <f t="shared" si="8"/>
        <v>59.8</v>
      </c>
      <c r="BY6" s="35">
        <f t="shared" si="8"/>
        <v>57.77</v>
      </c>
      <c r="BZ6" s="35">
        <f t="shared" si="8"/>
        <v>57.31</v>
      </c>
      <c r="CA6" s="34" t="str">
        <f>IF(CA7="","",IF(CA7="-","【-】","【"&amp;SUBSTITUTE(TEXT(CA7,"#,##0.00"),"-","△")&amp;"】"))</f>
        <v>【59.59】</v>
      </c>
      <c r="CB6" s="35">
        <f>IF(CB7="",NA(),CB7)</f>
        <v>218.78</v>
      </c>
      <c r="CC6" s="35">
        <f t="shared" ref="CC6:CK6" si="9">IF(CC7="",NA(),CC7)</f>
        <v>208.09</v>
      </c>
      <c r="CD6" s="35">
        <f t="shared" si="9"/>
        <v>230.66</v>
      </c>
      <c r="CE6" s="35">
        <f t="shared" si="9"/>
        <v>252.07</v>
      </c>
      <c r="CF6" s="35">
        <f t="shared" si="9"/>
        <v>305.5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56.25</v>
      </c>
      <c r="CN6" s="35">
        <f t="shared" ref="CN6:CV6" si="10">IF(CN7="",NA(),CN7)</f>
        <v>55.43</v>
      </c>
      <c r="CO6" s="35">
        <f t="shared" si="10"/>
        <v>53.78</v>
      </c>
      <c r="CP6" s="35">
        <f t="shared" si="10"/>
        <v>55.1</v>
      </c>
      <c r="CQ6" s="35">
        <f t="shared" si="10"/>
        <v>54.61</v>
      </c>
      <c r="CR6" s="35">
        <f t="shared" si="10"/>
        <v>52.31</v>
      </c>
      <c r="CS6" s="35">
        <f t="shared" si="10"/>
        <v>60.65</v>
      </c>
      <c r="CT6" s="35">
        <f t="shared" si="10"/>
        <v>51.75</v>
      </c>
      <c r="CU6" s="35">
        <f t="shared" si="10"/>
        <v>50.68</v>
      </c>
      <c r="CV6" s="35">
        <f t="shared" si="10"/>
        <v>50.14</v>
      </c>
      <c r="CW6" s="34" t="str">
        <f>IF(CW7="","",IF(CW7="-","【-】","【"&amp;SUBSTITUTE(TEXT(CW7,"#,##0.00"),"-","△")&amp;"】"))</f>
        <v>【51.30】</v>
      </c>
      <c r="CX6" s="35">
        <f>IF(CX7="",NA(),CX7)</f>
        <v>65.209999999999994</v>
      </c>
      <c r="CY6" s="35">
        <f t="shared" ref="CY6:DG6" si="11">IF(CY7="",NA(),CY7)</f>
        <v>64.31</v>
      </c>
      <c r="CZ6" s="35">
        <f t="shared" si="11"/>
        <v>63.03</v>
      </c>
      <c r="DA6" s="35">
        <f t="shared" si="11"/>
        <v>65.260000000000005</v>
      </c>
      <c r="DB6" s="35">
        <f t="shared" si="11"/>
        <v>64.33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364011</v>
      </c>
      <c r="D7" s="37">
        <v>47</v>
      </c>
      <c r="E7" s="37">
        <v>17</v>
      </c>
      <c r="F7" s="37">
        <v>5</v>
      </c>
      <c r="G7" s="37">
        <v>0</v>
      </c>
      <c r="H7" s="37" t="s">
        <v>99</v>
      </c>
      <c r="I7" s="37" t="s">
        <v>100</v>
      </c>
      <c r="J7" s="37" t="s">
        <v>101</v>
      </c>
      <c r="K7" s="37" t="s">
        <v>102</v>
      </c>
      <c r="L7" s="37" t="s">
        <v>103</v>
      </c>
      <c r="M7" s="37" t="s">
        <v>104</v>
      </c>
      <c r="N7" s="38" t="s">
        <v>105</v>
      </c>
      <c r="O7" s="38" t="s">
        <v>106</v>
      </c>
      <c r="P7" s="38">
        <v>11.06</v>
      </c>
      <c r="Q7" s="38">
        <v>100</v>
      </c>
      <c r="R7" s="38">
        <v>2669</v>
      </c>
      <c r="S7" s="38">
        <v>15056</v>
      </c>
      <c r="T7" s="38">
        <v>14.24</v>
      </c>
      <c r="U7" s="38">
        <v>1057.3</v>
      </c>
      <c r="V7" s="38">
        <v>1654</v>
      </c>
      <c r="W7" s="38">
        <v>1.2</v>
      </c>
      <c r="X7" s="38">
        <v>1378.33</v>
      </c>
      <c r="Y7" s="38">
        <v>71.19</v>
      </c>
      <c r="Z7" s="38">
        <v>76.41</v>
      </c>
      <c r="AA7" s="38">
        <v>76.319999999999993</v>
      </c>
      <c r="AB7" s="38">
        <v>74.44</v>
      </c>
      <c r="AC7" s="38">
        <v>77.55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607.78</v>
      </c>
      <c r="BG7" s="38">
        <v>0</v>
      </c>
      <c r="BH7" s="38">
        <v>0</v>
      </c>
      <c r="BI7" s="38">
        <v>0</v>
      </c>
      <c r="BJ7" s="38">
        <v>0</v>
      </c>
      <c r="BK7" s="38">
        <v>1081.8</v>
      </c>
      <c r="BL7" s="38">
        <v>974.93</v>
      </c>
      <c r="BM7" s="38">
        <v>855.8</v>
      </c>
      <c r="BN7" s="38">
        <v>789.46</v>
      </c>
      <c r="BO7" s="38">
        <v>826.83</v>
      </c>
      <c r="BP7" s="38">
        <v>765.47</v>
      </c>
      <c r="BQ7" s="38">
        <v>38.11</v>
      </c>
      <c r="BR7" s="38">
        <v>65.69</v>
      </c>
      <c r="BS7" s="38">
        <v>62.71</v>
      </c>
      <c r="BT7" s="38">
        <v>57.41</v>
      </c>
      <c r="BU7" s="38">
        <v>47.76</v>
      </c>
      <c r="BV7" s="38">
        <v>52.19</v>
      </c>
      <c r="BW7" s="38">
        <v>55.32</v>
      </c>
      <c r="BX7" s="38">
        <v>59.8</v>
      </c>
      <c r="BY7" s="38">
        <v>57.77</v>
      </c>
      <c r="BZ7" s="38">
        <v>57.31</v>
      </c>
      <c r="CA7" s="38">
        <v>59.59</v>
      </c>
      <c r="CB7" s="38">
        <v>218.78</v>
      </c>
      <c r="CC7" s="38">
        <v>208.09</v>
      </c>
      <c r="CD7" s="38">
        <v>230.66</v>
      </c>
      <c r="CE7" s="38">
        <v>252.07</v>
      </c>
      <c r="CF7" s="38">
        <v>305.5</v>
      </c>
      <c r="CG7" s="38">
        <v>296.14</v>
      </c>
      <c r="CH7" s="38">
        <v>283.17</v>
      </c>
      <c r="CI7" s="38">
        <v>263.76</v>
      </c>
      <c r="CJ7" s="38">
        <v>274.35000000000002</v>
      </c>
      <c r="CK7" s="38">
        <v>273.52</v>
      </c>
      <c r="CL7" s="38">
        <v>257.86</v>
      </c>
      <c r="CM7" s="38">
        <v>56.25</v>
      </c>
      <c r="CN7" s="38">
        <v>55.43</v>
      </c>
      <c r="CO7" s="38">
        <v>53.78</v>
      </c>
      <c r="CP7" s="38">
        <v>55.1</v>
      </c>
      <c r="CQ7" s="38">
        <v>54.61</v>
      </c>
      <c r="CR7" s="38">
        <v>52.31</v>
      </c>
      <c r="CS7" s="38">
        <v>60.65</v>
      </c>
      <c r="CT7" s="38">
        <v>51.75</v>
      </c>
      <c r="CU7" s="38">
        <v>50.68</v>
      </c>
      <c r="CV7" s="38">
        <v>50.14</v>
      </c>
      <c r="CW7" s="38">
        <v>51.3</v>
      </c>
      <c r="CX7" s="38">
        <v>65.209999999999994</v>
      </c>
      <c r="CY7" s="38">
        <v>64.31</v>
      </c>
      <c r="CZ7" s="38">
        <v>63.03</v>
      </c>
      <c r="DA7" s="38">
        <v>65.260000000000005</v>
      </c>
      <c r="DB7" s="38">
        <v>64.33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2021-01-31T23:36:04Z</cp:lastPrinted>
  <dcterms:created xsi:type="dcterms:W3CDTF">2020-12-04T03:07:43Z</dcterms:created>
  <dcterms:modified xsi:type="dcterms:W3CDTF">2021-02-01T00:20:56Z</dcterms:modified>
  <cp:category/>
</cp:coreProperties>
</file>