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pc1005\Downloads\"/>
    </mc:Choice>
  </mc:AlternateContent>
  <xr:revisionPtr revIDLastSave="0" documentId="13_ncr:1_{526D2AA8-031E-4CE7-BB28-78BD4C1548FC}" xr6:coauthVersionLast="44" xr6:coauthVersionMax="44" xr10:uidLastSave="{00000000-0000-0000-0000-000000000000}"/>
  <workbookProtection workbookAlgorithmName="SHA-512" workbookHashValue="NkRfKcrQxK499dwKF4C24Z+aESfSqJFaYYhv0C9FwmdHNomi86CmUFa+nrHdLaqZCex9gGSJOj+9baC4/2ISAw==" workbookSaltValue="PLiPI6B6kFTeLtQ78CI6Z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AD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<sst xmlns="http://schemas.openxmlformats.org/spreadsheetml/2006/main" count="236" uniqueCount="120">
  <si>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</si>
  <si>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</si>
  <si>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</si>
  <si>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</si>
  <si>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</si>
  <si>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</si>
  <si>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</si>
  <si>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</si>
  <si>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</si>
  <si>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</si>
  <si>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</si>
  <si>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</si>
  <si>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</si>
  <si>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</si>
  <si>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</si>
  <si>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</si>
  <si>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</si>
  <si>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</si>
  <si>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</si>
  <si>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</si>
  <si>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</si>
  <si>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</si>
  <si>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</si>
  <si>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</si>
  <si>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</si>
  <si>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</si>
  <si>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</si>
  <si>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</si>
  <si>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</si>
  <si>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</si>
  <si>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</si>
  <si>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</si>
  <si>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</si>
  <si>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</si>
  <si>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</si>
  <si>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</si>
  <si>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</si>
  <si>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</si>
  <si>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</si>
  <si>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</si>
  <si>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</si>
  <si>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</si>
  <si>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</si>
  <si>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</si>
  <si>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</si>
  <si>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</si>
  <si>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</si>
  <si>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</si>
  <si>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</si>
  <si>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</si>
  <si>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</si>
  <si>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</si>
  <si>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</si>
  <si>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</si>
  <si>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</si>
  <si>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</si>
  <si>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</si>
  <si>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</si>
  <si>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</si>
  <si>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</si>
  <si>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</si>
  <si>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</si>
  <si>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</si>
  <si>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</si>
  <si>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</si>
  <si>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</si>
  <si>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</si>
  <si>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</si>
  <si>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</si>
  <si>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</si>
  <si>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</si>
  <si>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</si>
  <si>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</si>
  <si>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</si>
  <si>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</si>
  <si>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</si>
  <si>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</si>
  <si>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</si>
  <si>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</si>
  <si>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</si>
  <si>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</si>
  <si>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</si>
  <si>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</si>
  <si>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</si>
  <si>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</si>
  <si>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</si>
  <si>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</si>
  <si>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</si>
  <si>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</si>
  <si>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</si>
  <si>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</si>
  <si>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</si>
  <si>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</si>
  <si>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</si>
  <si>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</si>
  <si>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</si>
  <si>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</si>
  <si>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</si>
  <si>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</si>
  <si>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</si>
  <si>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</si>
  <si>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</si>
  <si>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</si>
  <si>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</si>
  <si>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</si>
  <si>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</si>
  <si>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</si>
  <si>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</si>
  <si>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</si>
  <si>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</si>
  <si>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</si>
  <si>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</si>
  <si>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</si>
  <si>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</si>
  <si>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</si>
  <si>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</si>
  <si>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</si>
  <si>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佐那河内村では、H28～H30に仁井田処理施設と宮前処理施設の統合工事と施設機能回復工事を行った。H28で仁井田処理施設と宮前処理施設を統合し、これで6箇所あった汚水処理施設は4箇所に再編された。この事業実施により、村内全ての施設で機能回復工事が完了することとなる。
　各処理場における機能回復工事により、施設内機器についてはほぼ更新された。
　しかし、汚水処理施設内では機器の耐用年数が標準よりも短くなることも多く、また突発的な故障による修繕費の増加は避けられないことから、今後は機器の耐用年数を延ばすため適正な維持管理を行う必要がある。</t>
    <phoneticPr fontId="4"/>
  </si>
  <si>
    <t xml:space="preserve">佐那河内村の汚水処理については、経営の健全性を示す、①表の収益的収支比率では76.20%と高い比率となっているが、単年度収支で黒字となる100％を下回っており経営改善に向けた取り組みが必要である。H23～H25の機能回復工事、H28～H30では施設統合等の工事を行い、今後は収益的収支比率は改善されると考えられる。
　また、近い将来には人口減少による料金収入の減少も見込まれることから、今後は施設が健全な状態にあるうちに、適正な維持管理体制の構築による維持管理費の低減手法と更なる汚水処理原価を下げる方策を検討する必要性がある。
</t>
    <rPh sb="145" eb="147">
      <t>カイゼン</t>
    </rPh>
    <phoneticPr fontId="4"/>
  </si>
  <si>
    <r>
      <t>佐那河内村は、豊かな自然と園瀬川の清流が自慢で、村民の環境保全に対する意識が高いため、⑧表の水洗化率はR1で98.29%と全国平均の84.98%を上回っている。水洗化率が高位にあることは、村で運営している農業集落排水施設への接続率が高いことを示す。この要因により⑦表の施設利用率や⑥表の汚水処理原価には好影響を与え、全国平均よりも高い数値となっている。R1では、汚水処理原価はH30 より上昇し、経費回収率については増加している。また、汚水処理原価は全国平均274円に対し、約179円であり、経費回収率についても83.53%と高い水準を維持している。
　佐那河内村の汚水処理については、経営の健全性を示す、①表の収益的収支比率では76.20%と高い比率となっているが、単年度収支で黒字となる100％を下回っており経営改善に向けた取り組みが必要である。そのため、</t>
    </r>
    <r>
      <rPr>
        <sz val="11"/>
        <rFont val="ＭＳ ゴシック"/>
        <family val="3"/>
        <charset val="128"/>
      </rPr>
      <t>近年経営改善に向けた取組みを行い、H27までの指標は前年度より上昇傾向だったが、H28～H30で機能回復工事、統合工事等により、経営改善の効果は出ていないのが現状である。</t>
    </r>
    <r>
      <rPr>
        <sz val="11"/>
        <color theme="1"/>
        <rFont val="ＭＳ ゴシック"/>
        <family val="3"/>
        <charset val="128"/>
      </rPr>
      <t xml:space="preserve">
　今後については、人口減少による料金収入の減少も見込まれることから、適正な維持管理体制の構築と、更なる汚水処理原価を下げる方策を検討する必要性があり、今後も経営改善に向けた取り組みが必要である。</t>
    </r>
    <rPh sb="194" eb="196">
      <t>ジョウショウ</t>
    </rPh>
    <rPh sb="208" eb="210">
      <t>ゾウカ</t>
    </rPh>
    <rPh sb="237" eb="238">
      <t>ヤク</t>
    </rPh>
    <rPh sb="439" eb="440">
      <t>トウ</t>
    </rPh>
    <rPh sb="444" eb="446">
      <t>ケイエイ</t>
    </rPh>
    <rPh sb="446" eb="448">
      <t>カイゼン</t>
    </rPh>
    <rPh sb="449" eb="451">
      <t>コウカ</t>
    </rPh>
    <rPh sb="452" eb="453">
      <t>デ</t>
    </rPh>
    <rPh sb="459" eb="461">
      <t>ゲンジョウ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</si>
</sst>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C6-4FA6-A52F-E791FC4057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2C6-4FA6-A52F-E791FC4057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65.92</c:v>
                </c:pt>
                <c:pt idx="1">
                  <c:v>69.55</c:v>
                </c:pt>
                <c:pt idx="2">
                  <c:v>72.34</c:v>
                </c:pt>
                <c:pt idx="3">
                  <c:v>78.459999999999994</c:v>
                </c:pt>
                <c:pt idx="4">
                  <c:v>67.02</c:v>
                </c:pt>
              </c:numCache>
            </c:numRef>
          </c:val>
          <c:extLst>
            <c:ext xmlns:c16="http://schemas.microsoft.com/office/drawing/2014/chart" uri="{C3380CC4-5D6E-409C-BE32-E72D297353CC}">
              <c16:uniqueId val="{00000000-AEC1-451F-8F43-0177BDE8C3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EC1-451F-8F43-0177BDE8C3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97.34</c:v>
                </c:pt>
                <c:pt idx="1">
                  <c:v>97.56</c:v>
                </c:pt>
                <c:pt idx="2">
                  <c:v>98.2</c:v>
                </c:pt>
                <c:pt idx="3">
                  <c:v>98.2</c:v>
                </c:pt>
                <c:pt idx="4">
                  <c:v>98.29</c:v>
                </c:pt>
              </c:numCache>
            </c:numRef>
          </c:val>
          <c:extLst>
            <c:ext xmlns:c16="http://schemas.microsoft.com/office/drawing/2014/chart" uri="{C3380CC4-5D6E-409C-BE32-E72D297353CC}">
              <c16:uniqueId val="{00000000-C71E-402D-BEED-822A148931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71E-402D-BEED-822A148931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92.82</c:v>
                </c:pt>
                <c:pt idx="1">
                  <c:v>75.180000000000007</c:v>
                </c:pt>
                <c:pt idx="2">
                  <c:v>75.61</c:v>
                </c:pt>
                <c:pt idx="3">
                  <c:v>72.89</c:v>
                </c:pt>
                <c:pt idx="4">
                  <c:v>76.2</c:v>
                </c:pt>
              </c:numCache>
            </c:numRef>
          </c:val>
          <c:extLst>
            <c:ext xmlns:c16="http://schemas.microsoft.com/office/drawing/2014/chart" uri="{C3380CC4-5D6E-409C-BE32-E72D297353CC}">
              <c16:uniqueId val="{00000000-6D42-44FB-9644-20595FBEA7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2-44FB-9644-20595FBEA7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5C-4642-BEAF-535A88E0F6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5C-4642-BEAF-535A88E0F6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5-4A19-AC6F-71AF893BC7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5-4A19-AC6F-71AF893BC7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A-4043-A4F0-C8D88EC048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A-4043-A4F0-C8D88EC048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AB-4E38-90FF-673E101F7C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AB-4E38-90FF-673E101F7C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13.59</c:v>
                </c:pt>
                <c:pt idx="1">
                  <c:v>0</c:v>
                </c:pt>
                <c:pt idx="2" formatCode="#,##0.00;&quot;△&quot;#,##0.00;&quot;-&quot;">
                  <c:v>3662.03</c:v>
                </c:pt>
                <c:pt idx="3" formatCode="#,##0.00;&quot;△&quot;#,##0.00;&quot;-&quot;">
                  <c:v>3252.96</c:v>
                </c:pt>
                <c:pt idx="4" formatCode="#,##0.00;&quot;△&quot;#,##0.00;&quot;-&quot;">
                  <c:v>3063.13</c:v>
                </c:pt>
              </c:numCache>
            </c:numRef>
          </c:val>
          <c:extLst>
            <c:ext xmlns:c16="http://schemas.microsoft.com/office/drawing/2014/chart" uri="{C3380CC4-5D6E-409C-BE32-E72D297353CC}">
              <c16:uniqueId val="{00000000-41DE-4A1A-B8FA-A7484868EA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1DE-4A1A-B8FA-A7484868EA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89.62</c:v>
                </c:pt>
                <c:pt idx="1">
                  <c:v>92.54</c:v>
                </c:pt>
                <c:pt idx="2">
                  <c:v>92.13</c:v>
                </c:pt>
                <c:pt idx="3">
                  <c:v>82.73</c:v>
                </c:pt>
                <c:pt idx="4">
                  <c:v>83.53</c:v>
                </c:pt>
              </c:numCache>
            </c:numRef>
          </c:val>
          <c:extLst>
            <c:ext xmlns:c16="http://schemas.microsoft.com/office/drawing/2014/chart" uri="{C3380CC4-5D6E-409C-BE32-E72D297353CC}">
              <c16:uniqueId val="{00000000-81C1-448C-A44E-137970DBAD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1C1-448C-A44E-137970DBAD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153.62</c:v>
                </c:pt>
                <c:pt idx="1">
                  <c:v>157.96</c:v>
                </c:pt>
                <c:pt idx="2">
                  <c:v>150</c:v>
                </c:pt>
                <c:pt idx="3">
                  <c:v>154.81</c:v>
                </c:pt>
                <c:pt idx="4">
                  <c:v>179.5</c:v>
                </c:pt>
              </c:numCache>
            </c:numRef>
          </c:val>
          <c:extLst>
            <c:ext xmlns:c16="http://schemas.microsoft.com/office/drawing/2014/chart" uri="{C3380CC4-5D6E-409C-BE32-E72D297353CC}">
              <c16:uniqueId val="{00000000-789B-4E88-85C7-D7CF82CE58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89B-4E88-85C7-D7CF82CE58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佐那河内村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2295</v>
      </c>
      <c r="AM8" s="51"/>
      <c r="AN8" s="51"/>
      <c r="AO8" s="51"/>
      <c r="AP8" s="51"/>
      <c r="AQ8" s="51"/>
      <c r="AR8" s="51"/>
      <c r="AS8" s="51"/>
      <c r="AT8" s="46">
        <f>データ!T6</f>
        <v>42.28</v>
      </c>
      <c r="AU8" s="46"/>
      <c r="AV8" s="46"/>
      <c r="AW8" s="46"/>
      <c r="AX8" s="46"/>
      <c r="AY8" s="46"/>
      <c r="AZ8" s="46"/>
      <c r="BA8" s="46"/>
      <c r="BB8" s="46">
        <f>データ!U6</f>
        <v>54.28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79.48</v>
      </c>
      <c r="Q10" s="46"/>
      <c r="R10" s="46"/>
      <c r="S10" s="46"/>
      <c r="T10" s="46"/>
      <c r="U10" s="46"/>
      <c r="V10" s="46"/>
      <c r="W10" s="46">
        <f>データ!Q6</f>
        <v>100</v>
      </c>
      <c r="X10" s="46"/>
      <c r="Y10" s="46"/>
      <c r="Z10" s="46"/>
      <c r="AA10" s="46"/>
      <c r="AB10" s="46"/>
      <c r="AC10" s="46"/>
      <c r="AD10" s="51">
        <f>データ!R6</f>
        <v>3870</v>
      </c>
      <c r="AE10" s="51"/>
      <c r="AF10" s="51"/>
      <c r="AG10" s="51"/>
      <c r="AH10" s="51"/>
      <c r="AI10" s="51"/>
      <c r="AJ10" s="51"/>
      <c r="AK10" s="2"/>
      <c r="AL10" s="51">
        <f>データ!V6</f>
        <v>1813</v>
      </c>
      <c r="AM10" s="51"/>
      <c r="AN10" s="51"/>
      <c r="AO10" s="51"/>
      <c r="AP10" s="51"/>
      <c r="AQ10" s="51"/>
      <c r="AR10" s="51"/>
      <c r="AS10" s="51"/>
      <c r="AT10" s="46">
        <f>データ!W6</f>
        <v>2.5499999999999998</v>
      </c>
      <c r="AU10" s="46"/>
      <c r="AV10" s="46"/>
      <c r="AW10" s="46"/>
      <c r="AX10" s="46"/>
      <c r="AY10" s="46"/>
      <c r="AZ10" s="46"/>
      <c r="BA10" s="46"/>
      <c r="BB10" s="46">
        <f>データ!X6</f>
        <v>710.98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76"/>
      <c r="BN16" s="76"/>
      <c r="BO16" s="76"/>
      <c r="BP16" s="76"/>
      <c r="BQ16" s="76"/>
      <c r="BR16" s="76"/>
      <c r="BS16" s="76"/>
      <c r="BT16" s="76"/>
      <c r="BU16" s="76"/>
      <c r="BV16" s="76"/>
      <c r="BW16" s="76"/>
      <c r="BX16" s="76"/>
      <c r="BY16" s="76"/>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olZRV3K40iZPM/AmazWc+zhJ1/8kkcDb1IIJn7ZpYsC3X7Om/MsmZj4ZffBse58VG0hlEBtC2rbrLw0YoLXdSA==" saltValue="D0asHh6xkaPOfEDNyDan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363219</v>
      </c>
      <c r="D6" s="33">
        <f t="shared" si="3"/>
        <v>47</v>
      </c>
      <c r="E6" s="33">
        <f t="shared" si="3"/>
        <v>17</v>
      </c>
      <c r="F6" s="33">
        <f t="shared" si="3"/>
        <v>5</v>
      </c>
      <c r="G6" s="33">
        <f t="shared" si="3"/>
        <v>0</v>
      </c>
      <c r="H6" s="33" t="str">
        <f t="shared" si="3"/>
        <v>徳島県　佐那河内村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79.48</v>
      </c>
      <c r="Q6" s="34">
        <f t="shared" si="3"/>
        <v>100</v>
      </c>
      <c r="R6" s="34">
        <f t="shared" si="3"/>
        <v>3870</v>
      </c>
      <c r="S6" s="34">
        <f t="shared" si="3"/>
        <v>2295</v>
      </c>
      <c r="T6" s="34">
        <f t="shared" si="3"/>
        <v>42.28</v>
      </c>
      <c r="U6" s="34">
        <f t="shared" si="3"/>
        <v>54.28</v>
      </c>
      <c r="V6" s="34">
        <f t="shared" si="3"/>
        <v>1813</v>
      </c>
      <c r="W6" s="34">
        <f t="shared" si="3"/>
        <v>2.5499999999999998</v>
      </c>
      <c r="X6" s="34">
        <f t="shared" si="3"/>
        <v>710.98</v>
      </c>
      <c r="Y6" s="35">
        <f>IF(Y7="",NA(),Y7)</f>
        <v>92.82</v>
      </c>
      <c r="Z6" s="35">
        <f t="shared" ref="Z6:AH6" si="4">IF(Z7="",NA(),Z7)</f>
        <v>75.180000000000007</v>
      </c>
      <c r="AA6" s="35">
        <f t="shared" si="4"/>
        <v>75.61</v>
      </c>
      <c r="AB6" s="35">
        <f t="shared" si="4"/>
        <v>72.89</v>
      </c>
      <c r="AC6" s="35">
        <f t="shared" si="4"/>
        <v>76.2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13.59</v>
      </c>
      <c r="BG6" s="34">
        <f t="shared" ref="BG6:BO6" si="7">IF(BG7="",NA(),BG7)</f>
        <v>0</v>
      </c>
      <c r="BH6" s="35">
        <f t="shared" si="7"/>
        <v>3662.03</v>
      </c>
      <c r="BI6" s="35">
        <f t="shared" si="7"/>
        <v>3252.96</v>
      </c>
      <c r="BJ6" s="35">
        <f t="shared" si="7"/>
        <v>3063.13</v>
      </c>
      <c r="BK6" s="35">
        <f t="shared" si="7"/>
        <v>1081.8</v>
      </c>
      <c r="BL6" s="35">
        <f t="shared" si="7"/>
        <v>974.93</v>
      </c>
      <c r="BM6" s="35">
        <f t="shared" si="7"/>
        <v>855.8</v>
      </c>
      <c r="BN6" s="35">
        <f t="shared" si="7"/>
        <v>789.46</v>
      </c>
      <c r="BO6" s="35">
        <f t="shared" si="7"/>
        <v>826.83</v>
      </c>
      <c r="BP6" s="34" t="str">
        <f>IF(BP7="","",IF(BP7="-","【-】","【"&amp;SUBSTITUTE(TEXT(BP7,"#,##0.00"),"-","△")&amp;"】"))</f>
        <v>【765.47】</v>
      </c>
      <c r="BQ6" s="35">
        <f>IF(BQ7="",NA(),BQ7)</f>
        <v>89.62</v>
      </c>
      <c r="BR6" s="35">
        <f t="shared" ref="BR6:BZ6" si="8">IF(BR7="",NA(),BR7)</f>
        <v>92.54</v>
      </c>
      <c r="BS6" s="35">
        <f t="shared" si="8"/>
        <v>92.13</v>
      </c>
      <c r="BT6" s="35">
        <f t="shared" si="8"/>
        <v>82.73</v>
      </c>
      <c r="BU6" s="35">
        <f t="shared" si="8"/>
        <v>83.53</v>
      </c>
      <c r="BV6" s="35">
        <f t="shared" si="8"/>
        <v>52.19</v>
      </c>
      <c r="BW6" s="35">
        <f t="shared" si="8"/>
        <v>55.32</v>
      </c>
      <c r="BX6" s="35">
        <f t="shared" si="8"/>
        <v>59.8</v>
      </c>
      <c r="BY6" s="35">
        <f t="shared" si="8"/>
        <v>57.77</v>
      </c>
      <c r="BZ6" s="35">
        <f t="shared" si="8"/>
        <v>57.31</v>
      </c>
      <c r="CA6" s="34" t="str">
        <f>IF(CA7="","",IF(CA7="-","【-】","【"&amp;SUBSTITUTE(TEXT(CA7,"#,##0.00"),"-","△")&amp;"】"))</f>
        <v>【59.59】</v>
      </c>
      <c r="CB6" s="35">
        <f>IF(CB7="",NA(),CB7)</f>
        <v>153.62</v>
      </c>
      <c r="CC6" s="35">
        <f t="shared" ref="CC6:CK6" si="9">IF(CC7="",NA(),CC7)</f>
        <v>157.96</v>
      </c>
      <c r="CD6" s="35">
        <f t="shared" si="9"/>
        <v>150</v>
      </c>
      <c r="CE6" s="35">
        <f t="shared" si="9"/>
        <v>154.81</v>
      </c>
      <c r="CF6" s="35">
        <f t="shared" si="9"/>
        <v>179.5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65.92</v>
      </c>
      <c r="CN6" s="35">
        <f t="shared" ref="CN6:CV6" si="10">IF(CN7="",NA(),CN7)</f>
        <v>69.55</v>
      </c>
      <c r="CO6" s="35">
        <f t="shared" si="10"/>
        <v>72.34</v>
      </c>
      <c r="CP6" s="35">
        <f t="shared" si="10"/>
        <v>78.459999999999994</v>
      </c>
      <c r="CQ6" s="35">
        <f t="shared" si="10"/>
        <v>67.02</v>
      </c>
      <c r="CR6" s="35">
        <f t="shared" si="10"/>
        <v>52.31</v>
      </c>
      <c r="CS6" s="35">
        <f t="shared" si="10"/>
        <v>60.65</v>
      </c>
      <c r="CT6" s="35">
        <f t="shared" si="10"/>
        <v>51.75</v>
      </c>
      <c r="CU6" s="35">
        <f t="shared" si="10"/>
        <v>50.68</v>
      </c>
      <c r="CV6" s="35">
        <f t="shared" si="10"/>
        <v>50.14</v>
      </c>
      <c r="CW6" s="34" t="str">
        <f>IF(CW7="","",IF(CW7="-","【-】","【"&amp;SUBSTITUTE(TEXT(CW7,"#,##0.00"),"-","△")&amp;"】"))</f>
        <v>【51.30】</v>
      </c>
      <c r="CX6" s="35">
        <f>IF(CX7="",NA(),CX7)</f>
        <v>97.34</v>
      </c>
      <c r="CY6" s="35">
        <f t="shared" ref="CY6:DG6" si="11">IF(CY7="",NA(),CY7)</f>
        <v>97.56</v>
      </c>
      <c r="CZ6" s="35">
        <f t="shared" si="11"/>
        <v>98.2</v>
      </c>
      <c r="DA6" s="35">
        <f t="shared" si="11"/>
        <v>98.2</v>
      </c>
      <c r="DB6" s="35">
        <f t="shared" si="11"/>
        <v>98.29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363219</v>
      </c>
      <c r="D7" s="37">
        <v>47</v>
      </c>
      <c r="E7" s="37">
        <v>17</v>
      </c>
      <c r="F7" s="37">
        <v>5</v>
      </c>
      <c r="G7" s="37">
        <v>0</v>
      </c>
      <c r="H7" s="37" t="s">
        <v>98</v>
      </c>
      <c r="I7" s="37" t="s">
        <v>99</v>
      </c>
      <c r="J7" s="37" t="s">
        <v>100</v>
      </c>
      <c r="K7" s="37" t="s">
        <v>101</v>
      </c>
      <c r="L7" s="37" t="s">
        <v>102</v>
      </c>
      <c r="M7" s="37" t="s">
        <v>103</v>
      </c>
      <c r="N7" s="38" t="s">
        <v>104</v>
      </c>
      <c r="O7" s="38" t="s">
        <v>105</v>
      </c>
      <c r="P7" s="38">
        <v>79.48</v>
      </c>
      <c r="Q7" s="38">
        <v>100</v>
      </c>
      <c r="R7" s="38">
        <v>3870</v>
      </c>
      <c r="S7" s="38">
        <v>2295</v>
      </c>
      <c r="T7" s="38">
        <v>42.28</v>
      </c>
      <c r="U7" s="38">
        <v>54.28</v>
      </c>
      <c r="V7" s="38">
        <v>1813</v>
      </c>
      <c r="W7" s="38">
        <v>2.5499999999999998</v>
      </c>
      <c r="X7" s="38">
        <v>710.98</v>
      </c>
      <c r="Y7" s="38">
        <v>92.82</v>
      </c>
      <c r="Z7" s="38">
        <v>75.180000000000007</v>
      </c>
      <c r="AA7" s="38">
        <v>75.61</v>
      </c>
      <c r="AB7" s="38">
        <v>72.89</v>
      </c>
      <c r="AC7" s="38">
        <v>76.2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13.59</v>
      </c>
      <c r="BG7" s="38">
        <v>0</v>
      </c>
      <c r="BH7" s="38">
        <v>3662.03</v>
      </c>
      <c r="BI7" s="38">
        <v>3252.96</v>
      </c>
      <c r="BJ7" s="38">
        <v>3063.13</v>
      </c>
      <c r="BK7" s="38">
        <v>1081.8</v>
      </c>
      <c r="BL7" s="38">
        <v>974.93</v>
      </c>
      <c r="BM7" s="38">
        <v>855.8</v>
      </c>
      <c r="BN7" s="38">
        <v>789.46</v>
      </c>
      <c r="BO7" s="38">
        <v>826.83</v>
      </c>
      <c r="BP7" s="38">
        <v>765.47</v>
      </c>
      <c r="BQ7" s="38">
        <v>89.62</v>
      </c>
      <c r="BR7" s="38">
        <v>92.54</v>
      </c>
      <c r="BS7" s="38">
        <v>92.13</v>
      </c>
      <c r="BT7" s="38">
        <v>82.73</v>
      </c>
      <c r="BU7" s="38">
        <v>83.53</v>
      </c>
      <c r="BV7" s="38">
        <v>52.19</v>
      </c>
      <c r="BW7" s="38">
        <v>55.32</v>
      </c>
      <c r="BX7" s="38">
        <v>59.8</v>
      </c>
      <c r="BY7" s="38">
        <v>57.77</v>
      </c>
      <c r="BZ7" s="38">
        <v>57.31</v>
      </c>
      <c r="CA7" s="38">
        <v>59.59</v>
      </c>
      <c r="CB7" s="38">
        <v>153.62</v>
      </c>
      <c r="CC7" s="38">
        <v>157.96</v>
      </c>
      <c r="CD7" s="38">
        <v>150</v>
      </c>
      <c r="CE7" s="38">
        <v>154.81</v>
      </c>
      <c r="CF7" s="38">
        <v>179.5</v>
      </c>
      <c r="CG7" s="38">
        <v>296.14</v>
      </c>
      <c r="CH7" s="38">
        <v>283.17</v>
      </c>
      <c r="CI7" s="38">
        <v>263.76</v>
      </c>
      <c r="CJ7" s="38">
        <v>274.35000000000002</v>
      </c>
      <c r="CK7" s="38">
        <v>273.52</v>
      </c>
      <c r="CL7" s="38">
        <v>257.86</v>
      </c>
      <c r="CM7" s="38">
        <v>65.92</v>
      </c>
      <c r="CN7" s="38">
        <v>69.55</v>
      </c>
      <c r="CO7" s="38">
        <v>72.34</v>
      </c>
      <c r="CP7" s="38">
        <v>78.459999999999994</v>
      </c>
      <c r="CQ7" s="38">
        <v>67.02</v>
      </c>
      <c r="CR7" s="38">
        <v>52.31</v>
      </c>
      <c r="CS7" s="38">
        <v>60.65</v>
      </c>
      <c r="CT7" s="38">
        <v>51.75</v>
      </c>
      <c r="CU7" s="38">
        <v>50.68</v>
      </c>
      <c r="CV7" s="38">
        <v>50.14</v>
      </c>
      <c r="CW7" s="38">
        <v>51.3</v>
      </c>
      <c r="CX7" s="38">
        <v>97.34</v>
      </c>
      <c r="CY7" s="38">
        <v>97.56</v>
      </c>
      <c r="CZ7" s="38">
        <v>98.2</v>
      </c>
      <c r="DA7" s="38">
        <v>98.2</v>
      </c>
      <c r="DB7" s="38">
        <v>98.29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pc1005</cp:lastModifiedBy>
  <cp:lastPrinted>2021-01-25T02:58:49Z</cp:lastPrinted>
  <dcterms:created xsi:type="dcterms:W3CDTF">2020-12-04T03:07:40Z</dcterms:created>
  <dcterms:modified xsi:type="dcterms:W3CDTF">2021-01-26T06:17:01Z</dcterms:modified>
  <cp:category/>
</cp:coreProperties>
</file>