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nan.local\DocAnan_iSections$\_Grp_zaisei\財政係\40財政全般\10各調査等に対する回答\令和２年度\030113公営企業に係る経営比較分析表（令和元年度決算）の分析等について\"/>
    </mc:Choice>
  </mc:AlternateContent>
  <workbookProtection workbookAlgorithmName="SHA-512" workbookHashValue="xZW3JplOJqGsl4w3BGMN9GPDwfoe3eAhNTJ+IWkKyLQzfK8Zer708VRwwAJhbrVu5RIOIzZ2WH7h+tRFS5zm8g==" workbookSaltValue="cZxU5XbT/czaoGpoaN1hFw==" workbookSpinCount="100000" lockStructure="1"/>
  <bookViews>
    <workbookView xWindow="0" yWindow="0" windowWidth="28800" windowHeight="124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<sst xmlns="http://schemas.openxmlformats.org/spreadsheetml/2006/main" count="236" uniqueCount="118">
  <si>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</si>
  <si>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</si>
  <si>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</si>
  <si>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</si>
  <si>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</si>
  <si>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</si>
  <si>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</si>
  <si>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</si>
  <si>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</si>
  <si>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</si>
  <si>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</si>
  <si>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</si>
  <si>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</si>
  <si>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</si>
  <si>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</si>
  <si>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</si>
  <si>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</si>
  <si>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</si>
  <si>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</si>
  <si>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</si>
  <si>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</si>
  <si>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</si>
  <si>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</si>
  <si>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</si>
  <si>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</si>
  <si>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</si>
  <si>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</si>
  <si>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</si>
  <si>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</si>
  <si>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</si>
  <si>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</si>
  <si>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</si>
  <si>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</si>
  <si>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</si>
  <si>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</si>
  <si>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</si>
  <si>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</si>
  <si>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</si>
  <si>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</si>
  <si>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</si>
  <si>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</si>
  <si>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</si>
  <si>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</si>
  <si>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</si>
  <si>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</si>
  <si>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</si>
  <si>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</si>
  <si>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</si>
  <si>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</si>
  <si>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</si>
  <si>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</si>
  <si>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</si>
  <si>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</si>
  <si>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</si>
  <si>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</si>
  <si>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</si>
  <si>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</si>
  <si>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</si>
  <si>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</si>
  <si>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</si>
  <si>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</si>
  <si>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</si>
  <si>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</si>
  <si>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</si>
  <si>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</si>
  <si>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</si>
  <si>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</si>
  <si>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</si>
  <si>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</si>
  <si>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</si>
  <si>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</si>
  <si>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</si>
  <si>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</si>
  <si>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</si>
  <si>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</si>
  <si>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</si>
  <si>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</si>
  <si>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</si>
  <si>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</si>
  <si>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</si>
  <si>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</si>
  <si>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</si>
  <si>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</si>
  <si>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</si>
  <si>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</si>
  <si>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</si>
  <si>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</si>
  <si>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</si>
  <si>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</si>
  <si>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</si>
  <si>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</si>
  <si>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</si>
  <si>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</si>
  <si>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</si>
  <si>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</si>
  <si>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</si>
  <si>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</si>
  <si>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</si>
  <si>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</si>
  <si>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</si>
  <si>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</si>
  <si>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</si>
  <si>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</si>
  <si>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</si>
  <si>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</si>
  <si>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</si>
  <si>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</si>
  <si>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</si>
  <si>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</si>
  <si>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</si>
  <si>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</si>
  <si>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</si>
  <si>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</si>
  <si>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</si>
  <si>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</si>
  <si>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等において設置から30年を経過したものもある。マンホール蓋や管路の腐食が懸念されており、平成30年度に機能診断を実施し、令和元年度には最適整備構想の策定を行った。また、令和3年度には機能強化の計画を策定し、令和4年度から実施する予定である。</t>
    <rPh sb="0" eb="2">
      <t>カンロ</t>
    </rPh>
    <rPh sb="2" eb="3">
      <t>ナド</t>
    </rPh>
    <rPh sb="7" eb="9">
      <t>セッチ</t>
    </rPh>
    <rPh sb="13" eb="14">
      <t>ネン</t>
    </rPh>
    <rPh sb="15" eb="17">
      <t>ケイカ</t>
    </rPh>
    <rPh sb="30" eb="31">
      <t>フタ</t>
    </rPh>
    <rPh sb="32" eb="34">
      <t>カンロ</t>
    </rPh>
    <rPh sb="35" eb="37">
      <t>フショク</t>
    </rPh>
    <rPh sb="38" eb="40">
      <t>ケネン</t>
    </rPh>
    <rPh sb="46" eb="48">
      <t>ヘイセイ</t>
    </rPh>
    <rPh sb="50" eb="51">
      <t>ネン</t>
    </rPh>
    <rPh sb="51" eb="52">
      <t>ド</t>
    </rPh>
    <rPh sb="53" eb="57">
      <t>キノウシンダン</t>
    </rPh>
    <rPh sb="58" eb="60">
      <t>ジッシ</t>
    </rPh>
    <rPh sb="62" eb="67">
      <t>レイワガンネンド</t>
    </rPh>
    <rPh sb="69" eb="75">
      <t>サイテキセイビコウソウ</t>
    </rPh>
    <rPh sb="76" eb="78">
      <t>サクテイ</t>
    </rPh>
    <rPh sb="79" eb="80">
      <t>オコナ</t>
    </rPh>
    <rPh sb="86" eb="88">
      <t>レイワ</t>
    </rPh>
    <rPh sb="89" eb="91">
      <t>ネンド</t>
    </rPh>
    <rPh sb="93" eb="97">
      <t>キノウキョウカ</t>
    </rPh>
    <rPh sb="98" eb="100">
      <t>ケイカク</t>
    </rPh>
    <rPh sb="101" eb="103">
      <t>サクテイ</t>
    </rPh>
    <rPh sb="105" eb="107">
      <t>レイワ</t>
    </rPh>
    <rPh sb="108" eb="110">
      <t>ネンド</t>
    </rPh>
    <rPh sb="112" eb="114">
      <t>ジッシ</t>
    </rPh>
    <rPh sb="116" eb="118">
      <t>ヨテイ</t>
    </rPh>
    <phoneticPr fontId="4"/>
  </si>
  <si>
    <t>最適整備構想や令和3年度以降に行う機能強化を基にして、集落排水施設の適正な運営に向け計画的に取り組んでいく。</t>
    <rPh sb="0" eb="6">
      <t>サイテキセイビコウソウ</t>
    </rPh>
    <rPh sb="7" eb="9">
      <t>レイワ</t>
    </rPh>
    <rPh sb="10" eb="12">
      <t>ネンド</t>
    </rPh>
    <rPh sb="12" eb="14">
      <t>イコウ</t>
    </rPh>
    <rPh sb="15" eb="16">
      <t>オコナ</t>
    </rPh>
    <rPh sb="17" eb="21">
      <t>キノウキョウカ</t>
    </rPh>
    <rPh sb="22" eb="23">
      <t>モト</t>
    </rPh>
    <rPh sb="27" eb="31">
      <t>シュウラクハイスイ</t>
    </rPh>
    <rPh sb="31" eb="33">
      <t>シセツ</t>
    </rPh>
    <rPh sb="34" eb="36">
      <t>テキセイ</t>
    </rPh>
    <rPh sb="37" eb="39">
      <t>ウンエイ</t>
    </rPh>
    <rPh sb="40" eb="41">
      <t>ム</t>
    </rPh>
    <rPh sb="42" eb="45">
      <t>ケイカクテキ</t>
    </rPh>
    <rPh sb="46" eb="47">
      <t>ト</t>
    </rPh>
    <rPh sb="48" eb="49">
      <t>ク</t>
    </rPh>
    <phoneticPr fontId="4"/>
  </si>
  <si>
    <t>施設利用状況については類似団体の平均値と比較すると、概ね適正に処理されている。
経費回収率及び汚水処理原価については類似団体より低い数値となっており、収納率の向上や経費の削減、汚水処理原価の向上を図る必要がある。
水洗化率については類似団体の数値より高い数値となっており、適正に処理を行えている。</t>
    <rPh sb="0" eb="2">
      <t>シセツ</t>
    </rPh>
    <rPh sb="2" eb="4">
      <t>リヨウ</t>
    </rPh>
    <rPh sb="4" eb="6">
      <t>ジョウキョウ</t>
    </rPh>
    <rPh sb="11" eb="15">
      <t>ルイジダンタイ</t>
    </rPh>
    <rPh sb="16" eb="18">
      <t>ヘイキン</t>
    </rPh>
    <rPh sb="18" eb="19">
      <t>チ</t>
    </rPh>
    <rPh sb="20" eb="22">
      <t>ヒカク</t>
    </rPh>
    <rPh sb="26" eb="27">
      <t>オオム</t>
    </rPh>
    <rPh sb="28" eb="30">
      <t>テキセイ</t>
    </rPh>
    <rPh sb="31" eb="33">
      <t>ショリ</t>
    </rPh>
    <rPh sb="40" eb="42">
      <t>ケイヒ</t>
    </rPh>
    <rPh sb="42" eb="44">
      <t>カイシュウ</t>
    </rPh>
    <rPh sb="44" eb="45">
      <t>リツ</t>
    </rPh>
    <rPh sb="45" eb="46">
      <t>オヨ</t>
    </rPh>
    <rPh sb="47" eb="49">
      <t>オスイ</t>
    </rPh>
    <rPh sb="49" eb="51">
      <t>ショリ</t>
    </rPh>
    <rPh sb="51" eb="53">
      <t>ゲンカ</t>
    </rPh>
    <rPh sb="58" eb="60">
      <t>ルイジ</t>
    </rPh>
    <rPh sb="60" eb="62">
      <t>ダンタイ</t>
    </rPh>
    <rPh sb="64" eb="65">
      <t>ヒク</t>
    </rPh>
    <rPh sb="66" eb="68">
      <t>スウチ</t>
    </rPh>
    <rPh sb="75" eb="78">
      <t>シュウノウリツ</t>
    </rPh>
    <rPh sb="79" eb="81">
      <t>コウジョウ</t>
    </rPh>
    <rPh sb="82" eb="84">
      <t>ケイヒ</t>
    </rPh>
    <rPh sb="85" eb="87">
      <t>サクゲン</t>
    </rPh>
    <rPh sb="88" eb="92">
      <t>オスイショリ</t>
    </rPh>
    <rPh sb="92" eb="94">
      <t>ゲンカ</t>
    </rPh>
    <rPh sb="95" eb="97">
      <t>コウジョウ</t>
    </rPh>
    <rPh sb="98" eb="99">
      <t>ハカ</t>
    </rPh>
    <rPh sb="100" eb="102">
      <t>ヒツヨウ</t>
    </rPh>
    <rPh sb="107" eb="110">
      <t>スイセンカ</t>
    </rPh>
    <rPh sb="110" eb="111">
      <t>リツ</t>
    </rPh>
    <rPh sb="116" eb="120">
      <t>ルイジダンタイ</t>
    </rPh>
    <rPh sb="121" eb="123">
      <t>スウチ</t>
    </rPh>
    <rPh sb="125" eb="126">
      <t>タカ</t>
    </rPh>
    <rPh sb="127" eb="129">
      <t>スウチ</t>
    </rPh>
    <rPh sb="136" eb="138">
      <t>テキセイ</t>
    </rPh>
    <rPh sb="139" eb="141">
      <t>ショリ</t>
    </rPh>
    <rPh sb="142" eb="14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</si>
</sst>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E9-4FE9-BD1B-1562551C49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0.44</c:v>
                </c:pt>
                <c:pt idx="3">
                  <c:v>0.04</c:v>
                </c:pt>
                <c:pt idx="4">
                  <c:v>0.02</c:v>
                </c:pt>
              </c:numCache>
            </c:numRef>
          </c:val>
          <c:smooth val="0"/>
          <c:extLst>
            <c:ext xmlns:c16="http://schemas.microsoft.com/office/drawing/2014/chart" uri="{C3380CC4-5D6E-409C-BE32-E72D297353CC}">
              <c16:uniqueId val="{00000001-E2E9-4FE9-BD1B-1562551C49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54.4</c:v>
                </c:pt>
                <c:pt idx="1">
                  <c:v>62.67</c:v>
                </c:pt>
                <c:pt idx="2">
                  <c:v>62.67</c:v>
                </c:pt>
                <c:pt idx="3">
                  <c:v>62.67</c:v>
                </c:pt>
                <c:pt idx="4">
                  <c:v>62.67</c:v>
                </c:pt>
              </c:numCache>
            </c:numRef>
          </c:val>
          <c:extLst>
            <c:ext xmlns:c16="http://schemas.microsoft.com/office/drawing/2014/chart" uri="{C3380CC4-5D6E-409C-BE32-E72D297353CC}">
              <c16:uniqueId val="{00000000-ECD8-45FA-BE75-34755E16EB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56.01</c:v>
                </c:pt>
                <c:pt idx="3">
                  <c:v>56.72</c:v>
                </c:pt>
                <c:pt idx="4">
                  <c:v>54.06</c:v>
                </c:pt>
              </c:numCache>
            </c:numRef>
          </c:val>
          <c:smooth val="0"/>
          <c:extLst>
            <c:ext xmlns:c16="http://schemas.microsoft.com/office/drawing/2014/chart" uri="{C3380CC4-5D6E-409C-BE32-E72D297353CC}">
              <c16:uniqueId val="{00000001-ECD8-45FA-BE75-34755E16EB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79.849999999999994</c:v>
                </c:pt>
                <c:pt idx="1">
                  <c:v>80.05</c:v>
                </c:pt>
                <c:pt idx="2">
                  <c:v>87.85</c:v>
                </c:pt>
                <c:pt idx="3">
                  <c:v>89.51</c:v>
                </c:pt>
                <c:pt idx="4">
                  <c:v>95.94</c:v>
                </c:pt>
              </c:numCache>
            </c:numRef>
          </c:val>
          <c:extLst>
            <c:ext xmlns:c16="http://schemas.microsoft.com/office/drawing/2014/chart" uri="{C3380CC4-5D6E-409C-BE32-E72D297353CC}">
              <c16:uniqueId val="{00000000-48E7-4109-827D-9E66F633A8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89.77</c:v>
                </c:pt>
                <c:pt idx="3">
                  <c:v>90.04</c:v>
                </c:pt>
                <c:pt idx="4">
                  <c:v>90.11</c:v>
                </c:pt>
              </c:numCache>
            </c:numRef>
          </c:val>
          <c:smooth val="0"/>
          <c:extLst>
            <c:ext xmlns:c16="http://schemas.microsoft.com/office/drawing/2014/chart" uri="{C3380CC4-5D6E-409C-BE32-E72D297353CC}">
              <c16:uniqueId val="{00000001-48E7-4109-827D-9E66F633A8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99.46</c:v>
                </c:pt>
                <c:pt idx="1">
                  <c:v>99.39</c:v>
                </c:pt>
                <c:pt idx="2">
                  <c:v>99.69</c:v>
                </c:pt>
                <c:pt idx="3">
                  <c:v>99.83</c:v>
                </c:pt>
                <c:pt idx="4">
                  <c:v>100</c:v>
                </c:pt>
              </c:numCache>
            </c:numRef>
          </c:val>
          <c:extLst>
            <c:ext xmlns:c16="http://schemas.microsoft.com/office/drawing/2014/chart" uri="{C3380CC4-5D6E-409C-BE32-E72D297353CC}">
              <c16:uniqueId val="{00000000-0848-4465-8E34-EA4F184D0ED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8-4465-8E34-EA4F184D0ED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A4-488D-9F88-E2640CA21A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A4-488D-9F88-E2640CA21A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1-4169-9297-1BB2235854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1-4169-9297-1BB2235854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0-41D9-9FD0-C8E21672B7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0-41D9-9FD0-C8E21672B7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3C-430D-8A66-715C3EEEB8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C-430D-8A66-715C3EEEB8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3.26</c:v>
                </c:pt>
                <c:pt idx="1">
                  <c:v>0</c:v>
                </c:pt>
                <c:pt idx="2">
                  <c:v>0</c:v>
                </c:pt>
                <c:pt idx="3">
                  <c:v>0</c:v>
                </c:pt>
                <c:pt idx="4">
                  <c:v>0</c:v>
                </c:pt>
              </c:numCache>
            </c:numRef>
          </c:val>
          <c:extLst>
            <c:ext xmlns:c16="http://schemas.microsoft.com/office/drawing/2014/chart" uri="{C3380CC4-5D6E-409C-BE32-E72D297353CC}">
              <c16:uniqueId val="{00000000-5B68-485F-807C-BECF9F69E3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684.74</c:v>
                </c:pt>
                <c:pt idx="3">
                  <c:v>654.91999999999996</c:v>
                </c:pt>
                <c:pt idx="4">
                  <c:v>654.71</c:v>
                </c:pt>
              </c:numCache>
            </c:numRef>
          </c:val>
          <c:smooth val="0"/>
          <c:extLst>
            <c:ext xmlns:c16="http://schemas.microsoft.com/office/drawing/2014/chart" uri="{C3380CC4-5D6E-409C-BE32-E72D297353CC}">
              <c16:uniqueId val="{00000001-5B68-485F-807C-BECF9F69E3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62.87</c:v>
                </c:pt>
                <c:pt idx="1">
                  <c:v>70.239999999999995</c:v>
                </c:pt>
                <c:pt idx="2">
                  <c:v>61.01</c:v>
                </c:pt>
                <c:pt idx="3">
                  <c:v>57.65</c:v>
                </c:pt>
                <c:pt idx="4">
                  <c:v>56.67</c:v>
                </c:pt>
              </c:numCache>
            </c:numRef>
          </c:val>
          <c:extLst>
            <c:ext xmlns:c16="http://schemas.microsoft.com/office/drawing/2014/chart" uri="{C3380CC4-5D6E-409C-BE32-E72D297353CC}">
              <c16:uniqueId val="{00000000-614B-49D2-B0AF-77CA2EB662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65.33</c:v>
                </c:pt>
                <c:pt idx="3">
                  <c:v>65.39</c:v>
                </c:pt>
                <c:pt idx="4">
                  <c:v>65.37</c:v>
                </c:pt>
              </c:numCache>
            </c:numRef>
          </c:val>
          <c:smooth val="0"/>
          <c:extLst>
            <c:ext xmlns:c16="http://schemas.microsoft.com/office/drawing/2014/chart" uri="{C3380CC4-5D6E-409C-BE32-E72D297353CC}">
              <c16:uniqueId val="{00000001-614B-49D2-B0AF-77CA2EB662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267.93</c:v>
                </c:pt>
                <c:pt idx="1">
                  <c:v>206.56</c:v>
                </c:pt>
                <c:pt idx="2">
                  <c:v>215.8</c:v>
                </c:pt>
                <c:pt idx="3">
                  <c:v>197.57</c:v>
                </c:pt>
                <c:pt idx="4">
                  <c:v>178.89</c:v>
                </c:pt>
              </c:numCache>
            </c:numRef>
          </c:val>
          <c:extLst>
            <c:ext xmlns:c16="http://schemas.microsoft.com/office/drawing/2014/chart" uri="{C3380CC4-5D6E-409C-BE32-E72D297353CC}">
              <c16:uniqueId val="{00000000-9D60-42B9-A9BB-A2E18E894F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227.43</c:v>
                </c:pt>
                <c:pt idx="3">
                  <c:v>230.88</c:v>
                </c:pt>
                <c:pt idx="4">
                  <c:v>228.99</c:v>
                </c:pt>
              </c:numCache>
            </c:numRef>
          </c:val>
          <c:smooth val="0"/>
          <c:extLst>
            <c:ext xmlns:c16="http://schemas.microsoft.com/office/drawing/2014/chart" uri="{C3380CC4-5D6E-409C-BE32-E72D297353CC}">
              <c16:uniqueId val="{00000001-9D60-42B9-A9BB-A2E18E894F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阿南市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72635</v>
      </c>
      <c r="AM8" s="69"/>
      <c r="AN8" s="69"/>
      <c r="AO8" s="69"/>
      <c r="AP8" s="69"/>
      <c r="AQ8" s="69"/>
      <c r="AR8" s="69"/>
      <c r="AS8" s="69"/>
      <c r="AT8" s="68">
        <f>データ!T6</f>
        <v>279.25</v>
      </c>
      <c r="AU8" s="68"/>
      <c r="AV8" s="68"/>
      <c r="AW8" s="68"/>
      <c r="AX8" s="68"/>
      <c r="AY8" s="68"/>
      <c r="AZ8" s="68"/>
      <c r="BA8" s="68"/>
      <c r="BB8" s="68">
        <f>データ!U6</f>
        <v>260.11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3.82</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2757</v>
      </c>
      <c r="AM10" s="69"/>
      <c r="AN10" s="69"/>
      <c r="AO10" s="69"/>
      <c r="AP10" s="69"/>
      <c r="AQ10" s="69"/>
      <c r="AR10" s="69"/>
      <c r="AS10" s="69"/>
      <c r="AT10" s="68">
        <f>データ!W6</f>
        <v>2.2400000000000002</v>
      </c>
      <c r="AU10" s="68"/>
      <c r="AV10" s="68"/>
      <c r="AW10" s="68"/>
      <c r="AX10" s="68"/>
      <c r="AY10" s="68"/>
      <c r="AZ10" s="68"/>
      <c r="BA10" s="68"/>
      <c r="BB10" s="68">
        <f>データ!X6</f>
        <v>1230.8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Hut3M/7l7t0S4Jc4z0L43zavFNTYsfB+vdj/lbOv/EZH8ouWSj2Mtn3xH3YEIPnnOKjhkBA3Bc1uBG1qAms4OA==" saltValue="QHEmFzaV4oKLr3MVr6C9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362042</v>
      </c>
      <c r="D6" s="33">
        <f t="shared" si="3"/>
        <v>47</v>
      </c>
      <c r="E6" s="33">
        <f t="shared" si="3"/>
        <v>17</v>
      </c>
      <c r="F6" s="33">
        <f t="shared" si="3"/>
        <v>5</v>
      </c>
      <c r="G6" s="33">
        <f t="shared" si="3"/>
        <v>0</v>
      </c>
      <c r="H6" s="33" t="str">
        <f t="shared" si="3"/>
        <v>徳島県　阿南市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3.82</v>
      </c>
      <c r="Q6" s="34">
        <f t="shared" si="3"/>
        <v>100</v>
      </c>
      <c r="R6" s="34">
        <f t="shared" si="3"/>
        <v>4400</v>
      </c>
      <c r="S6" s="34">
        <f t="shared" si="3"/>
        <v>72635</v>
      </c>
      <c r="T6" s="34">
        <f t="shared" si="3"/>
        <v>279.25</v>
      </c>
      <c r="U6" s="34">
        <f t="shared" si="3"/>
        <v>260.11</v>
      </c>
      <c r="V6" s="34">
        <f t="shared" si="3"/>
        <v>2757</v>
      </c>
      <c r="W6" s="34">
        <f t="shared" si="3"/>
        <v>2.2400000000000002</v>
      </c>
      <c r="X6" s="34">
        <f t="shared" si="3"/>
        <v>1230.8</v>
      </c>
      <c r="Y6" s="35">
        <f>IF(Y7="",NA(),Y7)</f>
        <v>99.46</v>
      </c>
      <c r="Z6" s="35">
        <f t="shared" ref="Z6:AH6" si="4">IF(Z7="",NA(),Z7)</f>
        <v>99.39</v>
      </c>
      <c r="AA6" s="35">
        <f t="shared" si="4"/>
        <v>99.69</v>
      </c>
      <c r="AB6" s="35">
        <f t="shared" si="4"/>
        <v>99.83</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3.26</v>
      </c>
      <c r="BG6" s="34">
        <f t="shared" ref="BG6:BO6" si="7">IF(BG7="",NA(),BG7)</f>
        <v>0</v>
      </c>
      <c r="BH6" s="34">
        <f t="shared" si="7"/>
        <v>0</v>
      </c>
      <c r="BI6" s="34">
        <f t="shared" si="7"/>
        <v>0</v>
      </c>
      <c r="BJ6" s="34">
        <f t="shared" si="7"/>
        <v>0</v>
      </c>
      <c r="BK6" s="35">
        <f t="shared" si="7"/>
        <v>1081.8</v>
      </c>
      <c r="BL6" s="35">
        <f t="shared" si="7"/>
        <v>974.93</v>
      </c>
      <c r="BM6" s="35">
        <f t="shared" si="7"/>
        <v>684.74</v>
      </c>
      <c r="BN6" s="35">
        <f t="shared" si="7"/>
        <v>654.91999999999996</v>
      </c>
      <c r="BO6" s="35">
        <f t="shared" si="7"/>
        <v>654.71</v>
      </c>
      <c r="BP6" s="34" t="str">
        <f>IF(BP7="","",IF(BP7="-","【-】","【"&amp;SUBSTITUTE(TEXT(BP7,"#,##0.00"),"-","△")&amp;"】"))</f>
        <v>【765.47】</v>
      </c>
      <c r="BQ6" s="35">
        <f>IF(BQ7="",NA(),BQ7)</f>
        <v>62.87</v>
      </c>
      <c r="BR6" s="35">
        <f t="shared" ref="BR6:BZ6" si="8">IF(BR7="",NA(),BR7)</f>
        <v>70.239999999999995</v>
      </c>
      <c r="BS6" s="35">
        <f t="shared" si="8"/>
        <v>61.01</v>
      </c>
      <c r="BT6" s="35">
        <f t="shared" si="8"/>
        <v>57.65</v>
      </c>
      <c r="BU6" s="35">
        <f t="shared" si="8"/>
        <v>56.67</v>
      </c>
      <c r="BV6" s="35">
        <f t="shared" si="8"/>
        <v>52.19</v>
      </c>
      <c r="BW6" s="35">
        <f t="shared" si="8"/>
        <v>55.32</v>
      </c>
      <c r="BX6" s="35">
        <f t="shared" si="8"/>
        <v>65.33</v>
      </c>
      <c r="BY6" s="35">
        <f t="shared" si="8"/>
        <v>65.39</v>
      </c>
      <c r="BZ6" s="35">
        <f t="shared" si="8"/>
        <v>65.37</v>
      </c>
      <c r="CA6" s="34" t="str">
        <f>IF(CA7="","",IF(CA7="-","【-】","【"&amp;SUBSTITUTE(TEXT(CA7,"#,##0.00"),"-","△")&amp;"】"))</f>
        <v>【59.59】</v>
      </c>
      <c r="CB6" s="35">
        <f>IF(CB7="",NA(),CB7)</f>
        <v>267.93</v>
      </c>
      <c r="CC6" s="35">
        <f t="shared" ref="CC6:CK6" si="9">IF(CC7="",NA(),CC7)</f>
        <v>206.56</v>
      </c>
      <c r="CD6" s="35">
        <f t="shared" si="9"/>
        <v>215.8</v>
      </c>
      <c r="CE6" s="35">
        <f t="shared" si="9"/>
        <v>197.57</v>
      </c>
      <c r="CF6" s="35">
        <f t="shared" si="9"/>
        <v>178.89</v>
      </c>
      <c r="CG6" s="35">
        <f t="shared" si="9"/>
        <v>296.14</v>
      </c>
      <c r="CH6" s="35">
        <f t="shared" si="9"/>
        <v>283.17</v>
      </c>
      <c r="CI6" s="35">
        <f t="shared" si="9"/>
        <v>227.43</v>
      </c>
      <c r="CJ6" s="35">
        <f t="shared" si="9"/>
        <v>230.88</v>
      </c>
      <c r="CK6" s="35">
        <f t="shared" si="9"/>
        <v>228.99</v>
      </c>
      <c r="CL6" s="34" t="str">
        <f>IF(CL7="","",IF(CL7="-","【-】","【"&amp;SUBSTITUTE(TEXT(CL7,"#,##0.00"),"-","△")&amp;"】"))</f>
        <v>【257.86】</v>
      </c>
      <c r="CM6" s="35">
        <f>IF(CM7="",NA(),CM7)</f>
        <v>54.4</v>
      </c>
      <c r="CN6" s="35">
        <f t="shared" ref="CN6:CV6" si="10">IF(CN7="",NA(),CN7)</f>
        <v>62.67</v>
      </c>
      <c r="CO6" s="35">
        <f t="shared" si="10"/>
        <v>62.67</v>
      </c>
      <c r="CP6" s="35">
        <f t="shared" si="10"/>
        <v>62.67</v>
      </c>
      <c r="CQ6" s="35">
        <f t="shared" si="10"/>
        <v>62.67</v>
      </c>
      <c r="CR6" s="35">
        <f t="shared" si="10"/>
        <v>52.31</v>
      </c>
      <c r="CS6" s="35">
        <f t="shared" si="10"/>
        <v>60.65</v>
      </c>
      <c r="CT6" s="35">
        <f t="shared" si="10"/>
        <v>56.01</v>
      </c>
      <c r="CU6" s="35">
        <f t="shared" si="10"/>
        <v>56.72</v>
      </c>
      <c r="CV6" s="35">
        <f t="shared" si="10"/>
        <v>54.06</v>
      </c>
      <c r="CW6" s="34" t="str">
        <f>IF(CW7="","",IF(CW7="-","【-】","【"&amp;SUBSTITUTE(TEXT(CW7,"#,##0.00"),"-","△")&amp;"】"))</f>
        <v>【51.30】</v>
      </c>
      <c r="CX6" s="35">
        <f>IF(CX7="",NA(),CX7)</f>
        <v>79.849999999999994</v>
      </c>
      <c r="CY6" s="35">
        <f t="shared" ref="CY6:DG6" si="11">IF(CY7="",NA(),CY7)</f>
        <v>80.05</v>
      </c>
      <c r="CZ6" s="35">
        <f t="shared" si="11"/>
        <v>87.85</v>
      </c>
      <c r="DA6" s="35">
        <f t="shared" si="11"/>
        <v>89.51</v>
      </c>
      <c r="DB6" s="35">
        <f t="shared" si="11"/>
        <v>95.94</v>
      </c>
      <c r="DC6" s="35">
        <f t="shared" si="11"/>
        <v>84.32</v>
      </c>
      <c r="DD6" s="35">
        <f t="shared" si="11"/>
        <v>84.58</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0.44</v>
      </c>
      <c r="EM6" s="35">
        <f t="shared" si="14"/>
        <v>0.04</v>
      </c>
      <c r="EN6" s="35">
        <f t="shared" si="14"/>
        <v>0.02</v>
      </c>
      <c r="EO6" s="34" t="str">
        <f>IF(EO7="","",IF(EO7="-","【-】","【"&amp;SUBSTITUTE(TEXT(EO7,"#,##0.00"),"-","△")&amp;"】"))</f>
        <v>【0.02】</v>
      </c>
    </row>
    <row r="7" spans="1:145" s="36" customFormat="1" x14ac:dyDescent="0.15">
      <c r="A7" s="28"/>
      <c r="B7" s="37">
        <v>2019</v>
      </c>
      <c r="C7" s="37">
        <v>362042</v>
      </c>
      <c r="D7" s="37">
        <v>47</v>
      </c>
      <c r="E7" s="37">
        <v>17</v>
      </c>
      <c r="F7" s="37">
        <v>5</v>
      </c>
      <c r="G7" s="37">
        <v>0</v>
      </c>
      <c r="H7" s="37" t="s">
        <v>97</v>
      </c>
      <c r="I7" s="37" t="s">
        <v>98</v>
      </c>
      <c r="J7" s="37" t="s">
        <v>99</v>
      </c>
      <c r="K7" s="37" t="s">
        <v>100</v>
      </c>
      <c r="L7" s="37" t="s">
        <v>101</v>
      </c>
      <c r="M7" s="37" t="s">
        <v>102</v>
      </c>
      <c r="N7" s="38" t="s">
        <v>103</v>
      </c>
      <c r="O7" s="38" t="s">
        <v>104</v>
      </c>
      <c r="P7" s="38">
        <v>3.82</v>
      </c>
      <c r="Q7" s="38">
        <v>100</v>
      </c>
      <c r="R7" s="38">
        <v>4400</v>
      </c>
      <c r="S7" s="38">
        <v>72635</v>
      </c>
      <c r="T7" s="38">
        <v>279.25</v>
      </c>
      <c r="U7" s="38">
        <v>260.11</v>
      </c>
      <c r="V7" s="38">
        <v>2757</v>
      </c>
      <c r="W7" s="38">
        <v>2.2400000000000002</v>
      </c>
      <c r="X7" s="38">
        <v>1230.8</v>
      </c>
      <c r="Y7" s="38">
        <v>99.46</v>
      </c>
      <c r="Z7" s="38">
        <v>99.39</v>
      </c>
      <c r="AA7" s="38">
        <v>99.69</v>
      </c>
      <c r="AB7" s="38">
        <v>99.83</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3.26</v>
      </c>
      <c r="BG7" s="38">
        <v>0</v>
      </c>
      <c r="BH7" s="38">
        <v>0</v>
      </c>
      <c r="BI7" s="38">
        <v>0</v>
      </c>
      <c r="BJ7" s="38">
        <v>0</v>
      </c>
      <c r="BK7" s="38">
        <v>1081.8</v>
      </c>
      <c r="BL7" s="38">
        <v>974.93</v>
      </c>
      <c r="BM7" s="38">
        <v>684.74</v>
      </c>
      <c r="BN7" s="38">
        <v>654.91999999999996</v>
      </c>
      <c r="BO7" s="38">
        <v>654.71</v>
      </c>
      <c r="BP7" s="38">
        <v>765.47</v>
      </c>
      <c r="BQ7" s="38">
        <v>62.87</v>
      </c>
      <c r="BR7" s="38">
        <v>70.239999999999995</v>
      </c>
      <c r="BS7" s="38">
        <v>61.01</v>
      </c>
      <c r="BT7" s="38">
        <v>57.65</v>
      </c>
      <c r="BU7" s="38">
        <v>56.67</v>
      </c>
      <c r="BV7" s="38">
        <v>52.19</v>
      </c>
      <c r="BW7" s="38">
        <v>55.32</v>
      </c>
      <c r="BX7" s="38">
        <v>65.33</v>
      </c>
      <c r="BY7" s="38">
        <v>65.39</v>
      </c>
      <c r="BZ7" s="38">
        <v>65.37</v>
      </c>
      <c r="CA7" s="38">
        <v>59.59</v>
      </c>
      <c r="CB7" s="38">
        <v>267.93</v>
      </c>
      <c r="CC7" s="38">
        <v>206.56</v>
      </c>
      <c r="CD7" s="38">
        <v>215.8</v>
      </c>
      <c r="CE7" s="38">
        <v>197.57</v>
      </c>
      <c r="CF7" s="38">
        <v>178.89</v>
      </c>
      <c r="CG7" s="38">
        <v>296.14</v>
      </c>
      <c r="CH7" s="38">
        <v>283.17</v>
      </c>
      <c r="CI7" s="38">
        <v>227.43</v>
      </c>
      <c r="CJ7" s="38">
        <v>230.88</v>
      </c>
      <c r="CK7" s="38">
        <v>228.99</v>
      </c>
      <c r="CL7" s="38">
        <v>257.86</v>
      </c>
      <c r="CM7" s="38">
        <v>54.4</v>
      </c>
      <c r="CN7" s="38">
        <v>62.67</v>
      </c>
      <c r="CO7" s="38">
        <v>62.67</v>
      </c>
      <c r="CP7" s="38">
        <v>62.67</v>
      </c>
      <c r="CQ7" s="38">
        <v>62.67</v>
      </c>
      <c r="CR7" s="38">
        <v>52.31</v>
      </c>
      <c r="CS7" s="38">
        <v>60.65</v>
      </c>
      <c r="CT7" s="38">
        <v>56.01</v>
      </c>
      <c r="CU7" s="38">
        <v>56.72</v>
      </c>
      <c r="CV7" s="38">
        <v>54.06</v>
      </c>
      <c r="CW7" s="38">
        <v>51.3</v>
      </c>
      <c r="CX7" s="38">
        <v>79.849999999999994</v>
      </c>
      <c r="CY7" s="38">
        <v>80.05</v>
      </c>
      <c r="CZ7" s="38">
        <v>87.85</v>
      </c>
      <c r="DA7" s="38">
        <v>89.51</v>
      </c>
      <c r="DB7" s="38">
        <v>95.94</v>
      </c>
      <c r="DC7" s="38">
        <v>84.32</v>
      </c>
      <c r="DD7" s="38">
        <v>84.58</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2021-02-01T11:32:52Z</cp:lastPrinted>
  <dcterms:created xsi:type="dcterms:W3CDTF">2020-12-04T03:07:36Z</dcterms:created>
  <dcterms:modified xsi:type="dcterms:W3CDTF">2021-02-01T11:33:46Z</dcterms:modified>
  <cp:category/>
</cp:coreProperties>
</file>