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asama-ryo\Desktop\【2.1〆】公営企業に係る経営比較分析表(令和元年度決算の)分析\経営比較分析表等(海陽町)\"/>
    </mc:Choice>
  </mc:AlternateContent>
  <xr:revisionPtr revIDLastSave="0" documentId="13_ncr:1_{D63E0F6A-53DA-4BA8-9D15-C0BBA2D6A605}" xr6:coauthVersionLast="36" xr6:coauthVersionMax="36" xr10:uidLastSave="{00000000-0000-0000-0000-000000000000}"/>
  <workbookProtection workbookAlgorithmName="SHA-512" workbookHashValue="PXY1LgftSBqecmJnXjC9S5wt/ZFZM883+CF2izeGPqHJ2fD3BGUmLrT/ySBLc4sakYlCqM2sCY9V9vusVVUjMA==" workbookSaltValue="x+5lIn6taN2ubtQtyazQF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AT10" i="4"/>
  <c r="AL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<sst xmlns="http://schemas.openxmlformats.org/spreadsheetml/2006/main" count="236" uniqueCount="121">
  <si>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</si>
  <si>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</si>
  <si>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</si>
  <si>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</si>
  <si>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</si>
  <si>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</si>
  <si>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</si>
  <si>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</si>
  <si>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</si>
  <si>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</si>
  <si>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</si>
  <si>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</si>
  <si>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</si>
  <si>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</si>
  <si>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</si>
  <si>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</si>
  <si>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</si>
  <si>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</si>
  <si>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</si>
  <si>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</si>
  <si>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</si>
  <si>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</si>
  <si>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</si>
  <si>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</si>
  <si>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</si>
  <si>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</si>
  <si>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</si>
  <si>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</si>
  <si>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</si>
  <si>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</si>
  <si>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</si>
  <si>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</si>
  <si>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</si>
  <si>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</si>
  <si>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</si>
  <si>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</si>
  <si>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</si>
  <si>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</si>
  <si>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</si>
  <si>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</si>
  <si>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</si>
  <si>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</si>
  <si>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</si>
  <si>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</si>
  <si>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</si>
  <si>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</si>
  <si>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</si>
  <si>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</si>
  <si>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</si>
  <si>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</si>
  <si>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</si>
  <si>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</si>
  <si>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</si>
  <si>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</si>
  <si>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</si>
  <si>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</si>
  <si>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</si>
  <si>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</si>
  <si>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</si>
  <si>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</si>
  <si>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</si>
  <si>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</si>
  <si>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</si>
  <si>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</si>
  <si>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</si>
  <si>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</si>
  <si>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</si>
  <si>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</si>
  <si>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</si>
  <si>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</si>
  <si>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</si>
  <si>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</si>
  <si>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</si>
  <si>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</si>
  <si>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</si>
  <si>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</si>
  <si>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</si>
  <si>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</si>
  <si>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</si>
  <si>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</si>
  <si>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</si>
  <si>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</si>
  <si>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</si>
  <si>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</si>
  <si>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</si>
  <si>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</si>
  <si>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</si>
  <si>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</si>
  <si>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</si>
  <si>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</si>
  <si>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</si>
  <si>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</si>
  <si>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</si>
  <si>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</si>
  <si>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</si>
  <si>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</si>
  <si>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</si>
  <si>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</si>
  <si>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</si>
  <si>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</si>
  <si>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</si>
  <si>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</si>
  <si>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</si>
  <si>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</si>
  <si>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</si>
  <si>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</si>
  <si>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</si>
  <si>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</si>
  <si>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</si>
  <si>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</si>
  <si>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</si>
  <si>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</si>
  <si>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</si>
  <si>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</si>
  <si>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</si>
  <si>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</si>
  <si>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</si>
  <si>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</si>
  <si>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供用開始から１９年の経過をしており、下水道管の更新には至っていないが、マンホールポンプや制御盤、浄化センターの機器等の修繕が発生をしており、財政面も考慮した投資計画の策定が必要である。</t>
    <rPh sb="1" eb="3">
      <t>キョウヨウ</t>
    </rPh>
    <rPh sb="3" eb="5">
      <t>カイシ</t>
    </rPh>
    <rPh sb="9" eb="10">
      <t>ネン</t>
    </rPh>
    <rPh sb="11" eb="13">
      <t>ケイカ</t>
    </rPh>
    <rPh sb="19" eb="22">
      <t>ゲスイドウ</t>
    </rPh>
    <rPh sb="22" eb="23">
      <t>カン</t>
    </rPh>
    <rPh sb="24" eb="26">
      <t>コウシン</t>
    </rPh>
    <rPh sb="28" eb="29">
      <t>イタ</t>
    </rPh>
    <rPh sb="45" eb="48">
      <t>セイギョバン</t>
    </rPh>
    <rPh sb="49" eb="51">
      <t>ジョウカ</t>
    </rPh>
    <rPh sb="56" eb="58">
      <t>キキ</t>
    </rPh>
    <rPh sb="58" eb="59">
      <t>トウ</t>
    </rPh>
    <rPh sb="60" eb="62">
      <t>シュウゼン</t>
    </rPh>
    <rPh sb="63" eb="65">
      <t>ハッセイ</t>
    </rPh>
    <rPh sb="71" eb="74">
      <t>ザイセイメン</t>
    </rPh>
    <rPh sb="75" eb="77">
      <t>コウリョ</t>
    </rPh>
    <rPh sb="79" eb="81">
      <t>トウシ</t>
    </rPh>
    <rPh sb="81" eb="83">
      <t>ケイカク</t>
    </rPh>
    <rPh sb="84" eb="86">
      <t>サクテイ</t>
    </rPh>
    <rPh sb="87" eb="89">
      <t>ヒツヨウ</t>
    </rPh>
    <phoneticPr fontId="4"/>
  </si>
  <si>
    <t>　町内で３処理区を有しており、平成１３年から一部供用を開始している。工事完了まではあと数年を要する見込みである。経営については、一般会計からの繰入金に依存している状況であり、引き続き加入促進を図るとともに、経費の削減にも務めていく。又、下水道の広域化推進の中で、農業集落排水のうち、１処理区との統廃合により、効率化と経費削減が見込まれるため、現在計画調整中である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7" eb="29">
      <t>カイシ</t>
    </rPh>
    <rPh sb="34" eb="36">
      <t>コウジ</t>
    </rPh>
    <rPh sb="36" eb="38">
      <t>カンリョウ</t>
    </rPh>
    <rPh sb="43" eb="45">
      <t>スウネン</t>
    </rPh>
    <rPh sb="46" eb="47">
      <t>ヨウ</t>
    </rPh>
    <rPh sb="49" eb="51">
      <t>ミコ</t>
    </rPh>
    <rPh sb="56" eb="58">
      <t>ケイエイ</t>
    </rPh>
    <rPh sb="64" eb="66">
      <t>イッパン</t>
    </rPh>
    <rPh sb="66" eb="68">
      <t>カイケイ</t>
    </rPh>
    <rPh sb="71" eb="74">
      <t>クリイレキン</t>
    </rPh>
    <rPh sb="75" eb="77">
      <t>イゾン</t>
    </rPh>
    <rPh sb="81" eb="83">
      <t>ジョウキョウ</t>
    </rPh>
    <rPh sb="87" eb="88">
      <t>ヒ</t>
    </rPh>
    <rPh sb="89" eb="90">
      <t>ツヅ</t>
    </rPh>
    <rPh sb="91" eb="93">
      <t>カニュウ</t>
    </rPh>
    <rPh sb="93" eb="95">
      <t>ソクシン</t>
    </rPh>
    <rPh sb="96" eb="97">
      <t>ハカ</t>
    </rPh>
    <rPh sb="103" eb="105">
      <t>ケイヒ</t>
    </rPh>
    <rPh sb="106" eb="108">
      <t>サクゲン</t>
    </rPh>
    <rPh sb="110" eb="111">
      <t>ツト</t>
    </rPh>
    <rPh sb="116" eb="117">
      <t>マタ</t>
    </rPh>
    <rPh sb="118" eb="121">
      <t>ゲスイドウ</t>
    </rPh>
    <rPh sb="122" eb="125">
      <t>コウイキカ</t>
    </rPh>
    <rPh sb="125" eb="127">
      <t>スイシン</t>
    </rPh>
    <rPh sb="128" eb="129">
      <t>ナカ</t>
    </rPh>
    <rPh sb="131" eb="133">
      <t>ノウギョウ</t>
    </rPh>
    <rPh sb="133" eb="135">
      <t>シュウラク</t>
    </rPh>
    <rPh sb="135" eb="137">
      <t>ハイスイ</t>
    </rPh>
    <rPh sb="142" eb="144">
      <t>ショリ</t>
    </rPh>
    <rPh sb="144" eb="145">
      <t>ク</t>
    </rPh>
    <rPh sb="147" eb="150">
      <t>トウハイゴウ</t>
    </rPh>
    <rPh sb="154" eb="157">
      <t>コウリツカ</t>
    </rPh>
    <rPh sb="158" eb="160">
      <t>ケイヒ</t>
    </rPh>
    <rPh sb="160" eb="162">
      <t>サクゲン</t>
    </rPh>
    <rPh sb="163" eb="165">
      <t>ミコ</t>
    </rPh>
    <rPh sb="171" eb="173">
      <t>ゲンザイ</t>
    </rPh>
    <rPh sb="173" eb="175">
      <t>ケイカク</t>
    </rPh>
    <rPh sb="175" eb="178">
      <t>チョウセイチュウ</t>
    </rPh>
    <phoneticPr fontId="4"/>
  </si>
  <si>
    <t>加入促進及び経費の削減を図ることにより、一般会計からの繰入額を軽減し、経営改善に努める。また効率的な経営を目指すため、現在、農業集落排水施設との施設統合を計画調整中である。</t>
    <rPh sb="0" eb="2">
      <t>カニュウ</t>
    </rPh>
    <rPh sb="2" eb="4">
      <t>ソクシン</t>
    </rPh>
    <rPh sb="4" eb="5">
      <t>オヨ</t>
    </rPh>
    <rPh sb="6" eb="8">
      <t>ケイヒ</t>
    </rPh>
    <rPh sb="9" eb="11">
      <t>サクゲン</t>
    </rPh>
    <rPh sb="12" eb="13">
      <t>ハカ</t>
    </rPh>
    <rPh sb="20" eb="22">
      <t>イッパン</t>
    </rPh>
    <rPh sb="22" eb="24">
      <t>カイケイ</t>
    </rPh>
    <rPh sb="27" eb="30">
      <t>クリイレガク</t>
    </rPh>
    <rPh sb="31" eb="33">
      <t>ケイゲン</t>
    </rPh>
    <rPh sb="35" eb="37">
      <t>ケイエイ</t>
    </rPh>
    <rPh sb="37" eb="39">
      <t>カイゼン</t>
    </rPh>
    <rPh sb="40" eb="41">
      <t>ツト</t>
    </rPh>
    <rPh sb="46" eb="49">
      <t>コウリツテキ</t>
    </rPh>
    <rPh sb="50" eb="52">
      <t>ケイエイ</t>
    </rPh>
    <rPh sb="53" eb="55">
      <t>メザ</t>
    </rPh>
    <rPh sb="59" eb="61">
      <t>ゲンザイ</t>
    </rPh>
    <rPh sb="62" eb="64">
      <t>ノウギョウ</t>
    </rPh>
    <rPh sb="64" eb="66">
      <t>シュウラク</t>
    </rPh>
    <rPh sb="66" eb="68">
      <t>ハイスイ</t>
    </rPh>
    <rPh sb="68" eb="70">
      <t>シセツ</t>
    </rPh>
    <rPh sb="72" eb="74">
      <t>シセツ</t>
    </rPh>
    <rPh sb="74" eb="76">
      <t>トウゴウ</t>
    </rPh>
    <rPh sb="77" eb="79">
      <t>ケイカク</t>
    </rPh>
    <rPh sb="79" eb="82">
      <t>チョウセイチュウ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</si>
</sst>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E-4A16-B8A8-D9102611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E-4A16-B8A8-D9102611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22.84</c:v>
                </c:pt>
                <c:pt idx="1">
                  <c:v>23.26</c:v>
                </c:pt>
                <c:pt idx="2">
                  <c:v>25.01</c:v>
                </c:pt>
                <c:pt idx="3">
                  <c:v>29.56</c:v>
                </c:pt>
                <c:pt idx="4">
                  <c:v>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3-40CE-810D-4DF32E45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3-40CE-810D-4DF32E45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47.94</c:v>
                </c:pt>
                <c:pt idx="1">
                  <c:v>50.75</c:v>
                </c:pt>
                <c:pt idx="2">
                  <c:v>47.95</c:v>
                </c:pt>
                <c:pt idx="3">
                  <c:v>49.51</c:v>
                </c:pt>
                <c:pt idx="4">
                  <c:v>48.82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A-4A71-B951-FCE4BA88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A-4A71-B951-FCE4BA88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99.85</c:v>
                </c:pt>
                <c:pt idx="2">
                  <c:v>101.08</c:v>
                </c:pt>
                <c:pt idx="3">
                  <c:v>100.33</c:v>
                </c:pt>
                <c:pt idx="4">
                  <c:v>99.41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F-4495-AF87-4BFA7BCC6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F-4495-AF87-4BFA7BCC6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1-451E-8791-BCCC6DB5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1-451E-8791-BCCC6DB5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3-4B51-AA42-4E3F0450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3-4B51-AA42-4E3F0450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4-4AF6-A478-55CBE95A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4-4AF6-A478-55CBE95A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C-4067-9905-A9076A58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C-4067-9905-A9076A58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4762.7700000000004</c:v>
                </c:pt>
                <c:pt idx="3" formatCode="#,##0.00;&quot;△&quot;#,##0.00;&quot;-&quot;">
                  <c:v>4608.1400000000003</c:v>
                </c:pt>
                <c:pt idx="4" formatCode="#,##0.00;&quot;△&quot;#,##0.00;&quot;-&quot;">
                  <c:v>4668.72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1-427A-8B82-BFB10394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1-427A-8B82-BFB10394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47.37</c:v>
                </c:pt>
                <c:pt idx="1">
                  <c:v>46.88</c:v>
                </c:pt>
                <c:pt idx="2">
                  <c:v>46.13</c:v>
                </c:pt>
                <c:pt idx="3">
                  <c:v>45.61</c:v>
                </c:pt>
                <c:pt idx="4">
                  <c:v>41.86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917-9ECB-166CBCEA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9-4917-9ECB-166CBCEA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278.42</c:v>
                </c:pt>
                <c:pt idx="1">
                  <c:v>273.56</c:v>
                </c:pt>
                <c:pt idx="2">
                  <c:v>309.42</c:v>
                </c:pt>
                <c:pt idx="3">
                  <c:v>309.69</c:v>
                </c:pt>
                <c:pt idx="4">
                  <c:v>328.51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9-4A41-A319-D2059F3F3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9-4A41-A319-D2059F3F3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海陽町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9237</v>
      </c>
      <c r="AM8" s="69"/>
      <c r="AN8" s="69"/>
      <c r="AO8" s="69"/>
      <c r="AP8" s="69"/>
      <c r="AQ8" s="69"/>
      <c r="AR8" s="69"/>
      <c r="AS8" s="69"/>
      <c r="AT8" s="68">
        <f>データ!T6</f>
        <v>327.67</v>
      </c>
      <c r="AU8" s="68"/>
      <c r="AV8" s="68"/>
      <c r="AW8" s="68"/>
      <c r="AX8" s="68"/>
      <c r="AY8" s="68"/>
      <c r="AZ8" s="68"/>
      <c r="BA8" s="68"/>
      <c r="BB8" s="68">
        <f>データ!U6</f>
        <v>28.19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31.44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2460</v>
      </c>
      <c r="AE10" s="69"/>
      <c r="AF10" s="69"/>
      <c r="AG10" s="69"/>
      <c r="AH10" s="69"/>
      <c r="AI10" s="69"/>
      <c r="AJ10" s="69"/>
      <c r="AK10" s="2"/>
      <c r="AL10" s="69">
        <f>データ!V6</f>
        <v>2874</v>
      </c>
      <c r="AM10" s="69"/>
      <c r="AN10" s="69"/>
      <c r="AO10" s="69"/>
      <c r="AP10" s="69"/>
      <c r="AQ10" s="69"/>
      <c r="AR10" s="69"/>
      <c r="AS10" s="69"/>
      <c r="AT10" s="68">
        <f>データ!W6</f>
        <v>1.17</v>
      </c>
      <c r="AU10" s="68"/>
      <c r="AV10" s="68"/>
      <c r="AW10" s="68"/>
      <c r="AX10" s="68"/>
      <c r="AY10" s="68"/>
      <c r="AZ10" s="68"/>
      <c r="BA10" s="68"/>
      <c r="BB10" s="68">
        <f>データ!X6</f>
        <v>2456.41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l0uFuOEnqksM64fZ3VPZNaCovK3GY0bAW1nZXoLQnr8+xpqmWfxCw5gbN2UpCKza+utNYnn59Zm82RVNPf12Kg==" saltValue="BKS0WRzAUPx15CUyX7o0l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31.44</v>
      </c>
      <c r="Q6" s="34">
        <f t="shared" si="3"/>
        <v>100</v>
      </c>
      <c r="R6" s="34">
        <f t="shared" si="3"/>
        <v>2460</v>
      </c>
      <c r="S6" s="34">
        <f t="shared" si="3"/>
        <v>9237</v>
      </c>
      <c r="T6" s="34">
        <f t="shared" si="3"/>
        <v>327.67</v>
      </c>
      <c r="U6" s="34">
        <f t="shared" si="3"/>
        <v>28.19</v>
      </c>
      <c r="V6" s="34">
        <f t="shared" si="3"/>
        <v>2874</v>
      </c>
      <c r="W6" s="34">
        <f t="shared" si="3"/>
        <v>1.17</v>
      </c>
      <c r="X6" s="34">
        <f t="shared" si="3"/>
        <v>2456.41</v>
      </c>
      <c r="Y6" s="35">
        <f>IF(Y7="",NA(),Y7)</f>
        <v>97.77</v>
      </c>
      <c r="Z6" s="35">
        <f t="shared" ref="Z6:AH6" si="4">IF(Z7="",NA(),Z7)</f>
        <v>99.85</v>
      </c>
      <c r="AA6" s="35">
        <f t="shared" si="4"/>
        <v>101.08</v>
      </c>
      <c r="AB6" s="35">
        <f t="shared" si="4"/>
        <v>100.33</v>
      </c>
      <c r="AC6" s="35">
        <f t="shared" si="4"/>
        <v>99.41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4762.7700000000004</v>
      </c>
      <c r="BI6" s="35">
        <f t="shared" si="7"/>
        <v>4608.1400000000003</v>
      </c>
      <c r="BJ6" s="35">
        <f t="shared" si="7"/>
        <v>4668.72</v>
      </c>
      <c r="BK6" s="35">
        <f t="shared" si="7"/>
        <v>1673.47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47.37</v>
      </c>
      <c r="BR6" s="35">
        <f t="shared" ref="BR6:BZ6" si="8">IF(BR7="",NA(),BR7)</f>
        <v>46.88</v>
      </c>
      <c r="BS6" s="35">
        <f t="shared" si="8"/>
        <v>46.13</v>
      </c>
      <c r="BT6" s="35">
        <f t="shared" si="8"/>
        <v>45.61</v>
      </c>
      <c r="BU6" s="35">
        <f t="shared" si="8"/>
        <v>41.86</v>
      </c>
      <c r="BV6" s="35">
        <f t="shared" si="8"/>
        <v>49.22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278.42</v>
      </c>
      <c r="CC6" s="35">
        <f t="shared" ref="CC6:CK6" si="9">IF(CC7="",NA(),CC7)</f>
        <v>273.56</v>
      </c>
      <c r="CD6" s="35">
        <f t="shared" si="9"/>
        <v>309.42</v>
      </c>
      <c r="CE6" s="35">
        <f t="shared" si="9"/>
        <v>309.69</v>
      </c>
      <c r="CF6" s="35">
        <f t="shared" si="9"/>
        <v>328.51</v>
      </c>
      <c r="CG6" s="35">
        <f t="shared" si="9"/>
        <v>332.02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22.84</v>
      </c>
      <c r="CN6" s="35">
        <f t="shared" ref="CN6:CV6" si="10">IF(CN7="",NA(),CN7)</f>
        <v>23.26</v>
      </c>
      <c r="CO6" s="35">
        <f t="shared" si="10"/>
        <v>25.01</v>
      </c>
      <c r="CP6" s="35">
        <f t="shared" si="10"/>
        <v>29.56</v>
      </c>
      <c r="CQ6" s="35">
        <f t="shared" si="10"/>
        <v>23.93</v>
      </c>
      <c r="CR6" s="35">
        <f t="shared" si="10"/>
        <v>36.65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47.94</v>
      </c>
      <c r="CY6" s="35">
        <f t="shared" ref="CY6:DG6" si="11">IF(CY7="",NA(),CY7)</f>
        <v>50.75</v>
      </c>
      <c r="CZ6" s="35">
        <f t="shared" si="11"/>
        <v>47.95</v>
      </c>
      <c r="DA6" s="35">
        <f t="shared" si="11"/>
        <v>49.51</v>
      </c>
      <c r="DB6" s="35">
        <f t="shared" si="11"/>
        <v>48.82</v>
      </c>
      <c r="DC6" s="35">
        <f t="shared" si="11"/>
        <v>68.83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363880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31.44</v>
      </c>
      <c r="Q7" s="38">
        <v>100</v>
      </c>
      <c r="R7" s="38">
        <v>2460</v>
      </c>
      <c r="S7" s="38">
        <v>9237</v>
      </c>
      <c r="T7" s="38">
        <v>327.67</v>
      </c>
      <c r="U7" s="38">
        <v>28.19</v>
      </c>
      <c r="V7" s="38">
        <v>2874</v>
      </c>
      <c r="W7" s="38">
        <v>1.17</v>
      </c>
      <c r="X7" s="38">
        <v>2456.41</v>
      </c>
      <c r="Y7" s="38">
        <v>97.77</v>
      </c>
      <c r="Z7" s="38">
        <v>99.85</v>
      </c>
      <c r="AA7" s="38">
        <v>101.08</v>
      </c>
      <c r="AB7" s="38">
        <v>100.33</v>
      </c>
      <c r="AC7" s="38">
        <v>99.41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4762.7700000000004</v>
      </c>
      <c r="BI7" s="38">
        <v>4608.1400000000003</v>
      </c>
      <c r="BJ7" s="38">
        <v>4668.72</v>
      </c>
      <c r="BK7" s="38">
        <v>1673.47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47.37</v>
      </c>
      <c r="BR7" s="38">
        <v>46.88</v>
      </c>
      <c r="BS7" s="38">
        <v>46.13</v>
      </c>
      <c r="BT7" s="38">
        <v>45.61</v>
      </c>
      <c r="BU7" s="38">
        <v>41.86</v>
      </c>
      <c r="BV7" s="38">
        <v>49.22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278.42</v>
      </c>
      <c r="CC7" s="38">
        <v>273.56</v>
      </c>
      <c r="CD7" s="38">
        <v>309.42</v>
      </c>
      <c r="CE7" s="38">
        <v>309.69</v>
      </c>
      <c r="CF7" s="38">
        <v>328.51</v>
      </c>
      <c r="CG7" s="38">
        <v>332.02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22.84</v>
      </c>
      <c r="CN7" s="38">
        <v>23.26</v>
      </c>
      <c r="CO7" s="38">
        <v>25.01</v>
      </c>
      <c r="CP7" s="38">
        <v>29.56</v>
      </c>
      <c r="CQ7" s="38">
        <v>23.93</v>
      </c>
      <c r="CR7" s="38">
        <v>36.65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47.94</v>
      </c>
      <c r="CY7" s="38">
        <v>50.75</v>
      </c>
      <c r="CZ7" s="38">
        <v>47.95</v>
      </c>
      <c r="DA7" s="38">
        <v>49.51</v>
      </c>
      <c r="DB7" s="38">
        <v>48.82</v>
      </c>
      <c r="DC7" s="38">
        <v>68.83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淺間　了</cp:lastModifiedBy>
  <dcterms:created xsi:type="dcterms:W3CDTF">2020-12-04T02:57:22Z</dcterms:created>
  <dcterms:modified xsi:type="dcterms:W3CDTF">2021-02-03T06:56:33Z</dcterms:modified>
  <cp:category/>
</cp:coreProperties>
</file>