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20_係\027_広報企画係\23広報係\04 照会文書\2020(R02)年度 照会文書 【2020.04-2021.03】\136-000 (No.4)\158 公営企業に係る経営比較分析表（令和元年度決算）の分析等について\158 回答\"/>
    </mc:Choice>
  </mc:AlternateContent>
  <workbookProtection workbookAlgorithmName="SHA-512" workbookHashValue="5DzRx7yQUDob0DQN0QA82/L/T7f2oICkdmZNsEv9Cu5hDeTqyykj6OLh2Rmo8NElu2s99hNJFbO2mtx79ZK0KQ==" workbookSaltValue="/6NMZFc94reOzM3eGNnqb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<sst xmlns="http://schemas.openxmlformats.org/spreadsheetml/2006/main" count="236" uniqueCount="119">
  <si>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</si>
  <si>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</si>
  <si>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</si>
  <si>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</si>
  <si>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</si>
  <si>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</si>
  <si>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</si>
  <si>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</si>
  <si>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</si>
  <si>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</si>
  <si>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</si>
  <si>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</si>
  <si>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</si>
  <si>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</si>
  <si>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</si>
  <si>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</si>
  <si>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</si>
  <si>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</si>
  <si>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</si>
  <si>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</si>
  <si>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</si>
  <si>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</si>
  <si>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</si>
  <si>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</si>
  <si>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</si>
  <si>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</si>
  <si>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</si>
  <si>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</si>
  <si>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</si>
  <si>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</si>
  <si>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</si>
  <si>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</si>
  <si>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</si>
  <si>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</si>
  <si>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</si>
  <si>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</si>
  <si>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</si>
  <si>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</si>
  <si>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</si>
  <si>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</si>
  <si>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</si>
  <si>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</si>
  <si>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</si>
  <si>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</si>
  <si>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</si>
  <si>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</si>
  <si>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</si>
  <si>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</si>
  <si>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</si>
  <si>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</si>
  <si>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</si>
  <si>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</si>
  <si>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</si>
  <si>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</si>
  <si>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</si>
  <si>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</si>
  <si>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</si>
  <si>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</si>
  <si>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</si>
  <si>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</si>
  <si>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</si>
  <si>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</si>
  <si>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</si>
  <si>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</si>
  <si>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</si>
  <si>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</si>
  <si>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</si>
  <si>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</si>
  <si>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</si>
  <si>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</si>
  <si>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</si>
  <si>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</si>
  <si>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</si>
  <si>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</si>
  <si>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</si>
  <si>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</si>
  <si>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</si>
  <si>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</si>
  <si>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</si>
  <si>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</si>
  <si>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</si>
  <si>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</si>
  <si>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</si>
  <si>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</si>
  <si>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</si>
  <si>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</si>
  <si>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</si>
  <si>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</si>
  <si>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</si>
  <si>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</si>
  <si>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</si>
  <si>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</si>
  <si>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</si>
  <si>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</si>
  <si>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</si>
  <si>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</si>
  <si>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</si>
  <si>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徳島市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</si>
  <si>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</si>
  <si>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</si>
  <si>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</si>
  <si>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</si>
  <si>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</si>
  <si>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</si>
  <si>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</si>
  <si>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</si>
  <si>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</si>
  <si>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</si>
  <si>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</si>
  <si>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</si>
  <si>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</si>
  <si>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</si>
  <si>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</si>
  <si>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</si>
  <si>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</si>
  <si>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</si>
  <si>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一般会計からの繰入金もあることから収益的収支比率は100％で推移している。
【④企業債残高対事業規模比率】
　当施設は既に整備された施設での譲渡を受けており企業債の発行がないため比率は0％となっている。
【⑤経費回収率】
　経費回収率は高水準で推移しており、全国平均及び類似団体平均値を上回っている。
【⑥汚水処理原価】
　汚水処理原価は低額で推移しており、全国平均及び類似団体平均値を下回っている。
【⑦施設利用率】
　施設利用率は５０％程度であり全国平均及び類似団体平均値を上回って推移している。
【⑧水洗化率】
　処理区域内での接続は完了している。</t>
    <rPh sb="153" eb="154">
      <t>アタイ</t>
    </rPh>
    <rPh sb="203" eb="204">
      <t>アタイ</t>
    </rPh>
    <phoneticPr fontId="4"/>
  </si>
  <si>
    <t>　法非適用団体であるため「①有形固定資産減価償却率」「②管渠老朽化率」は算出されていない。
　「③管渠改善率」については、これまでに設備改修を実施しておらず0％となっているが、施設の老朽化が進んでいることから、今後は改修工事などが必要となってくる。</t>
  </si>
  <si>
    <t>　本事業の実施状況は「経営の健全化・効率性」や「老朽化の状況」の指標からは順調であると判断できるが、今後は施設の老朽化に伴う設備改修などに多額の投資が必要となることが見込まれる。
　本市の下水道事業特別会計は厳しい財政状況にあり、建設コストの節減に留意するとともに、維持管理においても経費の節減に努め、効率的な運営に取り組んでいく必要がある。</t>
    <rPh sb="107" eb="109">
      <t>ザイセイ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</si>
</sst>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E5-4DDC-A390-534F85621FC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28E5-4DDC-A390-534F85621FC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52.59</c:v>
                </c:pt>
                <c:pt idx="1">
                  <c:v>51.2</c:v>
                </c:pt>
                <c:pt idx="2">
                  <c:v>46.81</c:v>
                </c:pt>
                <c:pt idx="3">
                  <c:v>49.63</c:v>
                </c:pt>
                <c:pt idx="4">
                  <c:v>47.26</c:v>
                </c:pt>
              </c:numCache>
            </c:numRef>
          </c:val>
          <c:extLst>
            <c:ext xmlns:c16="http://schemas.microsoft.com/office/drawing/2014/chart" uri="{C3380CC4-5D6E-409C-BE32-E72D297353CC}">
              <c16:uniqueId val="{00000000-93E0-442C-8453-0FD162E7733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93E0-442C-8453-0FD162E7733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7E9-4851-889E-BBECBA60489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07E9-4851-889E-BBECBA60489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298-4397-8373-75B064E1BEB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98-4397-8373-75B064E1BEB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C7-4D6C-A1C8-0F004D2A549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C7-4D6C-A1C8-0F004D2A549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8A-4BF6-A697-58257272F25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8A-4BF6-A697-58257272F25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78-4E9B-B79A-81BCAD2AFBB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78-4E9B-B79A-81BCAD2AFBB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60-4D59-A312-88C99E1DFD2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60-4D59-A312-88C99E1DFD2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19-4058-BED9-A3B7E7E7AE8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2119-4058-BED9-A3B7E7E7AE8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80.959999999999994</c:v>
                </c:pt>
                <c:pt idx="1">
                  <c:v>82.52</c:v>
                </c:pt>
                <c:pt idx="2">
                  <c:v>77.98</c:v>
                </c:pt>
                <c:pt idx="3">
                  <c:v>78.25</c:v>
                </c:pt>
                <c:pt idx="4">
                  <c:v>76.95</c:v>
                </c:pt>
              </c:numCache>
            </c:numRef>
          </c:val>
          <c:extLst>
            <c:ext xmlns:c16="http://schemas.microsoft.com/office/drawing/2014/chart" uri="{C3380CC4-5D6E-409C-BE32-E72D297353CC}">
              <c16:uniqueId val="{00000000-D72D-4C70-81F2-B1B0640C3DE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D72D-4C70-81F2-B1B0640C3DE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133.13999999999999</c:v>
                </c:pt>
                <c:pt idx="1">
                  <c:v>130.88</c:v>
                </c:pt>
                <c:pt idx="2">
                  <c:v>139.72</c:v>
                </c:pt>
                <c:pt idx="3">
                  <c:v>138.02000000000001</c:v>
                </c:pt>
                <c:pt idx="4">
                  <c:v>141.52000000000001</c:v>
                </c:pt>
              </c:numCache>
            </c:numRef>
          </c:val>
          <c:extLst>
            <c:ext xmlns:c16="http://schemas.microsoft.com/office/drawing/2014/chart" uri="{C3380CC4-5D6E-409C-BE32-E72D297353CC}">
              <c16:uniqueId val="{00000000-D00F-4EC7-A4FB-49137B72718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D00F-4EC7-A4FB-49137B72718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徳島市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253054</v>
      </c>
      <c r="AM8" s="51"/>
      <c r="AN8" s="51"/>
      <c r="AO8" s="51"/>
      <c r="AP8" s="51"/>
      <c r="AQ8" s="51"/>
      <c r="AR8" s="51"/>
      <c r="AS8" s="51"/>
      <c r="AT8" s="46">
        <f>データ!T6</f>
        <v>191.39</v>
      </c>
      <c r="AU8" s="46"/>
      <c r="AV8" s="46"/>
      <c r="AW8" s="46"/>
      <c r="AX8" s="46"/>
      <c r="AY8" s="46"/>
      <c r="AZ8" s="46"/>
      <c r="BA8" s="46"/>
      <c r="BB8" s="46">
        <f>データ!U6</f>
        <v>1322.19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2.33</v>
      </c>
      <c r="Q10" s="46"/>
      <c r="R10" s="46"/>
      <c r="S10" s="46"/>
      <c r="T10" s="46"/>
      <c r="U10" s="46"/>
      <c r="V10" s="46"/>
      <c r="W10" s="46">
        <f>データ!Q6</f>
        <v>107.65</v>
      </c>
      <c r="X10" s="46"/>
      <c r="Y10" s="46"/>
      <c r="Z10" s="46"/>
      <c r="AA10" s="46"/>
      <c r="AB10" s="46"/>
      <c r="AC10" s="46"/>
      <c r="AD10" s="51">
        <f>データ!R6</f>
        <v>2200</v>
      </c>
      <c r="AE10" s="51"/>
      <c r="AF10" s="51"/>
      <c r="AG10" s="51"/>
      <c r="AH10" s="51"/>
      <c r="AI10" s="51"/>
      <c r="AJ10" s="51"/>
      <c r="AK10" s="2"/>
      <c r="AL10" s="51">
        <f>データ!V6</f>
        <v>5868</v>
      </c>
      <c r="AM10" s="51"/>
      <c r="AN10" s="51"/>
      <c r="AO10" s="51"/>
      <c r="AP10" s="51"/>
      <c r="AQ10" s="51"/>
      <c r="AR10" s="51"/>
      <c r="AS10" s="51"/>
      <c r="AT10" s="46">
        <f>データ!W6</f>
        <v>0.87</v>
      </c>
      <c r="AU10" s="46"/>
      <c r="AV10" s="46"/>
      <c r="AW10" s="46"/>
      <c r="AX10" s="46"/>
      <c r="AY10" s="46"/>
      <c r="AZ10" s="46"/>
      <c r="BA10" s="46"/>
      <c r="BB10" s="46">
        <f>データ!X6</f>
        <v>6744.83</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118</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EAg6a1beo8HH+oj6wzyxzhP6B4eA7tA/bf9qQylz7VMQTBpx7NbtYnDC5zEuLxxCpj4ok+IQw7rqw45Ac2Q4qA==" saltValue="9WLok/u1u9N5Fr8isMSJi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362018</v>
      </c>
      <c r="D6" s="33">
        <f t="shared" si="3"/>
        <v>47</v>
      </c>
      <c r="E6" s="33">
        <f t="shared" si="3"/>
        <v>17</v>
      </c>
      <c r="F6" s="33">
        <f t="shared" si="3"/>
        <v>4</v>
      </c>
      <c r="G6" s="33">
        <f t="shared" si="3"/>
        <v>0</v>
      </c>
      <c r="H6" s="33" t="str">
        <f t="shared" si="3"/>
        <v>徳島県　徳島市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2.33</v>
      </c>
      <c r="Q6" s="34">
        <f t="shared" si="3"/>
        <v>107.65</v>
      </c>
      <c r="R6" s="34">
        <f t="shared" si="3"/>
        <v>2200</v>
      </c>
      <c r="S6" s="34">
        <f t="shared" si="3"/>
        <v>253054</v>
      </c>
      <c r="T6" s="34">
        <f t="shared" si="3"/>
        <v>191.39</v>
      </c>
      <c r="U6" s="34">
        <f t="shared" si="3"/>
        <v>1322.19</v>
      </c>
      <c r="V6" s="34">
        <f t="shared" si="3"/>
        <v>5868</v>
      </c>
      <c r="W6" s="34">
        <f t="shared" si="3"/>
        <v>0.87</v>
      </c>
      <c r="X6" s="34">
        <f t="shared" si="3"/>
        <v>6744.83</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80.959999999999994</v>
      </c>
      <c r="BR6" s="35">
        <f t="shared" ref="BR6:BZ6" si="8">IF(BR7="",NA(),BR7)</f>
        <v>82.52</v>
      </c>
      <c r="BS6" s="35">
        <f t="shared" si="8"/>
        <v>77.98</v>
      </c>
      <c r="BT6" s="35">
        <f t="shared" si="8"/>
        <v>78.25</v>
      </c>
      <c r="BU6" s="35">
        <f t="shared" si="8"/>
        <v>76.95</v>
      </c>
      <c r="BV6" s="35">
        <f t="shared" si="8"/>
        <v>49.22</v>
      </c>
      <c r="BW6" s="35">
        <f t="shared" si="8"/>
        <v>53.7</v>
      </c>
      <c r="BX6" s="35">
        <f t="shared" si="8"/>
        <v>61.54</v>
      </c>
      <c r="BY6" s="35">
        <f t="shared" si="8"/>
        <v>63.97</v>
      </c>
      <c r="BZ6" s="35">
        <f t="shared" si="8"/>
        <v>59.67</v>
      </c>
      <c r="CA6" s="34" t="str">
        <f>IF(CA7="","",IF(CA7="-","【-】","【"&amp;SUBSTITUTE(TEXT(CA7,"#,##0.00"),"-","△")&amp;"】"))</f>
        <v>【74.17】</v>
      </c>
      <c r="CB6" s="35">
        <f>IF(CB7="",NA(),CB7)</f>
        <v>133.13999999999999</v>
      </c>
      <c r="CC6" s="35">
        <f t="shared" ref="CC6:CK6" si="9">IF(CC7="",NA(),CC7)</f>
        <v>130.88</v>
      </c>
      <c r="CD6" s="35">
        <f t="shared" si="9"/>
        <v>139.72</v>
      </c>
      <c r="CE6" s="35">
        <f t="shared" si="9"/>
        <v>138.02000000000001</v>
      </c>
      <c r="CF6" s="35">
        <f t="shared" si="9"/>
        <v>141.52000000000001</v>
      </c>
      <c r="CG6" s="35">
        <f t="shared" si="9"/>
        <v>332.02</v>
      </c>
      <c r="CH6" s="35">
        <f t="shared" si="9"/>
        <v>300.35000000000002</v>
      </c>
      <c r="CI6" s="35">
        <f t="shared" si="9"/>
        <v>267.86</v>
      </c>
      <c r="CJ6" s="35">
        <f t="shared" si="9"/>
        <v>256.82</v>
      </c>
      <c r="CK6" s="35">
        <f t="shared" si="9"/>
        <v>270.60000000000002</v>
      </c>
      <c r="CL6" s="34" t="str">
        <f>IF(CL7="","",IF(CL7="-","【-】","【"&amp;SUBSTITUTE(TEXT(CL7,"#,##0.00"),"-","△")&amp;"】"))</f>
        <v>【218.56】</v>
      </c>
      <c r="CM6" s="35">
        <f>IF(CM7="",NA(),CM7)</f>
        <v>52.59</v>
      </c>
      <c r="CN6" s="35">
        <f t="shared" ref="CN6:CV6" si="10">IF(CN7="",NA(),CN7)</f>
        <v>51.2</v>
      </c>
      <c r="CO6" s="35">
        <f t="shared" si="10"/>
        <v>46.81</v>
      </c>
      <c r="CP6" s="35">
        <f t="shared" si="10"/>
        <v>49.63</v>
      </c>
      <c r="CQ6" s="35">
        <f t="shared" si="10"/>
        <v>47.26</v>
      </c>
      <c r="CR6" s="35">
        <f t="shared" si="10"/>
        <v>36.65</v>
      </c>
      <c r="CS6" s="35">
        <f t="shared" si="10"/>
        <v>37.72</v>
      </c>
      <c r="CT6" s="35">
        <f t="shared" si="10"/>
        <v>37.08</v>
      </c>
      <c r="CU6" s="35">
        <f t="shared" si="10"/>
        <v>37.46</v>
      </c>
      <c r="CV6" s="35">
        <f t="shared" si="10"/>
        <v>37.65</v>
      </c>
      <c r="CW6" s="34" t="str">
        <f>IF(CW7="","",IF(CW7="-","【-】","【"&amp;SUBSTITUTE(TEXT(CW7,"#,##0.00"),"-","△")&amp;"】"))</f>
        <v>【42.86】</v>
      </c>
      <c r="CX6" s="35">
        <f>IF(CX7="",NA(),CX7)</f>
        <v>100</v>
      </c>
      <c r="CY6" s="35">
        <f t="shared" ref="CY6:DG6" si="11">IF(CY7="",NA(),CY7)</f>
        <v>100</v>
      </c>
      <c r="CZ6" s="35">
        <f t="shared" si="11"/>
        <v>100</v>
      </c>
      <c r="DA6" s="35">
        <f t="shared" si="11"/>
        <v>100</v>
      </c>
      <c r="DB6" s="35">
        <f t="shared" si="11"/>
        <v>100</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362018</v>
      </c>
      <c r="D7" s="37">
        <v>47</v>
      </c>
      <c r="E7" s="37">
        <v>17</v>
      </c>
      <c r="F7" s="37">
        <v>4</v>
      </c>
      <c r="G7" s="37">
        <v>0</v>
      </c>
      <c r="H7" s="37" t="s">
        <v>97</v>
      </c>
      <c r="I7" s="37" t="s">
        <v>98</v>
      </c>
      <c r="J7" s="37" t="s">
        <v>99</v>
      </c>
      <c r="K7" s="37" t="s">
        <v>100</v>
      </c>
      <c r="L7" s="37" t="s">
        <v>101</v>
      </c>
      <c r="M7" s="37" t="s">
        <v>102</v>
      </c>
      <c r="N7" s="38" t="s">
        <v>103</v>
      </c>
      <c r="O7" s="38" t="s">
        <v>104</v>
      </c>
      <c r="P7" s="38">
        <v>2.33</v>
      </c>
      <c r="Q7" s="38">
        <v>107.65</v>
      </c>
      <c r="R7" s="38">
        <v>2200</v>
      </c>
      <c r="S7" s="38">
        <v>253054</v>
      </c>
      <c r="T7" s="38">
        <v>191.39</v>
      </c>
      <c r="U7" s="38">
        <v>1322.19</v>
      </c>
      <c r="V7" s="38">
        <v>5868</v>
      </c>
      <c r="W7" s="38">
        <v>0.87</v>
      </c>
      <c r="X7" s="38">
        <v>6744.83</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1673.47</v>
      </c>
      <c r="BL7" s="38">
        <v>1592.72</v>
      </c>
      <c r="BM7" s="38">
        <v>1223.96</v>
      </c>
      <c r="BN7" s="38">
        <v>1269.1500000000001</v>
      </c>
      <c r="BO7" s="38">
        <v>1087.96</v>
      </c>
      <c r="BP7" s="38">
        <v>1218.7</v>
      </c>
      <c r="BQ7" s="38">
        <v>80.959999999999994</v>
      </c>
      <c r="BR7" s="38">
        <v>82.52</v>
      </c>
      <c r="BS7" s="38">
        <v>77.98</v>
      </c>
      <c r="BT7" s="38">
        <v>78.25</v>
      </c>
      <c r="BU7" s="38">
        <v>76.95</v>
      </c>
      <c r="BV7" s="38">
        <v>49.22</v>
      </c>
      <c r="BW7" s="38">
        <v>53.7</v>
      </c>
      <c r="BX7" s="38">
        <v>61.54</v>
      </c>
      <c r="BY7" s="38">
        <v>63.97</v>
      </c>
      <c r="BZ7" s="38">
        <v>59.67</v>
      </c>
      <c r="CA7" s="38">
        <v>74.17</v>
      </c>
      <c r="CB7" s="38">
        <v>133.13999999999999</v>
      </c>
      <c r="CC7" s="38">
        <v>130.88</v>
      </c>
      <c r="CD7" s="38">
        <v>139.72</v>
      </c>
      <c r="CE7" s="38">
        <v>138.02000000000001</v>
      </c>
      <c r="CF7" s="38">
        <v>141.52000000000001</v>
      </c>
      <c r="CG7" s="38">
        <v>332.02</v>
      </c>
      <c r="CH7" s="38">
        <v>300.35000000000002</v>
      </c>
      <c r="CI7" s="38">
        <v>267.86</v>
      </c>
      <c r="CJ7" s="38">
        <v>256.82</v>
      </c>
      <c r="CK7" s="38">
        <v>270.60000000000002</v>
      </c>
      <c r="CL7" s="38">
        <v>218.56</v>
      </c>
      <c r="CM7" s="38">
        <v>52.59</v>
      </c>
      <c r="CN7" s="38">
        <v>51.2</v>
      </c>
      <c r="CO7" s="38">
        <v>46.81</v>
      </c>
      <c r="CP7" s="38">
        <v>49.63</v>
      </c>
      <c r="CQ7" s="38">
        <v>47.26</v>
      </c>
      <c r="CR7" s="38">
        <v>36.65</v>
      </c>
      <c r="CS7" s="38">
        <v>37.72</v>
      </c>
      <c r="CT7" s="38">
        <v>37.08</v>
      </c>
      <c r="CU7" s="38">
        <v>37.46</v>
      </c>
      <c r="CV7" s="38">
        <v>37.65</v>
      </c>
      <c r="CW7" s="38">
        <v>42.86</v>
      </c>
      <c r="CX7" s="38">
        <v>100</v>
      </c>
      <c r="CY7" s="38">
        <v>100</v>
      </c>
      <c r="CZ7" s="38">
        <v>100</v>
      </c>
      <c r="DA7" s="38">
        <v>100</v>
      </c>
      <c r="DB7" s="38">
        <v>100</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井内　達哉</cp:lastModifiedBy>
  <cp:lastPrinted>2021-01-21T07:48:54Z</cp:lastPrinted>
  <dcterms:created xsi:type="dcterms:W3CDTF">2020-12-04T02:57:21Z</dcterms:created>
  <dcterms:modified xsi:type="dcterms:W3CDTF">2021-01-21T07:48:55Z</dcterms:modified>
  <cp:category/>
</cp:coreProperties>
</file>