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JQOidFM84AKjcuOAI/smNGid2N/S93z5qVcaWugE3pdbbIebc0SCwT75R4HivhUTPjk1o73Wme/22wchHWlI2w==" workbookSaltValue="fFrY57hacFmxrOVkry0R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<sst xmlns="http://schemas.openxmlformats.org/spreadsheetml/2006/main" count="238" uniqueCount="118">
  <si>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</si>
  <si>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</si>
  <si>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</si>
  <si>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</si>
  <si>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</si>
  <si>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</si>
  <si>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</si>
  <si>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</si>
  <si>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</si>
  <si>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</si>
  <si>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</si>
  <si>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</si>
  <si>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</si>
  <si>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</si>
  <si>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</si>
  <si>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</si>
  <si>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</si>
  <si>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</si>
  <si>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</si>
  <si>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</si>
  <si>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</si>
  <si>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</si>
  <si>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</si>
  <si>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</si>
  <si>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</si>
  <si>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</si>
  <si>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</si>
  <si>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</si>
  <si>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</si>
  <si>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</si>
  <si>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</si>
  <si>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</si>
  <si>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</si>
  <si>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</si>
  <si>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</si>
  <si>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</si>
  <si>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</si>
  <si>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</si>
  <si>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</si>
  <si>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</si>
  <si>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</si>
  <si>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</si>
  <si>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</si>
  <si>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</si>
  <si>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</si>
  <si>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</si>
  <si>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</si>
  <si>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</si>
  <si>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</si>
  <si>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</si>
  <si>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</si>
  <si>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</si>
  <si>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</si>
  <si>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</si>
  <si>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</si>
  <si>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</si>
  <si>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</si>
  <si>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</si>
  <si>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</si>
  <si>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</si>
  <si>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</si>
  <si>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</si>
  <si>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</si>
  <si>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</si>
  <si>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</si>
  <si>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</si>
  <si>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</si>
  <si>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</si>
  <si>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</si>
  <si>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</si>
  <si>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</si>
  <si>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</si>
  <si>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</si>
  <si>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</si>
  <si>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</si>
  <si>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</si>
  <si>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</si>
  <si>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</si>
  <si>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</si>
  <si>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</si>
  <si>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</si>
  <si>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</si>
  <si>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</si>
  <si>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</si>
  <si>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</si>
  <si>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</si>
  <si>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</si>
  <si>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</si>
  <si>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</si>
  <si>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</si>
  <si>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</si>
  <si>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</si>
  <si>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</si>
  <si>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</si>
  <si>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</si>
  <si>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</si>
  <si>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</si>
  <si>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</si>
  <si>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</si>
  <si>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</si>
  <si>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</si>
  <si>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</si>
  <si>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</si>
  <si>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</si>
  <si>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</si>
  <si>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</si>
  <si>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</si>
  <si>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</si>
  <si>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</si>
  <si>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</si>
  <si>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</si>
  <si>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</si>
  <si>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</si>
  <si>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</si>
  <si>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</si>
  <si>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松茂町の公共下水道事業は平成２１年から供用を開始し、計画的に面整備をしながら供用開始区域を広げている。整備区域の拡大に伴い、水洗化率は上がっているが、使用料収入は減少しており、さらに建築投資に係る費用や地方債の償還金が増加しているため収益的収支比率が１００％を大きく割り込み毎年減少していっている。一般会計からの繰入金に依存している状況である。　　　　　　　　　　　　　　　経費回収率については、前年度より減少したが、大規模企業が接続したことにより下水道使用料が増大し、類似団体平均値と比較すると上回っている。今後は、真空ステーションや中継ポンプ場の修繕等の汚水処理費が増えていくことが予想されるので、適正な使用料収入の確保に努めなければならない。また、建設費の低コスト化を図り、面整備の平準化を行いながら効率的な経営に努める。</t>
    <phoneticPr fontId="4"/>
  </si>
  <si>
    <t>真空ポンプの故障や取替にかかる修繕費は年々増加してきているが、管渠に関しては経過年数がまだ面整備中であり、更新や修繕は行っていない。今後、初期に整備済みの区域については更新計画が必要となってくる。</t>
    <phoneticPr fontId="4"/>
  </si>
  <si>
    <t>事業開始は平成13年度で、平成21年に供用開始し、令和元年度末における普及率は30.97％、水洗化率は61.75％となっている。現在は建設途上であり、水洗化の推進、適正な維持管理に努めているが、収支の不足分は一般会計からの繰り入れにより補填している状況にある。下水道事業が一般会計の大きな負担にならないように、計画の平準化による面整備の完了をするべく事業推進を行う。また、接続率の向上に向けた取組を行い、使用料収入での増益が出るよう努力していかなければならない。また、公営企業会計の適用により、経営状況を比較可能な形で的確に把握した上で、経営基盤の強化と財政マネジメントの向上に取り組む。</t>
    <rPh sb="25" eb="27">
      <t>レイワ</t>
    </rPh>
    <rPh sb="27" eb="28">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</si>
</sst>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AA-4EF0-88E8-3DCE934EEC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AEAA-4EF0-88E8-3DCE934EEC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17.079999999999998</c:v>
                </c:pt>
                <c:pt idx="1">
                  <c:v>9.14</c:v>
                </c:pt>
                <c:pt idx="2">
                  <c:v>11.53</c:v>
                </c:pt>
                <c:pt idx="3">
                  <c:v>0</c:v>
                </c:pt>
                <c:pt idx="4">
                  <c:v>0</c:v>
                </c:pt>
              </c:numCache>
            </c:numRef>
          </c:val>
          <c:extLst>
            <c:ext xmlns:c16="http://schemas.microsoft.com/office/drawing/2014/chart" uri="{C3380CC4-5D6E-409C-BE32-E72D297353CC}">
              <c16:uniqueId val="{00000000-BCF7-4AA7-8F77-870EE2D696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c:ext xmlns:c16="http://schemas.microsoft.com/office/drawing/2014/chart" uri="{C3380CC4-5D6E-409C-BE32-E72D297353CC}">
              <c16:uniqueId val="{00000001-BCF7-4AA7-8F77-870EE2D696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56.67</c:v>
                </c:pt>
                <c:pt idx="1">
                  <c:v>59.96</c:v>
                </c:pt>
                <c:pt idx="2">
                  <c:v>59.17</c:v>
                </c:pt>
                <c:pt idx="3">
                  <c:v>61.67</c:v>
                </c:pt>
                <c:pt idx="4">
                  <c:v>61.75</c:v>
                </c:pt>
              </c:numCache>
            </c:numRef>
          </c:val>
          <c:extLst>
            <c:ext xmlns:c16="http://schemas.microsoft.com/office/drawing/2014/chart" uri="{C3380CC4-5D6E-409C-BE32-E72D297353CC}">
              <c16:uniqueId val="{00000000-BBB1-4CB2-AE9C-9A5613A953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c:ext xmlns:c16="http://schemas.microsoft.com/office/drawing/2014/chart" uri="{C3380CC4-5D6E-409C-BE32-E72D297353CC}">
              <c16:uniqueId val="{00000001-BBB1-4CB2-AE9C-9A5613A953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75.5</c:v>
                </c:pt>
                <c:pt idx="1">
                  <c:v>78.31</c:v>
                </c:pt>
                <c:pt idx="2">
                  <c:v>74.5</c:v>
                </c:pt>
                <c:pt idx="3">
                  <c:v>73.17</c:v>
                </c:pt>
                <c:pt idx="4">
                  <c:v>69.48</c:v>
                </c:pt>
              </c:numCache>
            </c:numRef>
          </c:val>
          <c:extLst>
            <c:ext xmlns:c16="http://schemas.microsoft.com/office/drawing/2014/chart" uri="{C3380CC4-5D6E-409C-BE32-E72D297353CC}">
              <c16:uniqueId val="{00000000-D74D-4F47-909F-D65BCFA88B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D-4F47-909F-D65BCFA88B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9-4062-869C-65A3EF032E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9-4062-869C-65A3EF032E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2B-441B-8044-4F1C74116C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2B-441B-8044-4F1C74116C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BA-4826-8301-5C99707543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A-4826-8301-5C99707543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B5-4D50-AA3C-FC44FA6125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B5-4D50-AA3C-FC44FA6125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354.29</c:v>
                </c:pt>
                <c:pt idx="1">
                  <c:v>333.3</c:v>
                </c:pt>
                <c:pt idx="2">
                  <c:v>158.08000000000001</c:v>
                </c:pt>
                <c:pt idx="3" formatCode="#,##0.00;&quot;△&quot;#,##0.00">
                  <c:v>0</c:v>
                </c:pt>
                <c:pt idx="4" formatCode="#,##0.00;&quot;△&quot;#,##0.00">
                  <c:v>0</c:v>
                </c:pt>
              </c:numCache>
            </c:numRef>
          </c:val>
          <c:extLst>
            <c:ext xmlns:c16="http://schemas.microsoft.com/office/drawing/2014/chart" uri="{C3380CC4-5D6E-409C-BE32-E72D297353CC}">
              <c16:uniqueId val="{00000000-DFB0-4AA1-9606-104E5DED7F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c:ext xmlns:c16="http://schemas.microsoft.com/office/drawing/2014/chart" uri="{C3380CC4-5D6E-409C-BE32-E72D297353CC}">
              <c16:uniqueId val="{00000001-DFB0-4AA1-9606-104E5DED7F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73.680000000000007</c:v>
                </c:pt>
                <c:pt idx="1">
                  <c:v>76.650000000000006</c:v>
                </c:pt>
                <c:pt idx="2">
                  <c:v>99.73</c:v>
                </c:pt>
                <c:pt idx="3">
                  <c:v>95.58</c:v>
                </c:pt>
                <c:pt idx="4">
                  <c:v>72.010000000000005</c:v>
                </c:pt>
              </c:numCache>
            </c:numRef>
          </c:val>
          <c:extLst>
            <c:ext xmlns:c16="http://schemas.microsoft.com/office/drawing/2014/chart" uri="{C3380CC4-5D6E-409C-BE32-E72D297353CC}">
              <c16:uniqueId val="{00000000-08D9-4DCA-AC55-92966A7A4C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c:ext xmlns:c16="http://schemas.microsoft.com/office/drawing/2014/chart" uri="{C3380CC4-5D6E-409C-BE32-E72D297353CC}">
              <c16:uniqueId val="{00000001-08D9-4DCA-AC55-92966A7A4C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200.12</c:v>
                </c:pt>
                <c:pt idx="1">
                  <c:v>192.81</c:v>
                </c:pt>
                <c:pt idx="2">
                  <c:v>150</c:v>
                </c:pt>
                <c:pt idx="3">
                  <c:v>156.47</c:v>
                </c:pt>
                <c:pt idx="4">
                  <c:v>208.42</c:v>
                </c:pt>
              </c:numCache>
            </c:numRef>
          </c:val>
          <c:extLst>
            <c:ext xmlns:c16="http://schemas.microsoft.com/office/drawing/2014/chart" uri="{C3380CC4-5D6E-409C-BE32-E72D297353CC}">
              <c16:uniqueId val="{00000000-F95D-4216-8C7D-78C21B7646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c:ext xmlns:c16="http://schemas.microsoft.com/office/drawing/2014/chart" uri="{C3380CC4-5D6E-409C-BE32-E72D297353CC}">
              <c16:uniqueId val="{00000001-F95D-4216-8C7D-78C21B7646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松茂町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15056</v>
      </c>
      <c r="AM8" s="51"/>
      <c r="AN8" s="51"/>
      <c r="AO8" s="51"/>
      <c r="AP8" s="51"/>
      <c r="AQ8" s="51"/>
      <c r="AR8" s="51"/>
      <c r="AS8" s="51"/>
      <c r="AT8" s="46">
        <f>データ!T6</f>
        <v>14.24</v>
      </c>
      <c r="AU8" s="46"/>
      <c r="AV8" s="46"/>
      <c r="AW8" s="46"/>
      <c r="AX8" s="46"/>
      <c r="AY8" s="46"/>
      <c r="AZ8" s="46"/>
      <c r="BA8" s="46"/>
      <c r="BB8" s="46">
        <f>データ!U6</f>
        <v>1057.3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30.98</v>
      </c>
      <c r="Q10" s="46"/>
      <c r="R10" s="46"/>
      <c r="S10" s="46"/>
      <c r="T10" s="46"/>
      <c r="U10" s="46"/>
      <c r="V10" s="46"/>
      <c r="W10" s="46">
        <f>データ!Q6</f>
        <v>106.05</v>
      </c>
      <c r="X10" s="46"/>
      <c r="Y10" s="46"/>
      <c r="Z10" s="46"/>
      <c r="AA10" s="46"/>
      <c r="AB10" s="46"/>
      <c r="AC10" s="46"/>
      <c r="AD10" s="51">
        <f>データ!R6</f>
        <v>2669</v>
      </c>
      <c r="AE10" s="51"/>
      <c r="AF10" s="51"/>
      <c r="AG10" s="51"/>
      <c r="AH10" s="51"/>
      <c r="AI10" s="51"/>
      <c r="AJ10" s="51"/>
      <c r="AK10" s="2"/>
      <c r="AL10" s="51">
        <f>データ!V6</f>
        <v>4633</v>
      </c>
      <c r="AM10" s="51"/>
      <c r="AN10" s="51"/>
      <c r="AO10" s="51"/>
      <c r="AP10" s="51"/>
      <c r="AQ10" s="51"/>
      <c r="AR10" s="51"/>
      <c r="AS10" s="51"/>
      <c r="AT10" s="46">
        <f>データ!W6</f>
        <v>2.14</v>
      </c>
      <c r="AU10" s="46"/>
      <c r="AV10" s="46"/>
      <c r="AW10" s="46"/>
      <c r="AX10" s="46"/>
      <c r="AY10" s="46"/>
      <c r="AZ10" s="46"/>
      <c r="BA10" s="46"/>
      <c r="BB10" s="46">
        <f>データ!X6</f>
        <v>2164.9499999999998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mZpqxjNPWaqrChKLn8ggRjZv9u5VIcPdr0+YzKzsy74NfvXSjQ7johzyuIdpBri28GrrP5b+XB7Btu3Pip1LAA==" saltValue="TkTWt3alF+T1OD7IekyM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364011</v>
      </c>
      <c r="D6" s="33">
        <f t="shared" si="3"/>
        <v>47</v>
      </c>
      <c r="E6" s="33">
        <f t="shared" si="3"/>
        <v>17</v>
      </c>
      <c r="F6" s="33">
        <f t="shared" si="3"/>
        <v>1</v>
      </c>
      <c r="G6" s="33">
        <f t="shared" si="3"/>
        <v>0</v>
      </c>
      <c r="H6" s="33" t="str">
        <f t="shared" si="3"/>
        <v>徳島県　松茂町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30.98</v>
      </c>
      <c r="Q6" s="34">
        <f t="shared" si="3"/>
        <v>106.05</v>
      </c>
      <c r="R6" s="34">
        <f t="shared" si="3"/>
        <v>2669</v>
      </c>
      <c r="S6" s="34">
        <f t="shared" si="3"/>
        <v>15056</v>
      </c>
      <c r="T6" s="34">
        <f t="shared" si="3"/>
        <v>14.24</v>
      </c>
      <c r="U6" s="34">
        <f t="shared" si="3"/>
        <v>1057.3</v>
      </c>
      <c r="V6" s="34">
        <f t="shared" si="3"/>
        <v>4633</v>
      </c>
      <c r="W6" s="34">
        <f t="shared" si="3"/>
        <v>2.14</v>
      </c>
      <c r="X6" s="34">
        <f t="shared" si="3"/>
        <v>2164.9499999999998</v>
      </c>
      <c r="Y6" s="35">
        <f>IF(Y7="",NA(),Y7)</f>
        <v>75.5</v>
      </c>
      <c r="Z6" s="35">
        <f t="shared" ref="Z6:AH6" si="4">IF(Z7="",NA(),Z7)</f>
        <v>78.31</v>
      </c>
      <c r="AA6" s="35">
        <f t="shared" si="4"/>
        <v>74.5</v>
      </c>
      <c r="AB6" s="35">
        <f t="shared" si="4"/>
        <v>73.17</v>
      </c>
      <c r="AC6" s="35">
        <f t="shared" si="4"/>
        <v>69.48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354.29</v>
      </c>
      <c r="BG6" s="35">
        <f t="shared" ref="BG6:BO6" si="7">IF(BG7="",NA(),BG7)</f>
        <v>333.3</v>
      </c>
      <c r="BH6" s="35">
        <f t="shared" si="7"/>
        <v>158.08000000000001</v>
      </c>
      <c r="BI6" s="34">
        <f t="shared" si="7"/>
        <v>0</v>
      </c>
      <c r="BJ6" s="34">
        <f t="shared" si="7"/>
        <v>0</v>
      </c>
      <c r="BK6" s="35">
        <f t="shared" si="7"/>
        <v>1824.34</v>
      </c>
      <c r="BL6" s="35">
        <f t="shared" si="7"/>
        <v>1604.64</v>
      </c>
      <c r="BM6" s="35">
        <f t="shared" si="7"/>
        <v>1217.7</v>
      </c>
      <c r="BN6" s="35">
        <f t="shared" si="7"/>
        <v>1689.65</v>
      </c>
      <c r="BO6" s="35">
        <f t="shared" si="7"/>
        <v>808.77</v>
      </c>
      <c r="BP6" s="34" t="str">
        <f>IF(BP7="","",IF(BP7="-","【-】","【"&amp;SUBSTITUTE(TEXT(BP7,"#,##0.00"),"-","△")&amp;"】"))</f>
        <v>【682.51】</v>
      </c>
      <c r="BQ6" s="35">
        <f>IF(BQ7="",NA(),BQ7)</f>
        <v>73.680000000000007</v>
      </c>
      <c r="BR6" s="35">
        <f t="shared" ref="BR6:BZ6" si="8">IF(BR7="",NA(),BR7)</f>
        <v>76.650000000000006</v>
      </c>
      <c r="BS6" s="35">
        <f t="shared" si="8"/>
        <v>99.73</v>
      </c>
      <c r="BT6" s="35">
        <f t="shared" si="8"/>
        <v>95.58</v>
      </c>
      <c r="BU6" s="35">
        <f t="shared" si="8"/>
        <v>72.010000000000005</v>
      </c>
      <c r="BV6" s="35">
        <f t="shared" si="8"/>
        <v>54.16</v>
      </c>
      <c r="BW6" s="35">
        <f t="shared" si="8"/>
        <v>60.01</v>
      </c>
      <c r="BX6" s="35">
        <f t="shared" si="8"/>
        <v>66.680000000000007</v>
      </c>
      <c r="BY6" s="35">
        <f t="shared" si="8"/>
        <v>58.12</v>
      </c>
      <c r="BZ6" s="35">
        <f t="shared" si="8"/>
        <v>48.2</v>
      </c>
      <c r="CA6" s="34" t="str">
        <f>IF(CA7="","",IF(CA7="-","【-】","【"&amp;SUBSTITUTE(TEXT(CA7,"#,##0.00"),"-","△")&amp;"】"))</f>
        <v>【100.34】</v>
      </c>
      <c r="CB6" s="35">
        <f>IF(CB7="",NA(),CB7)</f>
        <v>200.12</v>
      </c>
      <c r="CC6" s="35">
        <f t="shared" ref="CC6:CK6" si="9">IF(CC7="",NA(),CC7)</f>
        <v>192.81</v>
      </c>
      <c r="CD6" s="35">
        <f t="shared" si="9"/>
        <v>150</v>
      </c>
      <c r="CE6" s="35">
        <f t="shared" si="9"/>
        <v>156.47</v>
      </c>
      <c r="CF6" s="35">
        <f t="shared" si="9"/>
        <v>208.42</v>
      </c>
      <c r="CG6" s="35">
        <f t="shared" si="9"/>
        <v>307.56</v>
      </c>
      <c r="CH6" s="35">
        <f t="shared" si="9"/>
        <v>277.67</v>
      </c>
      <c r="CI6" s="35">
        <f t="shared" si="9"/>
        <v>260.11</v>
      </c>
      <c r="CJ6" s="35">
        <f t="shared" si="9"/>
        <v>304.98</v>
      </c>
      <c r="CK6" s="35">
        <f t="shared" si="9"/>
        <v>345.96</v>
      </c>
      <c r="CL6" s="34" t="str">
        <f>IF(CL7="","",IF(CL7="-","【-】","【"&amp;SUBSTITUTE(TEXT(CL7,"#,##0.00"),"-","△")&amp;"】"))</f>
        <v>【136.15】</v>
      </c>
      <c r="CM6" s="35">
        <f>IF(CM7="",NA(),CM7)</f>
        <v>17.079999999999998</v>
      </c>
      <c r="CN6" s="35">
        <f t="shared" ref="CN6:CV6" si="10">IF(CN7="",NA(),CN7)</f>
        <v>9.14</v>
      </c>
      <c r="CO6" s="35">
        <f t="shared" si="10"/>
        <v>11.53</v>
      </c>
      <c r="CP6" s="35" t="str">
        <f t="shared" si="10"/>
        <v>-</v>
      </c>
      <c r="CQ6" s="35" t="str">
        <f t="shared" si="10"/>
        <v>-</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56.67</v>
      </c>
      <c r="CY6" s="35">
        <f t="shared" ref="CY6:DG6" si="11">IF(CY7="",NA(),CY7)</f>
        <v>59.96</v>
      </c>
      <c r="CZ6" s="35">
        <f t="shared" si="11"/>
        <v>59.17</v>
      </c>
      <c r="DA6" s="35">
        <f t="shared" si="11"/>
        <v>61.67</v>
      </c>
      <c r="DB6" s="35">
        <f t="shared" si="11"/>
        <v>61.75</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364011</v>
      </c>
      <c r="D7" s="37">
        <v>47</v>
      </c>
      <c r="E7" s="37">
        <v>17</v>
      </c>
      <c r="F7" s="37">
        <v>1</v>
      </c>
      <c r="G7" s="37">
        <v>0</v>
      </c>
      <c r="H7" s="37" t="s">
        <v>97</v>
      </c>
      <c r="I7" s="37" t="s">
        <v>98</v>
      </c>
      <c r="J7" s="37" t="s">
        <v>99</v>
      </c>
      <c r="K7" s="37" t="s">
        <v>100</v>
      </c>
      <c r="L7" s="37" t="s">
        <v>101</v>
      </c>
      <c r="M7" s="37" t="s">
        <v>102</v>
      </c>
      <c r="N7" s="38" t="s">
        <v>103</v>
      </c>
      <c r="O7" s="38" t="s">
        <v>104</v>
      </c>
      <c r="P7" s="38">
        <v>30.98</v>
      </c>
      <c r="Q7" s="38">
        <v>106.05</v>
      </c>
      <c r="R7" s="38">
        <v>2669</v>
      </c>
      <c r="S7" s="38">
        <v>15056</v>
      </c>
      <c r="T7" s="38">
        <v>14.24</v>
      </c>
      <c r="U7" s="38">
        <v>1057.3</v>
      </c>
      <c r="V7" s="38">
        <v>4633</v>
      </c>
      <c r="W7" s="38">
        <v>2.14</v>
      </c>
      <c r="X7" s="38">
        <v>2164.9499999999998</v>
      </c>
      <c r="Y7" s="38">
        <v>75.5</v>
      </c>
      <c r="Z7" s="38">
        <v>78.31</v>
      </c>
      <c r="AA7" s="38">
        <v>74.5</v>
      </c>
      <c r="AB7" s="38">
        <v>73.17</v>
      </c>
      <c r="AC7" s="38">
        <v>69.48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354.29</v>
      </c>
      <c r="BG7" s="38">
        <v>333.3</v>
      </c>
      <c r="BH7" s="38">
        <v>158.08000000000001</v>
      </c>
      <c r="BI7" s="38">
        <v>0</v>
      </c>
      <c r="BJ7" s="38">
        <v>0</v>
      </c>
      <c r="BK7" s="38">
        <v>1824.34</v>
      </c>
      <c r="BL7" s="38">
        <v>1604.64</v>
      </c>
      <c r="BM7" s="38">
        <v>1217.7</v>
      </c>
      <c r="BN7" s="38">
        <v>1689.65</v>
      </c>
      <c r="BO7" s="38">
        <v>808.77</v>
      </c>
      <c r="BP7" s="38">
        <v>682.51</v>
      </c>
      <c r="BQ7" s="38">
        <v>73.680000000000007</v>
      </c>
      <c r="BR7" s="38">
        <v>76.650000000000006</v>
      </c>
      <c r="BS7" s="38">
        <v>99.73</v>
      </c>
      <c r="BT7" s="38">
        <v>95.58</v>
      </c>
      <c r="BU7" s="38">
        <v>72.010000000000005</v>
      </c>
      <c r="BV7" s="38">
        <v>54.16</v>
      </c>
      <c r="BW7" s="38">
        <v>60.01</v>
      </c>
      <c r="BX7" s="38">
        <v>66.680000000000007</v>
      </c>
      <c r="BY7" s="38">
        <v>58.12</v>
      </c>
      <c r="BZ7" s="38">
        <v>48.2</v>
      </c>
      <c r="CA7" s="38">
        <v>100.34</v>
      </c>
      <c r="CB7" s="38">
        <v>200.12</v>
      </c>
      <c r="CC7" s="38">
        <v>192.81</v>
      </c>
      <c r="CD7" s="38">
        <v>150</v>
      </c>
      <c r="CE7" s="38">
        <v>156.47</v>
      </c>
      <c r="CF7" s="38">
        <v>208.42</v>
      </c>
      <c r="CG7" s="38">
        <v>307.56</v>
      </c>
      <c r="CH7" s="38">
        <v>277.67</v>
      </c>
      <c r="CI7" s="38">
        <v>260.11</v>
      </c>
      <c r="CJ7" s="38">
        <v>304.98</v>
      </c>
      <c r="CK7" s="38">
        <v>345.96</v>
      </c>
      <c r="CL7" s="38">
        <v>136.15</v>
      </c>
      <c r="CM7" s="38">
        <v>17.079999999999998</v>
      </c>
      <c r="CN7" s="38">
        <v>9.14</v>
      </c>
      <c r="CO7" s="38">
        <v>11.53</v>
      </c>
      <c r="CP7" s="38" t="s">
        <v>103</v>
      </c>
      <c r="CQ7" s="38" t="s">
        <v>103</v>
      </c>
      <c r="CR7" s="38">
        <v>39.869999999999997</v>
      </c>
      <c r="CS7" s="38">
        <v>41.28</v>
      </c>
      <c r="CT7" s="38">
        <v>41.45</v>
      </c>
      <c r="CU7" s="38">
        <v>36.97</v>
      </c>
      <c r="CV7" s="38">
        <v>39.51</v>
      </c>
      <c r="CW7" s="38">
        <v>59.64</v>
      </c>
      <c r="CX7" s="38">
        <v>56.67</v>
      </c>
      <c r="CY7" s="38">
        <v>59.96</v>
      </c>
      <c r="CZ7" s="38">
        <v>59.17</v>
      </c>
      <c r="DA7" s="38">
        <v>61.67</v>
      </c>
      <c r="DB7" s="38">
        <v>61.75</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2021-01-31T23:46:40Z</cp:lastPrinted>
  <dcterms:created xsi:type="dcterms:W3CDTF">2020-12-04T02:49:01Z</dcterms:created>
  <dcterms:modified xsi:type="dcterms:W3CDTF">2021-01-31T23:51:49Z</dcterms:modified>
  <cp:category/>
</cp:coreProperties>
</file>