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urata.tomoya\Desktop\"/>
    </mc:Choice>
  </mc:AlternateContent>
  <xr:revisionPtr revIDLastSave="0" documentId="8_{3286CD3A-2A72-4590-AEE1-8B7D89DB79A1}" xr6:coauthVersionLast="44" xr6:coauthVersionMax="44" xr10:uidLastSave="{00000000-0000-0000-0000-000000000000}"/>
  <workbookProtection workbookAlgorithmName="SHA-512" workbookHashValue="BgWDDNnPSj4eXXieMtd+RTggNZpjUac8x759qj7pgs2oNVGyc8JKlUfZntVU2LPGUmYZxo79oxY7cSt13If3mg==" workbookSaltValue="0WHuy7WkZeS5RFFZM5IP2w==" workbookSpinCount="100000" lockStructure="1"/>
  <bookViews>
    <workbookView xWindow="225" yWindow="-15105" windowWidth="19080" windowHeight="141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R6" i="5"/>
  <c r="Q6" i="5"/>
  <c r="W10" i="4" s="1"/>
  <c r="P6" i="5"/>
  <c r="O6" i="5"/>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BB10" i="4"/>
  <c r="AT10" i="4"/>
  <c r="AL10" i="4"/>
  <c r="AD10" i="4"/>
  <c r="P10" i="4"/>
  <c r="I10" i="4"/>
  <c r="B10" i="4"/>
  <c r="AT8" i="4"/>
  <c r="AL8" i="4"/>
  <c r="W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<sst xmlns="http://schemas.openxmlformats.org/spreadsheetml/2006/main" count="236" uniqueCount="120">
  <si>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</si>
  <si>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</si>
  <si>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</si>
  <si>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</si>
  <si>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</si>
  <si>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</si>
  <si>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</si>
  <si>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</si>
  <si>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</si>
  <si>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</si>
  <si>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</si>
  <si>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</si>
  <si>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</si>
  <si>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</si>
  <si>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</si>
  <si>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</si>
  <si>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</si>
  <si>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</si>
  <si>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</si>
  <si>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</si>
  <si>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</si>
  <si>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</si>
  <si>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</si>
  <si>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</si>
  <si>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</si>
  <si>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</si>
  <si>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</si>
  <si>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</si>
  <si>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</si>
  <si>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</si>
  <si>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</si>
  <si>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</si>
  <si>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</si>
  <si>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</si>
  <si>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</si>
  <si>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</si>
  <si>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</si>
  <si>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</si>
  <si>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</si>
  <si>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</si>
  <si>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</si>
  <si>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</si>
  <si>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</si>
  <si>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</si>
  <si>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</si>
  <si>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</si>
  <si>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</si>
  <si>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</si>
  <si>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</si>
  <si>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</si>
  <si>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</si>
  <si>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</si>
  <si>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</si>
  <si>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</si>
  <si>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</si>
  <si>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</si>
  <si>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</si>
  <si>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</si>
  <si>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</si>
  <si>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</si>
  <si>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</si>
  <si>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</si>
  <si>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</si>
  <si>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</si>
  <si>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</si>
  <si>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</si>
  <si>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</si>
  <si>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</si>
  <si>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</si>
  <si>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</si>
  <si>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</si>
  <si>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</si>
  <si>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</si>
  <si>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</si>
  <si>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</si>
  <si>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</si>
  <si>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</si>
  <si>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</si>
  <si>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</si>
  <si>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</si>
  <si>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</si>
  <si>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</si>
  <si>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</si>
  <si>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</si>
  <si>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</si>
  <si>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</si>
  <si>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</si>
  <si>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</si>
  <si>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</si>
  <si>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</si>
  <si>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</si>
  <si>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</si>
  <si>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</si>
  <si>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</si>
  <si>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</si>
  <si>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</si>
  <si>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</si>
  <si>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</si>
  <si>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</si>
  <si>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</si>
  <si>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</si>
  <si>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</si>
  <si>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</si>
  <si>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</si>
  <si>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</si>
  <si>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</si>
  <si>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</si>
  <si>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</si>
  <si>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</si>
  <si>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</si>
  <si>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</si>
  <si>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</si>
  <si>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</si>
  <si>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</si>
  <si>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</si>
  <si>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</si>
  <si>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</si>
  <si>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収益的収支比率は100％以上であり、健全である。しかし、使用料以外の収入である一般会計からの繰入金に依存している。
　平成30年度のみ、収益的収支比率が高くなっているが、これは起債対象外である基本設計委託を複数行ったせいで、一般会計繰入金が増加し、それに伴い総収益額も増加するが、一方、総費用には建設改良費は含まれないため、収益的収支比率という計算方法では、収入だけが増えた形になったためである。
　平成25年度まで及び平成27年度、平成28年度は、経費回収率は100％を超えており、汚水処理原価も低く抑えられてきた。平成26年度に汚泥処理費用が発生したため、効率性が低下しているものの類似団体よりは健全な数値を保っている。平成29年度から計画的な汚泥処理に取り組んでおり、維持管理費の低減に努めている。
　施設利用率は類似団体と比較して低く、施設の処理能力に余裕がある。
　その反面、水洗化率は比較的良い状態である。</t>
    <rPh sb="1" eb="4">
      <t>シュウエキテキ</t>
    </rPh>
    <rPh sb="60" eb="62">
      <t>ヘイセイ</t>
    </rPh>
    <rPh sb="64" eb="66">
      <t>ネンド</t>
    </rPh>
    <rPh sb="69" eb="72">
      <t>シュウエキテキ</t>
    </rPh>
    <rPh sb="72" eb="74">
      <t>シュウシ</t>
    </rPh>
    <rPh sb="74" eb="76">
      <t>ヒリツ</t>
    </rPh>
    <rPh sb="77" eb="78">
      <t>タカ</t>
    </rPh>
    <rPh sb="89" eb="91">
      <t>キサイ</t>
    </rPh>
    <rPh sb="91" eb="94">
      <t>タイショウガイ</t>
    </rPh>
    <rPh sb="97" eb="99">
      <t>キホン</t>
    </rPh>
    <rPh sb="99" eb="101">
      <t>セッケイ</t>
    </rPh>
    <rPh sb="101" eb="103">
      <t>イタク</t>
    </rPh>
    <rPh sb="104" eb="106">
      <t>フクスウ</t>
    </rPh>
    <rPh sb="106" eb="107">
      <t>オコナ</t>
    </rPh>
    <rPh sb="113" eb="115">
      <t>イッパン</t>
    </rPh>
    <rPh sb="115" eb="117">
      <t>カイケイ</t>
    </rPh>
    <rPh sb="117" eb="120">
      <t>クリイレキン</t>
    </rPh>
    <rPh sb="121" eb="123">
      <t>ゾウカ</t>
    </rPh>
    <rPh sb="128" eb="129">
      <t>トモナ</t>
    </rPh>
    <rPh sb="133" eb="134">
      <t>ガク</t>
    </rPh>
    <rPh sb="135" eb="137">
      <t>ゾウカ</t>
    </rPh>
    <rPh sb="141" eb="143">
      <t>イッポウ</t>
    </rPh>
    <rPh sb="144" eb="147">
      <t>ソウヒヨウ</t>
    </rPh>
    <rPh sb="149" eb="151">
      <t>ケンセツ</t>
    </rPh>
    <rPh sb="151" eb="154">
      <t>カイリョウヒ</t>
    </rPh>
    <rPh sb="155" eb="156">
      <t>フク</t>
    </rPh>
    <rPh sb="163" eb="166">
      <t>シュウエキテキ</t>
    </rPh>
    <rPh sb="166" eb="168">
      <t>シュウシ</t>
    </rPh>
    <rPh sb="168" eb="170">
      <t>ヒリツ</t>
    </rPh>
    <rPh sb="173" eb="175">
      <t>ケイサン</t>
    </rPh>
    <rPh sb="175" eb="177">
      <t>ホウホウ</t>
    </rPh>
    <rPh sb="180" eb="182">
      <t>シュウニュウ</t>
    </rPh>
    <rPh sb="185" eb="186">
      <t>フ</t>
    </rPh>
    <rPh sb="188" eb="189">
      <t>カタチ</t>
    </rPh>
    <phoneticPr fontId="4"/>
  </si>
  <si>
    <t>　供用開始が平成17年と新しいため、管渠の更新、老朽化対策は、今のところ必要とされていない。
　処理場及びマンホールポンプ等の機器類は、計画的に更新していく必要がある。</t>
    <phoneticPr fontId="4"/>
  </si>
  <si>
    <t>　おおむね健全であると認められる。しかし、一般会計からの繰入金に依存しているため、引き続き効率的な経営に努める必要がある。
　施設の処理能力に余裕があるため、汚水処理エリアを計画的に広げていく必要がある。
　計画的な汚泥処理に取り組み、維持管理費の低減に努める必要がある。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</si>
</sst>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EB-4B68-B703-388CECF955C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0.15</c:v>
                </c:pt>
              </c:numCache>
            </c:numRef>
          </c:val>
          <c:smooth val="0"/>
          <c:extLst>
            <c:ext xmlns:c16="http://schemas.microsoft.com/office/drawing/2014/chart" uri="{C3380CC4-5D6E-409C-BE32-E72D297353CC}">
              <c16:uniqueId val="{00000001-8DEB-4B68-B703-388CECF955C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22.53</c:v>
                </c:pt>
                <c:pt idx="1">
                  <c:v>23.46</c:v>
                </c:pt>
                <c:pt idx="2">
                  <c:v>23.88</c:v>
                </c:pt>
                <c:pt idx="3">
                  <c:v>22.87</c:v>
                </c:pt>
                <c:pt idx="4">
                  <c:v>22.87</c:v>
                </c:pt>
              </c:numCache>
            </c:numRef>
          </c:val>
          <c:extLst>
            <c:ext xmlns:c16="http://schemas.microsoft.com/office/drawing/2014/chart" uri="{C3380CC4-5D6E-409C-BE32-E72D297353CC}">
              <c16:uniqueId val="{00000000-9043-4D97-B618-C6D354902E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50.94</c:v>
                </c:pt>
              </c:numCache>
            </c:numRef>
          </c:val>
          <c:smooth val="0"/>
          <c:extLst>
            <c:ext xmlns:c16="http://schemas.microsoft.com/office/drawing/2014/chart" uri="{C3380CC4-5D6E-409C-BE32-E72D297353CC}">
              <c16:uniqueId val="{00000001-9043-4D97-B618-C6D354902E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76.98</c:v>
                </c:pt>
                <c:pt idx="1">
                  <c:v>75.75</c:v>
                </c:pt>
                <c:pt idx="2">
                  <c:v>74.760000000000005</c:v>
                </c:pt>
                <c:pt idx="3">
                  <c:v>73.81</c:v>
                </c:pt>
                <c:pt idx="4">
                  <c:v>73.16</c:v>
                </c:pt>
              </c:numCache>
            </c:numRef>
          </c:val>
          <c:extLst>
            <c:ext xmlns:c16="http://schemas.microsoft.com/office/drawing/2014/chart" uri="{C3380CC4-5D6E-409C-BE32-E72D297353CC}">
              <c16:uniqueId val="{00000000-5651-4DC9-B0A4-3D814F62A9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82.55</c:v>
                </c:pt>
              </c:numCache>
            </c:numRef>
          </c:val>
          <c:smooth val="0"/>
          <c:extLst>
            <c:ext xmlns:c16="http://schemas.microsoft.com/office/drawing/2014/chart" uri="{C3380CC4-5D6E-409C-BE32-E72D297353CC}">
              <c16:uniqueId val="{00000001-5651-4DC9-B0A4-3D814F62A9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103.65</c:v>
                </c:pt>
                <c:pt idx="1">
                  <c:v>103.91</c:v>
                </c:pt>
                <c:pt idx="2">
                  <c:v>109.59</c:v>
                </c:pt>
                <c:pt idx="3">
                  <c:v>122.67</c:v>
                </c:pt>
                <c:pt idx="4">
                  <c:v>104.72</c:v>
                </c:pt>
              </c:numCache>
            </c:numRef>
          </c:val>
          <c:extLst>
            <c:ext xmlns:c16="http://schemas.microsoft.com/office/drawing/2014/chart" uri="{C3380CC4-5D6E-409C-BE32-E72D297353CC}">
              <c16:uniqueId val="{00000000-AEF4-4F9E-89CE-5A04F59AD4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F4-4F9E-89CE-5A04F59AD4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A1-4F1F-B51B-90242D6C22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A1-4F1F-B51B-90242D6C22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7D-40FE-9532-9C35875EF0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7D-40FE-9532-9C35875EF0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30-4444-9471-DD688DCB20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30-4444-9471-DD688DCB20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4D-4A52-B1F9-0683DAB96D9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4D-4A52-B1F9-0683DAB96D9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4C-451F-8E44-85EFAB0C8C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1001.3</c:v>
                </c:pt>
              </c:numCache>
            </c:numRef>
          </c:val>
          <c:smooth val="0"/>
          <c:extLst>
            <c:ext xmlns:c16="http://schemas.microsoft.com/office/drawing/2014/chart" uri="{C3380CC4-5D6E-409C-BE32-E72D297353CC}">
              <c16:uniqueId val="{00000001-764C-451F-8E44-85EFAB0C8C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130.03</c:v>
                </c:pt>
                <c:pt idx="1">
                  <c:v>118.72</c:v>
                </c:pt>
                <c:pt idx="2">
                  <c:v>93.52</c:v>
                </c:pt>
                <c:pt idx="3">
                  <c:v>93.76</c:v>
                </c:pt>
                <c:pt idx="4">
                  <c:v>93.51</c:v>
                </c:pt>
              </c:numCache>
            </c:numRef>
          </c:val>
          <c:extLst>
            <c:ext xmlns:c16="http://schemas.microsoft.com/office/drawing/2014/chart" uri="{C3380CC4-5D6E-409C-BE32-E72D297353CC}">
              <c16:uniqueId val="{00000000-E950-4A0B-83F3-7D0BC35A9C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81.88</c:v>
                </c:pt>
              </c:numCache>
            </c:numRef>
          </c:val>
          <c:smooth val="0"/>
          <c:extLst>
            <c:ext xmlns:c16="http://schemas.microsoft.com/office/drawing/2014/chart" uri="{C3380CC4-5D6E-409C-BE32-E72D297353CC}">
              <c16:uniqueId val="{00000001-E950-4A0B-83F3-7D0BC35A9C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107.49</c:v>
                </c:pt>
                <c:pt idx="1">
                  <c:v>117.94</c:v>
                </c:pt>
                <c:pt idx="2">
                  <c:v>150</c:v>
                </c:pt>
                <c:pt idx="3">
                  <c:v>150</c:v>
                </c:pt>
                <c:pt idx="4">
                  <c:v>149.99</c:v>
                </c:pt>
              </c:numCache>
            </c:numRef>
          </c:val>
          <c:extLst>
            <c:ext xmlns:c16="http://schemas.microsoft.com/office/drawing/2014/chart" uri="{C3380CC4-5D6E-409C-BE32-E72D297353CC}">
              <c16:uniqueId val="{00000000-8907-4A8E-905E-81D4D1952B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187.55</c:v>
                </c:pt>
              </c:numCache>
            </c:numRef>
          </c:val>
          <c:smooth val="0"/>
          <c:extLst>
            <c:ext xmlns:c16="http://schemas.microsoft.com/office/drawing/2014/chart" uri="{C3380CC4-5D6E-409C-BE32-E72D297353CC}">
              <c16:uniqueId val="{00000001-8907-4A8E-905E-81D4D1952B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美波町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6627</v>
      </c>
      <c r="AM8" s="69"/>
      <c r="AN8" s="69"/>
      <c r="AO8" s="69"/>
      <c r="AP8" s="69"/>
      <c r="AQ8" s="69"/>
      <c r="AR8" s="69"/>
      <c r="AS8" s="69"/>
      <c r="AT8" s="68">
        <f>データ!T6</f>
        <v>140.74</v>
      </c>
      <c r="AU8" s="68"/>
      <c r="AV8" s="68"/>
      <c r="AW8" s="68"/>
      <c r="AX8" s="68"/>
      <c r="AY8" s="68"/>
      <c r="AZ8" s="68"/>
      <c r="BA8" s="68"/>
      <c r="BB8" s="68">
        <f>データ!U6</f>
        <v>47.09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16.79</v>
      </c>
      <c r="Q10" s="68"/>
      <c r="R10" s="68"/>
      <c r="S10" s="68"/>
      <c r="T10" s="68"/>
      <c r="U10" s="68"/>
      <c r="V10" s="68"/>
      <c r="W10" s="68">
        <f>データ!Q6</f>
        <v>109.52</v>
      </c>
      <c r="X10" s="68"/>
      <c r="Y10" s="68"/>
      <c r="Z10" s="68"/>
      <c r="AA10" s="68"/>
      <c r="AB10" s="68"/>
      <c r="AC10" s="68"/>
      <c r="AD10" s="69">
        <f>データ!R6</f>
        <v>2590</v>
      </c>
      <c r="AE10" s="69"/>
      <c r="AF10" s="69"/>
      <c r="AG10" s="69"/>
      <c r="AH10" s="69"/>
      <c r="AI10" s="69"/>
      <c r="AJ10" s="69"/>
      <c r="AK10" s="2"/>
      <c r="AL10" s="69">
        <f>データ!V6</f>
        <v>1099</v>
      </c>
      <c r="AM10" s="69"/>
      <c r="AN10" s="69"/>
      <c r="AO10" s="69"/>
      <c r="AP10" s="69"/>
      <c r="AQ10" s="69"/>
      <c r="AR10" s="69"/>
      <c r="AS10" s="69"/>
      <c r="AT10" s="68">
        <f>データ!W6</f>
        <v>0.4</v>
      </c>
      <c r="AU10" s="68"/>
      <c r="AV10" s="68"/>
      <c r="AW10" s="68"/>
      <c r="AX10" s="68"/>
      <c r="AY10" s="68"/>
      <c r="AZ10" s="68"/>
      <c r="BA10" s="68"/>
      <c r="BB10" s="68">
        <f>データ!X6</f>
        <v>2747.5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S3fwmQFJ1Op4BXYU33TfdpftncSa9dKDmbarpyly3sG88X3+pwOYWcNAXIk0kCUzXxlt0oUnvcoDbXD26vcGOQ==" saltValue="VNzuZM5ncP2tFR/p+G8c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363871</v>
      </c>
      <c r="D6" s="33">
        <f t="shared" si="3"/>
        <v>47</v>
      </c>
      <c r="E6" s="33">
        <f t="shared" si="3"/>
        <v>17</v>
      </c>
      <c r="F6" s="33">
        <f t="shared" si="3"/>
        <v>1</v>
      </c>
      <c r="G6" s="33">
        <f t="shared" si="3"/>
        <v>0</v>
      </c>
      <c r="H6" s="33" t="str">
        <f t="shared" si="3"/>
        <v>徳島県　美波町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16.79</v>
      </c>
      <c r="Q6" s="34">
        <f t="shared" si="3"/>
        <v>109.52</v>
      </c>
      <c r="R6" s="34">
        <f t="shared" si="3"/>
        <v>2590</v>
      </c>
      <c r="S6" s="34">
        <f t="shared" si="3"/>
        <v>6627</v>
      </c>
      <c r="T6" s="34">
        <f t="shared" si="3"/>
        <v>140.74</v>
      </c>
      <c r="U6" s="34">
        <f t="shared" si="3"/>
        <v>47.09</v>
      </c>
      <c r="V6" s="34">
        <f t="shared" si="3"/>
        <v>1099</v>
      </c>
      <c r="W6" s="34">
        <f t="shared" si="3"/>
        <v>0.4</v>
      </c>
      <c r="X6" s="34">
        <f t="shared" si="3"/>
        <v>2747.5</v>
      </c>
      <c r="Y6" s="35">
        <f>IF(Y7="",NA(),Y7)</f>
        <v>103.65</v>
      </c>
      <c r="Z6" s="35">
        <f t="shared" ref="Z6:AH6" si="4">IF(Z7="",NA(),Z7)</f>
        <v>103.91</v>
      </c>
      <c r="AA6" s="35">
        <f t="shared" si="4"/>
        <v>109.59</v>
      </c>
      <c r="AB6" s="35">
        <f t="shared" si="4"/>
        <v>122.67</v>
      </c>
      <c r="AC6" s="35">
        <f t="shared" si="4"/>
        <v>104.72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1001.3</v>
      </c>
      <c r="BP6" s="34" t="str">
        <f>IF(BP7="","",IF(BP7="-","【-】","【"&amp;SUBSTITUTE(TEXT(BP7,"#,##0.00"),"-","△")&amp;"】"))</f>
        <v>【682.51】</v>
      </c>
      <c r="BQ6" s="35">
        <f>IF(BQ7="",NA(),BQ7)</f>
        <v>130.03</v>
      </c>
      <c r="BR6" s="35">
        <f t="shared" ref="BR6:BZ6" si="8">IF(BR7="",NA(),BR7)</f>
        <v>118.72</v>
      </c>
      <c r="BS6" s="35">
        <f t="shared" si="8"/>
        <v>93.52</v>
      </c>
      <c r="BT6" s="35">
        <f t="shared" si="8"/>
        <v>93.76</v>
      </c>
      <c r="BU6" s="35">
        <f t="shared" si="8"/>
        <v>93.51</v>
      </c>
      <c r="BV6" s="35">
        <f t="shared" si="8"/>
        <v>60.17</v>
      </c>
      <c r="BW6" s="35">
        <f t="shared" si="8"/>
        <v>65.569999999999993</v>
      </c>
      <c r="BX6" s="35">
        <f t="shared" si="8"/>
        <v>75.7</v>
      </c>
      <c r="BY6" s="35">
        <f t="shared" si="8"/>
        <v>74.61</v>
      </c>
      <c r="BZ6" s="35">
        <f t="shared" si="8"/>
        <v>81.88</v>
      </c>
      <c r="CA6" s="34" t="str">
        <f>IF(CA7="","",IF(CA7="-","【-】","【"&amp;SUBSTITUTE(TEXT(CA7,"#,##0.00"),"-","△")&amp;"】"))</f>
        <v>【100.34】</v>
      </c>
      <c r="CB6" s="35">
        <f>IF(CB7="",NA(),CB7)</f>
        <v>107.49</v>
      </c>
      <c r="CC6" s="35">
        <f t="shared" ref="CC6:CK6" si="9">IF(CC7="",NA(),CC7)</f>
        <v>117.94</v>
      </c>
      <c r="CD6" s="35">
        <f t="shared" si="9"/>
        <v>150</v>
      </c>
      <c r="CE6" s="35">
        <f t="shared" si="9"/>
        <v>150</v>
      </c>
      <c r="CF6" s="35">
        <f t="shared" si="9"/>
        <v>149.99</v>
      </c>
      <c r="CG6" s="35">
        <f t="shared" si="9"/>
        <v>281.52999999999997</v>
      </c>
      <c r="CH6" s="35">
        <f t="shared" si="9"/>
        <v>263.04000000000002</v>
      </c>
      <c r="CI6" s="35">
        <f t="shared" si="9"/>
        <v>230.04</v>
      </c>
      <c r="CJ6" s="35">
        <f t="shared" si="9"/>
        <v>233.5</v>
      </c>
      <c r="CK6" s="35">
        <f t="shared" si="9"/>
        <v>187.55</v>
      </c>
      <c r="CL6" s="34" t="str">
        <f>IF(CL7="","",IF(CL7="-","【-】","【"&amp;SUBSTITUTE(TEXT(CL7,"#,##0.00"),"-","△")&amp;"】"))</f>
        <v>【136.15】</v>
      </c>
      <c r="CM6" s="35">
        <f>IF(CM7="",NA(),CM7)</f>
        <v>22.53</v>
      </c>
      <c r="CN6" s="35">
        <f t="shared" ref="CN6:CV6" si="10">IF(CN7="",NA(),CN7)</f>
        <v>23.46</v>
      </c>
      <c r="CO6" s="35">
        <f t="shared" si="10"/>
        <v>23.88</v>
      </c>
      <c r="CP6" s="35">
        <f t="shared" si="10"/>
        <v>22.87</v>
      </c>
      <c r="CQ6" s="35">
        <f t="shared" si="10"/>
        <v>22.87</v>
      </c>
      <c r="CR6" s="35">
        <f t="shared" si="10"/>
        <v>44.89</v>
      </c>
      <c r="CS6" s="35">
        <f t="shared" si="10"/>
        <v>40.75</v>
      </c>
      <c r="CT6" s="35">
        <f t="shared" si="10"/>
        <v>42.4</v>
      </c>
      <c r="CU6" s="35">
        <f t="shared" si="10"/>
        <v>45.44</v>
      </c>
      <c r="CV6" s="35">
        <f t="shared" si="10"/>
        <v>50.94</v>
      </c>
      <c r="CW6" s="34" t="str">
        <f>IF(CW7="","",IF(CW7="-","【-】","【"&amp;SUBSTITUTE(TEXT(CW7,"#,##0.00"),"-","△")&amp;"】"))</f>
        <v>【59.64】</v>
      </c>
      <c r="CX6" s="35">
        <f>IF(CX7="",NA(),CX7)</f>
        <v>76.98</v>
      </c>
      <c r="CY6" s="35">
        <f t="shared" ref="CY6:DG6" si="11">IF(CY7="",NA(),CY7)</f>
        <v>75.75</v>
      </c>
      <c r="CZ6" s="35">
        <f t="shared" si="11"/>
        <v>74.760000000000005</v>
      </c>
      <c r="DA6" s="35">
        <f t="shared" si="11"/>
        <v>73.81</v>
      </c>
      <c r="DB6" s="35">
        <f t="shared" si="11"/>
        <v>73.16</v>
      </c>
      <c r="DC6" s="35">
        <f t="shared" si="11"/>
        <v>64.89</v>
      </c>
      <c r="DD6" s="35">
        <f t="shared" si="11"/>
        <v>64.97</v>
      </c>
      <c r="DE6" s="35">
        <f t="shared" si="11"/>
        <v>65.77</v>
      </c>
      <c r="DF6" s="35">
        <f t="shared" si="11"/>
        <v>65.97</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0.15</v>
      </c>
      <c r="EO6" s="34" t="str">
        <f>IF(EO7="","",IF(EO7="-","【-】","【"&amp;SUBSTITUTE(TEXT(EO7,"#,##0.00"),"-","△")&amp;"】"))</f>
        <v>【0.22】</v>
      </c>
    </row>
    <row r="7" spans="1:145" s="36" customFormat="1" x14ac:dyDescent="0.15">
      <c r="A7" s="28"/>
      <c r="B7" s="37">
        <v>2019</v>
      </c>
      <c r="C7" s="37">
        <v>363871</v>
      </c>
      <c r="D7" s="37">
        <v>47</v>
      </c>
      <c r="E7" s="37">
        <v>17</v>
      </c>
      <c r="F7" s="37">
        <v>1</v>
      </c>
      <c r="G7" s="37">
        <v>0</v>
      </c>
      <c r="H7" s="37" t="s">
        <v>98</v>
      </c>
      <c r="I7" s="37" t="s">
        <v>99</v>
      </c>
      <c r="J7" s="37" t="s">
        <v>100</v>
      </c>
      <c r="K7" s="37" t="s">
        <v>101</v>
      </c>
      <c r="L7" s="37" t="s">
        <v>102</v>
      </c>
      <c r="M7" s="37" t="s">
        <v>103</v>
      </c>
      <c r="N7" s="38" t="s">
        <v>104</v>
      </c>
      <c r="O7" s="38" t="s">
        <v>105</v>
      </c>
      <c r="P7" s="38">
        <v>16.79</v>
      </c>
      <c r="Q7" s="38">
        <v>109.52</v>
      </c>
      <c r="R7" s="38">
        <v>2590</v>
      </c>
      <c r="S7" s="38">
        <v>6627</v>
      </c>
      <c r="T7" s="38">
        <v>140.74</v>
      </c>
      <c r="U7" s="38">
        <v>47.09</v>
      </c>
      <c r="V7" s="38">
        <v>1099</v>
      </c>
      <c r="W7" s="38">
        <v>0.4</v>
      </c>
      <c r="X7" s="38">
        <v>2747.5</v>
      </c>
      <c r="Y7" s="38">
        <v>103.65</v>
      </c>
      <c r="Z7" s="38">
        <v>103.91</v>
      </c>
      <c r="AA7" s="38">
        <v>109.59</v>
      </c>
      <c r="AB7" s="38">
        <v>122.67</v>
      </c>
      <c r="AC7" s="38">
        <v>104.72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876.19</v>
      </c>
      <c r="BN7" s="38">
        <v>722.53</v>
      </c>
      <c r="BO7" s="38">
        <v>1001.3</v>
      </c>
      <c r="BP7" s="38">
        <v>682.51</v>
      </c>
      <c r="BQ7" s="38">
        <v>130.03</v>
      </c>
      <c r="BR7" s="38">
        <v>118.72</v>
      </c>
      <c r="BS7" s="38">
        <v>93.52</v>
      </c>
      <c r="BT7" s="38">
        <v>93.76</v>
      </c>
      <c r="BU7" s="38">
        <v>93.51</v>
      </c>
      <c r="BV7" s="38">
        <v>60.17</v>
      </c>
      <c r="BW7" s="38">
        <v>65.569999999999993</v>
      </c>
      <c r="BX7" s="38">
        <v>75.7</v>
      </c>
      <c r="BY7" s="38">
        <v>74.61</v>
      </c>
      <c r="BZ7" s="38">
        <v>81.88</v>
      </c>
      <c r="CA7" s="38">
        <v>100.34</v>
      </c>
      <c r="CB7" s="38">
        <v>107.49</v>
      </c>
      <c r="CC7" s="38">
        <v>117.94</v>
      </c>
      <c r="CD7" s="38">
        <v>150</v>
      </c>
      <c r="CE7" s="38">
        <v>150</v>
      </c>
      <c r="CF7" s="38">
        <v>149.99</v>
      </c>
      <c r="CG7" s="38">
        <v>281.52999999999997</v>
      </c>
      <c r="CH7" s="38">
        <v>263.04000000000002</v>
      </c>
      <c r="CI7" s="38">
        <v>230.04</v>
      </c>
      <c r="CJ7" s="38">
        <v>233.5</v>
      </c>
      <c r="CK7" s="38">
        <v>187.55</v>
      </c>
      <c r="CL7" s="38">
        <v>136.15</v>
      </c>
      <c r="CM7" s="38">
        <v>22.53</v>
      </c>
      <c r="CN7" s="38">
        <v>23.46</v>
      </c>
      <c r="CO7" s="38">
        <v>23.88</v>
      </c>
      <c r="CP7" s="38">
        <v>22.87</v>
      </c>
      <c r="CQ7" s="38">
        <v>22.87</v>
      </c>
      <c r="CR7" s="38">
        <v>44.89</v>
      </c>
      <c r="CS7" s="38">
        <v>40.75</v>
      </c>
      <c r="CT7" s="38">
        <v>42.4</v>
      </c>
      <c r="CU7" s="38">
        <v>45.44</v>
      </c>
      <c r="CV7" s="38">
        <v>50.94</v>
      </c>
      <c r="CW7" s="38">
        <v>59.64</v>
      </c>
      <c r="CX7" s="38">
        <v>76.98</v>
      </c>
      <c r="CY7" s="38">
        <v>75.75</v>
      </c>
      <c r="CZ7" s="38">
        <v>74.760000000000005</v>
      </c>
      <c r="DA7" s="38">
        <v>73.81</v>
      </c>
      <c r="DB7" s="38">
        <v>73.16</v>
      </c>
      <c r="DC7" s="38">
        <v>64.89</v>
      </c>
      <c r="DD7" s="38">
        <v>64.97</v>
      </c>
      <c r="DE7" s="38">
        <v>65.77</v>
      </c>
      <c r="DF7" s="38">
        <v>65.97</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kurata.tomoya</cp:lastModifiedBy>
  <cp:lastPrinted>2021-01-19T01:04:31Z</cp:lastPrinted>
  <dcterms:created xsi:type="dcterms:W3CDTF">2020-12-04T02:49:01Z</dcterms:created>
  <dcterms:modified xsi:type="dcterms:W3CDTF">2021-01-19T07:09:45Z</dcterms:modified>
  <cp:category/>
</cp:coreProperties>
</file>