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G:\経営比較分析表等(海陽町)\"/>
    </mc:Choice>
  </mc:AlternateContent>
  <xr:revisionPtr revIDLastSave="0" documentId="13_ncr:1_{A610EE3A-86CF-49FA-8529-67CB977DE51E}" xr6:coauthVersionLast="36" xr6:coauthVersionMax="36" xr10:uidLastSave="{00000000-0000-0000-0000-000000000000}"/>
  <workbookProtection workbookAlgorithmName="SHA-512" workbookHashValue="uGL3ejex6zd6GmUuMP758SiCf76FqGB5dktyLM4yWUXcON9Gw6jC8Ap8pQs0zmayAQY0uC632u65v3Gc5dFlZg==" workbookSaltValue="X+cD7Tm6wQUi2gvVxdBmug==" workbookSpinCount="100000" lockStructure="1"/>
  <bookViews>
    <workbookView xWindow="0" yWindow="0" windowWidth="15360" windowHeight="7635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I10" i="4" s="1"/>
  <c r="N6" i="5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K85" i="4"/>
  <c r="J85" i="4"/>
  <c r="BB10" i="4"/>
  <c r="AT10" i="4"/>
  <c r="AL10" i="4"/>
  <c r="W10" i="4"/>
  <c r="B10" i="4"/>
  <c r="BB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<sst xmlns="http://schemas.openxmlformats.org/spreadsheetml/2006/main" count="233" uniqueCount="118">
  <si>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</si>
  <si>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</si>
  <si>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</si>
  <si>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</si>
  <si>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</si>
  <si>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</si>
  <si>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</si>
  <si>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</si>
  <si>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</si>
  <si>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</si>
  <si>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</si>
  <si>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</si>
  <si>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</si>
  <si>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</si>
  <si>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</si>
  <si>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</si>
  <si>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</si>
  <si>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</si>
  <si>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</si>
  <si>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</si>
  <si>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</si>
  <si>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</si>
  <si>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</si>
  <si>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</si>
  <si>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</si>
  <si>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</si>
  <si>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</si>
  <si>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</si>
  <si>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</si>
  <si>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</si>
  <si>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</si>
  <si>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</si>
  <si>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</si>
  <si>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</si>
  <si>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</si>
  <si>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</si>
  <si>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</si>
  <si>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</si>
  <si>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</si>
  <si>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</si>
  <si>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</si>
  <si>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</si>
  <si>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</si>
  <si>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</si>
  <si>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</si>
  <si>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</si>
  <si>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</si>
  <si>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</si>
  <si>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</si>
  <si>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</si>
  <si>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</si>
  <si>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</si>
  <si>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</si>
  <si>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</si>
  <si>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</si>
  <si>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</si>
  <si>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</si>
  <si>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</si>
  <si>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</si>
  <si>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</si>
  <si>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</si>
  <si>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</si>
  <si>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</si>
  <si>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</si>
  <si>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</si>
  <si>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</si>
  <si>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</si>
  <si>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</si>
  <si>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</si>
  <si>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</si>
  <si>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</si>
  <si>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</si>
  <si>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</si>
  <si>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</si>
  <si>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</si>
  <si>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</si>
  <si>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</si>
  <si>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</si>
  <si>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</si>
  <si>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</si>
  <si>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</si>
  <si>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</si>
  <si>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</si>
  <si>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</si>
  <si>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</si>
  <si>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</si>
  <si>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</si>
  <si>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</si>
  <si>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</si>
  <si>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</si>
  <si>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</si>
  <si>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</si>
  <si>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</si>
  <si>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</si>
  <si>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</si>
  <si>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</si>
  <si>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</si>
  <si>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海陽町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</si>
  <si>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</si>
  <si>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</si>
  <si>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</si>
  <si>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</si>
  <si>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</si>
  <si>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</si>
  <si>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</si>
  <si>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</si>
  <si>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</si>
  <si>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</si>
  <si>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</si>
  <si>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</si>
  <si>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</si>
  <si>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</si>
  <si>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</si>
  <si>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</si>
  <si>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</si>
  <si>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工事による起債償還の増のため、収益的収支比率が悪化している。
　令和２年度に上水道事業と会計統合を行い、今後は上水道として効率的な経営を図っていく。</t>
    <rPh sb="1" eb="3">
      <t>コウジ</t>
    </rPh>
    <rPh sb="6" eb="8">
      <t>キサイ</t>
    </rPh>
    <rPh sb="8" eb="10">
      <t>ショウカン</t>
    </rPh>
    <rPh sb="11" eb="12">
      <t>ゾウ</t>
    </rPh>
    <rPh sb="16" eb="19">
      <t>シュウエキテキ</t>
    </rPh>
    <rPh sb="19" eb="21">
      <t>シュウシ</t>
    </rPh>
    <rPh sb="21" eb="23">
      <t>ヒリツ</t>
    </rPh>
    <rPh sb="24" eb="26">
      <t>アッカ</t>
    </rPh>
    <rPh sb="33" eb="35">
      <t>レイワ</t>
    </rPh>
    <rPh sb="36" eb="38">
      <t>ネンド</t>
    </rPh>
    <rPh sb="39" eb="42">
      <t>ジョウスイドウ</t>
    </rPh>
    <rPh sb="42" eb="44">
      <t>ジギョウ</t>
    </rPh>
    <rPh sb="45" eb="47">
      <t>カイケイ</t>
    </rPh>
    <rPh sb="47" eb="49">
      <t>トウゴウ</t>
    </rPh>
    <rPh sb="53" eb="55">
      <t>コンゴ</t>
    </rPh>
    <rPh sb="56" eb="59">
      <t>ジョウスイドウ</t>
    </rPh>
    <phoneticPr fontId="4"/>
  </si>
  <si>
    <t>　道路の改修等に合わせ、水道管の更新を実施している状況であり、管路の耐震化率向上に取り組んでいく。</t>
    <rPh sb="1" eb="3">
      <t>ドウロ</t>
    </rPh>
    <rPh sb="4" eb="6">
      <t>カイシュウ</t>
    </rPh>
    <rPh sb="6" eb="7">
      <t>トウ</t>
    </rPh>
    <rPh sb="8" eb="9">
      <t>ア</t>
    </rPh>
    <rPh sb="12" eb="15">
      <t>スイドウカン</t>
    </rPh>
    <rPh sb="16" eb="18">
      <t>コウシン</t>
    </rPh>
    <rPh sb="19" eb="21">
      <t>ジッシ</t>
    </rPh>
    <rPh sb="25" eb="27">
      <t>ジョウキョウ</t>
    </rPh>
    <rPh sb="31" eb="33">
      <t>カンロ</t>
    </rPh>
    <rPh sb="34" eb="37">
      <t>タイシンカ</t>
    </rPh>
    <rPh sb="37" eb="38">
      <t>リツ</t>
    </rPh>
    <rPh sb="38" eb="40">
      <t>コウジョウ</t>
    </rPh>
    <rPh sb="41" eb="42">
      <t>ト</t>
    </rPh>
    <rPh sb="43" eb="44">
      <t>ク</t>
    </rPh>
    <phoneticPr fontId="4"/>
  </si>
  <si>
    <t>　給水人口の減少や節水意識の向上等により、給水収益は減少傾向にある一方、安定した水の供給を図るため、施設の修繕・更新・耐震化は継続して実施していく必要がある。
　会計統合後は上水道会計の中の１会計とした上で、上水道の経営戦略に基づき、投資・財政計画を十分検討して、効率的な経営を図っていく。</t>
    <rPh sb="81" eb="83">
      <t>カイケイ</t>
    </rPh>
    <rPh sb="83" eb="85">
      <t>トウゴウ</t>
    </rPh>
    <rPh sb="85" eb="86">
      <t>ゴ</t>
    </rPh>
    <rPh sb="87" eb="90">
      <t>ジョウスイドウ</t>
    </rPh>
    <rPh sb="90" eb="92">
      <t>カイケイ</t>
    </rPh>
    <rPh sb="93" eb="94">
      <t>ナカ</t>
    </rPh>
    <rPh sb="96" eb="98">
      <t>カイケイ</t>
    </rPh>
    <rPh sb="101" eb="102">
      <t>ウエ</t>
    </rPh>
    <rPh sb="104" eb="107">
      <t>ジョウスイドウ</t>
    </rPh>
    <rPh sb="113" eb="114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</si>
</sst>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B-4A28-B3BB-005532B73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B-4A28-B3BB-005532B73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38.42</c:v>
                </c:pt>
                <c:pt idx="1">
                  <c:v>39.97</c:v>
                </c:pt>
                <c:pt idx="2">
                  <c:v>54.06</c:v>
                </c:pt>
                <c:pt idx="3">
                  <c:v>40.21</c:v>
                </c:pt>
                <c:pt idx="4">
                  <c:v>40.47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9-440A-BECD-504446AE7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9-440A-BECD-504446AE7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81.97</c:v>
                </c:pt>
                <c:pt idx="1">
                  <c:v>81.97</c:v>
                </c:pt>
                <c:pt idx="2">
                  <c:v>59.99</c:v>
                </c:pt>
                <c:pt idx="3">
                  <c:v>78.59</c:v>
                </c:pt>
                <c:pt idx="4">
                  <c:v>76.3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C-4986-983D-BE868AF4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C-4986-983D-BE868AF4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75.31</c:v>
                </c:pt>
                <c:pt idx="2">
                  <c:v>77.680000000000007</c:v>
                </c:pt>
                <c:pt idx="3">
                  <c:v>52.48</c:v>
                </c:pt>
                <c:pt idx="4">
                  <c:v>46.33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A-4174-A569-08C3AF20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A-4174-A569-08C3AF20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2-4A83-AC03-39600B5C2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2-4A83-AC03-39600B5C2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E-BAE9-0CAFE027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D-42DE-BAE9-0CAFE0276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1-41F9-84E2-30D4D9661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1-41F9-84E2-30D4D9661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1-48E5-A178-7AA5254AF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1-48E5-A178-7AA5254AF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1614.11</c:v>
                </c:pt>
                <c:pt idx="1">
                  <c:v>1506.94</c:v>
                </c:pt>
                <c:pt idx="2">
                  <c:v>1675.87</c:v>
                </c:pt>
                <c:pt idx="3">
                  <c:v>1598.79</c:v>
                </c:pt>
                <c:pt idx="4">
                  <c:v>1770.61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C-4848-ABC6-6D242123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FC-4848-ABC6-6D242123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41.3</c:v>
                </c:pt>
                <c:pt idx="1">
                  <c:v>42.66</c:v>
                </c:pt>
                <c:pt idx="2">
                  <c:v>47.4</c:v>
                </c:pt>
                <c:pt idx="3">
                  <c:v>43.64</c:v>
                </c:pt>
                <c:pt idx="4">
                  <c:v>41.65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0-4FD8-99F1-BCCE2AD7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0-4FD8-99F1-BCCE2AD7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293.02</c:v>
                </c:pt>
                <c:pt idx="1">
                  <c:v>286.89999999999998</c:v>
                </c:pt>
                <c:pt idx="2">
                  <c:v>258.23</c:v>
                </c:pt>
                <c:pt idx="3">
                  <c:v>286.39999999999998</c:v>
                </c:pt>
                <c:pt idx="4">
                  <c:v>280.67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E-4DEA-8EFA-AE2C18230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DE-4DEA-8EFA-AE2C18230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C37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海陽町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9237</v>
      </c>
      <c r="AM8" s="67"/>
      <c r="AN8" s="67"/>
      <c r="AO8" s="67"/>
      <c r="AP8" s="67"/>
      <c r="AQ8" s="67"/>
      <c r="AR8" s="67"/>
      <c r="AS8" s="67"/>
      <c r="AT8" s="66">
        <f>データ!$S$6</f>
        <v>327.67</v>
      </c>
      <c r="AU8" s="66"/>
      <c r="AV8" s="66"/>
      <c r="AW8" s="66"/>
      <c r="AX8" s="66"/>
      <c r="AY8" s="66"/>
      <c r="AZ8" s="66"/>
      <c r="BA8" s="66"/>
      <c r="BB8" s="66">
        <f>データ!$T$6</f>
        <v>28.19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21.1</v>
      </c>
      <c r="Q10" s="66"/>
      <c r="R10" s="66"/>
      <c r="S10" s="66"/>
      <c r="T10" s="66"/>
      <c r="U10" s="66"/>
      <c r="V10" s="66"/>
      <c r="W10" s="67">
        <f>データ!$Q$6</f>
        <v>1890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1929</v>
      </c>
      <c r="AM10" s="67"/>
      <c r="AN10" s="67"/>
      <c r="AO10" s="67"/>
      <c r="AP10" s="67"/>
      <c r="AQ10" s="67"/>
      <c r="AR10" s="67"/>
      <c r="AS10" s="67"/>
      <c r="AT10" s="66">
        <f>データ!$V$6</f>
        <v>9.4</v>
      </c>
      <c r="AU10" s="66"/>
      <c r="AV10" s="66"/>
      <c r="AW10" s="66"/>
      <c r="AX10" s="66"/>
      <c r="AY10" s="66"/>
      <c r="AZ10" s="66"/>
      <c r="BA10" s="66"/>
      <c r="BB10" s="66">
        <f>データ!$W$6</f>
        <v>205.21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43</v>
      </c>
      <c r="O85" s="27" t="str">
        <f>データ!EN6</f>
        <v>【0.56】</v>
      </c>
    </row>
  </sheetData>
  <sheetProtection algorithmName="SHA-512" hashValue="VEjSwkrYMq834ShFbfpRNycH+vbReQh8K7iMqoC9rVWZvT0csLRXRWOuew7DfhYhiuQqjio6uU/T57lHRtX1Lg==" saltValue="ox5HrWzfX67BYJ1B0svBM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54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55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57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58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59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60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61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62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63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64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65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66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67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2019</v>
      </c>
      <c r="C6" s="34">
        <f t="shared" ref="C6:W6" si="3">C7</f>
        <v>363880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海陽町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21.1</v>
      </c>
      <c r="Q6" s="35">
        <f t="shared" si="3"/>
        <v>1890</v>
      </c>
      <c r="R6" s="35">
        <f t="shared" si="3"/>
        <v>9237</v>
      </c>
      <c r="S6" s="35">
        <f t="shared" si="3"/>
        <v>327.67</v>
      </c>
      <c r="T6" s="35">
        <f t="shared" si="3"/>
        <v>28.19</v>
      </c>
      <c r="U6" s="35">
        <f t="shared" si="3"/>
        <v>1929</v>
      </c>
      <c r="V6" s="35">
        <f t="shared" si="3"/>
        <v>9.4</v>
      </c>
      <c r="W6" s="35">
        <f t="shared" si="3"/>
        <v>205.21</v>
      </c>
      <c r="X6" s="36">
        <f>IF(X7="",NA(),X7)</f>
        <v>74.53</v>
      </c>
      <c r="Y6" s="36">
        <f t="shared" ref="Y6:AG6" si="4">IF(Y7="",NA(),Y7)</f>
        <v>75.31</v>
      </c>
      <c r="Z6" s="36">
        <f t="shared" si="4"/>
        <v>77.680000000000007</v>
      </c>
      <c r="AA6" s="36">
        <f t="shared" si="4"/>
        <v>52.48</v>
      </c>
      <c r="AB6" s="36">
        <f t="shared" si="4"/>
        <v>46.33</v>
      </c>
      <c r="AC6" s="36">
        <f t="shared" si="4"/>
        <v>76.27</v>
      </c>
      <c r="AD6" s="36">
        <f t="shared" si="4"/>
        <v>77.56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1614.11</v>
      </c>
      <c r="BF6" s="36">
        <f t="shared" ref="BF6:BN6" si="7">IF(BF7="",NA(),BF7)</f>
        <v>1506.94</v>
      </c>
      <c r="BG6" s="36">
        <f t="shared" si="7"/>
        <v>1675.87</v>
      </c>
      <c r="BH6" s="36">
        <f t="shared" si="7"/>
        <v>1598.79</v>
      </c>
      <c r="BI6" s="36">
        <f t="shared" si="7"/>
        <v>1770.61</v>
      </c>
      <c r="BJ6" s="36">
        <f t="shared" si="7"/>
        <v>1134.67</v>
      </c>
      <c r="BK6" s="36">
        <f t="shared" si="7"/>
        <v>1144.79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41.3</v>
      </c>
      <c r="BQ6" s="36">
        <f t="shared" ref="BQ6:BY6" si="8">IF(BQ7="",NA(),BQ7)</f>
        <v>42.66</v>
      </c>
      <c r="BR6" s="36">
        <f t="shared" si="8"/>
        <v>47.4</v>
      </c>
      <c r="BS6" s="36">
        <f t="shared" si="8"/>
        <v>43.64</v>
      </c>
      <c r="BT6" s="36">
        <f t="shared" si="8"/>
        <v>41.65</v>
      </c>
      <c r="BU6" s="36">
        <f t="shared" si="8"/>
        <v>40.6</v>
      </c>
      <c r="BV6" s="36">
        <f t="shared" si="8"/>
        <v>56.04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293.02</v>
      </c>
      <c r="CB6" s="36">
        <f t="shared" ref="CB6:CJ6" si="9">IF(CB7="",NA(),CB7)</f>
        <v>286.89999999999998</v>
      </c>
      <c r="CC6" s="36">
        <f t="shared" si="9"/>
        <v>258.23</v>
      </c>
      <c r="CD6" s="36">
        <f t="shared" si="9"/>
        <v>286.39999999999998</v>
      </c>
      <c r="CE6" s="36">
        <f t="shared" si="9"/>
        <v>280.67</v>
      </c>
      <c r="CF6" s="36">
        <f t="shared" si="9"/>
        <v>440.03</v>
      </c>
      <c r="CG6" s="36">
        <f t="shared" si="9"/>
        <v>304.35000000000002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38.42</v>
      </c>
      <c r="CM6" s="36">
        <f t="shared" ref="CM6:CU6" si="10">IF(CM7="",NA(),CM7)</f>
        <v>39.97</v>
      </c>
      <c r="CN6" s="36">
        <f t="shared" si="10"/>
        <v>54.06</v>
      </c>
      <c r="CO6" s="36">
        <f t="shared" si="10"/>
        <v>40.21</v>
      </c>
      <c r="CP6" s="36">
        <f t="shared" si="10"/>
        <v>40.47</v>
      </c>
      <c r="CQ6" s="36">
        <f t="shared" si="10"/>
        <v>57.29</v>
      </c>
      <c r="CR6" s="36">
        <f t="shared" si="10"/>
        <v>55.9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81.97</v>
      </c>
      <c r="CX6" s="36">
        <f t="shared" ref="CX6:DF6" si="11">IF(CX7="",NA(),CX7)</f>
        <v>81.97</v>
      </c>
      <c r="CY6" s="36">
        <f t="shared" si="11"/>
        <v>59.99</v>
      </c>
      <c r="CZ6" s="36">
        <f t="shared" si="11"/>
        <v>78.59</v>
      </c>
      <c r="DA6" s="36">
        <f t="shared" si="11"/>
        <v>76.3</v>
      </c>
      <c r="DB6" s="36">
        <f t="shared" si="11"/>
        <v>73.69</v>
      </c>
      <c r="DC6" s="36">
        <f t="shared" si="11"/>
        <v>73.28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0.65</v>
      </c>
      <c r="EJ6" s="36">
        <f t="shared" si="14"/>
        <v>0.53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363880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21.1</v>
      </c>
      <c r="Q7" s="39">
        <v>1890</v>
      </c>
      <c r="R7" s="39">
        <v>9237</v>
      </c>
      <c r="S7" s="39">
        <v>327.67</v>
      </c>
      <c r="T7" s="39">
        <v>28.19</v>
      </c>
      <c r="U7" s="39">
        <v>1929</v>
      </c>
      <c r="V7" s="39">
        <v>9.4</v>
      </c>
      <c r="W7" s="39">
        <v>205.21</v>
      </c>
      <c r="X7" s="39">
        <v>74.53</v>
      </c>
      <c r="Y7" s="39">
        <v>75.31</v>
      </c>
      <c r="Z7" s="39">
        <v>77.680000000000007</v>
      </c>
      <c r="AA7" s="39">
        <v>52.48</v>
      </c>
      <c r="AB7" s="39">
        <v>46.33</v>
      </c>
      <c r="AC7" s="39">
        <v>76.27</v>
      </c>
      <c r="AD7" s="39">
        <v>77.56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1614.11</v>
      </c>
      <c r="BF7" s="39">
        <v>1506.94</v>
      </c>
      <c r="BG7" s="39">
        <v>1675.87</v>
      </c>
      <c r="BH7" s="39">
        <v>1598.79</v>
      </c>
      <c r="BI7" s="39">
        <v>1770.61</v>
      </c>
      <c r="BJ7" s="39">
        <v>1134.67</v>
      </c>
      <c r="BK7" s="39">
        <v>1144.79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41.3</v>
      </c>
      <c r="BQ7" s="39">
        <v>42.66</v>
      </c>
      <c r="BR7" s="39">
        <v>47.4</v>
      </c>
      <c r="BS7" s="39">
        <v>43.64</v>
      </c>
      <c r="BT7" s="39">
        <v>41.65</v>
      </c>
      <c r="BU7" s="39">
        <v>40.6</v>
      </c>
      <c r="BV7" s="39">
        <v>56.04</v>
      </c>
      <c r="BW7" s="39">
        <v>40.89</v>
      </c>
      <c r="BX7" s="39">
        <v>41.25</v>
      </c>
      <c r="BY7" s="39">
        <v>42.5</v>
      </c>
      <c r="BZ7" s="39">
        <v>53.46</v>
      </c>
      <c r="CA7" s="39">
        <v>293.02</v>
      </c>
      <c r="CB7" s="39">
        <v>286.89999999999998</v>
      </c>
      <c r="CC7" s="39">
        <v>258.23</v>
      </c>
      <c r="CD7" s="39">
        <v>286.39999999999998</v>
      </c>
      <c r="CE7" s="39">
        <v>280.67</v>
      </c>
      <c r="CF7" s="39">
        <v>440.03</v>
      </c>
      <c r="CG7" s="39">
        <v>304.35000000000002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38.42</v>
      </c>
      <c r="CM7" s="39">
        <v>39.97</v>
      </c>
      <c r="CN7" s="39">
        <v>54.06</v>
      </c>
      <c r="CO7" s="39">
        <v>40.21</v>
      </c>
      <c r="CP7" s="39">
        <v>40.47</v>
      </c>
      <c r="CQ7" s="39">
        <v>57.29</v>
      </c>
      <c r="CR7" s="39">
        <v>55.9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81.97</v>
      </c>
      <c r="CX7" s="39">
        <v>81.97</v>
      </c>
      <c r="CY7" s="39">
        <v>59.99</v>
      </c>
      <c r="CZ7" s="39">
        <v>78.59</v>
      </c>
      <c r="DA7" s="39">
        <v>76.3</v>
      </c>
      <c r="DB7" s="39">
        <v>73.69</v>
      </c>
      <c r="DC7" s="39">
        <v>73.28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0.65</v>
      </c>
      <c r="EJ7" s="39">
        <v>0.53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4" x14ac:dyDescent="0.15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nec01</cp:lastModifiedBy>
  <cp:lastPrinted>2021-02-03T05:08:31Z</cp:lastPrinted>
  <dcterms:created xsi:type="dcterms:W3CDTF">2020-12-04T02:22:03Z</dcterms:created>
  <dcterms:modified xsi:type="dcterms:W3CDTF">2021-02-03T07:32:57Z</dcterms:modified>
  <cp:category/>
</cp:coreProperties>
</file>