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sumida.koichi\Desktop\令和２年度\調査\経営分析\"/>
    </mc:Choice>
  </mc:AlternateContent>
  <xr:revisionPtr revIDLastSave="0" documentId="13_ncr:1_{C0EB982C-E111-43AE-9B37-3858DFD8C1C0}" xr6:coauthVersionLast="44" xr6:coauthVersionMax="44" xr10:uidLastSave="{00000000-0000-0000-0000-000000000000}"/>
  <workbookProtection workbookAlgorithmName="SHA-512" workbookHashValue="uePDfJI/PalXsc7AvwxfISlJS1nB6xrZ/3WT4cj1eVH3fBSSEpFZZyHCKVu33NkBFqxRbCcld7t4g2zT7X7D0w==" workbookSaltValue="nWiancZ/nAi1+torrTFlAQ=="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L10" i="4"/>
  <c r="W10" i="4"/>
  <c r="P10" i="4"/>
  <c r="BB8" i="4"/>
  <c r="AD8" i="4"/>
  <c r="W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<sst xmlns="http://schemas.openxmlformats.org/spreadsheetml/2006/main" count="233" uniqueCount="118">
  <si>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</si>
  <si>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</si>
  <si>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</si>
  <si>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</si>
  <si>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</si>
  <si>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</si>
  <si>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</si>
  <si>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</si>
  <si>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</si>
  <si>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</si>
  <si>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</si>
  <si>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</si>
  <si>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</si>
  <si>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</si>
  <si>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</si>
  <si>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</si>
  <si>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</si>
  <si>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</si>
  <si>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</si>
  <si>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</si>
  <si>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</si>
  <si>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</si>
  <si>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</si>
  <si>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</si>
  <si>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</si>
  <si>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</si>
  <si>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</si>
  <si>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</si>
  <si>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</si>
  <si>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</si>
  <si>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</si>
  <si>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</si>
  <si>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</si>
  <si>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</si>
  <si>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</si>
  <si>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</si>
  <si>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</si>
  <si>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</si>
  <si>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</si>
  <si>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</si>
  <si>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</si>
  <si>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</si>
  <si>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</si>
  <si>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</si>
  <si>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</si>
  <si>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</si>
  <si>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</si>
  <si>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</si>
  <si>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</si>
  <si>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</si>
  <si>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</si>
  <si>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</si>
  <si>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</si>
  <si>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</si>
  <si>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</si>
  <si>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</si>
  <si>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</si>
  <si>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</si>
  <si>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</si>
  <si>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</si>
  <si>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</si>
  <si>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</si>
  <si>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</si>
  <si>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</si>
  <si>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</si>
  <si>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</si>
  <si>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</si>
  <si>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</si>
  <si>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</si>
  <si>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</si>
  <si>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</si>
  <si>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</si>
  <si>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</si>
  <si>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</si>
  <si>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</si>
  <si>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</si>
  <si>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</si>
  <si>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</si>
  <si>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</si>
  <si>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</si>
  <si>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</si>
  <si>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</si>
  <si>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</si>
  <si>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</si>
  <si>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</si>
  <si>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</si>
  <si>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</si>
  <si>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</si>
  <si>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</si>
  <si>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</si>
  <si>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</si>
  <si>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</si>
  <si>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</si>
  <si>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</si>
  <si>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</si>
  <si>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</si>
  <si>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美波町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</si>
  <si>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</si>
  <si>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</si>
  <si>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</si>
  <si>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</si>
  <si>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</si>
  <si>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</si>
  <si>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</si>
  <si>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</si>
  <si>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</si>
  <si>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</si>
  <si>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</si>
  <si>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</si>
  <si>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</si>
  <si>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</si>
  <si>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</si>
  <si>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</si>
  <si>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</si>
  <si>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</si>
  <si>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収益的収支比率、料金回収率、給水原価、有収率では類似団体と比較し、健全な数値であることがうかがえる。老朽設備の更新、施設の整備に着手し企業債借入が増加、企業債残高対給水収益比率は上昇している。今後も企業債借入の増加が予測され経営の健全性・効率性を注視する必要がある。</t>
    <rPh sb="50" eb="52">
      <t>ロウキュウ</t>
    </rPh>
    <rPh sb="52" eb="54">
      <t>セツビ</t>
    </rPh>
    <rPh sb="55" eb="57">
      <t>コウシン</t>
    </rPh>
    <rPh sb="58" eb="60">
      <t>シセツ</t>
    </rPh>
    <rPh sb="61" eb="63">
      <t>セイビ</t>
    </rPh>
    <rPh sb="64" eb="66">
      <t>チャクシュ</t>
    </rPh>
    <rPh sb="67" eb="69">
      <t>キギョウ</t>
    </rPh>
    <rPh sb="69" eb="70">
      <t>サイ</t>
    </rPh>
    <rPh sb="70" eb="72">
      <t>カリイレ</t>
    </rPh>
    <rPh sb="73" eb="75">
      <t>ゾウカ</t>
    </rPh>
    <rPh sb="76" eb="78">
      <t>キギョウ</t>
    </rPh>
    <rPh sb="78" eb="79">
      <t>サイ</t>
    </rPh>
    <rPh sb="89" eb="91">
      <t>ジョウショウ</t>
    </rPh>
    <rPh sb="96" eb="98">
      <t>コンゴ</t>
    </rPh>
    <rPh sb="99" eb="101">
      <t>キギョウ</t>
    </rPh>
    <rPh sb="101" eb="102">
      <t>サイ</t>
    </rPh>
    <rPh sb="102" eb="104">
      <t>カリイレ</t>
    </rPh>
    <rPh sb="105" eb="107">
      <t>ゾウカ</t>
    </rPh>
    <rPh sb="108" eb="110">
      <t>ヨソク</t>
    </rPh>
    <rPh sb="112" eb="114">
      <t>ケイエイ</t>
    </rPh>
    <rPh sb="115" eb="118">
      <t>ケンゼンセイ</t>
    </rPh>
    <rPh sb="119" eb="122">
      <t>コウリツセイ</t>
    </rPh>
    <rPh sb="123" eb="125">
      <t>チュウシ</t>
    </rPh>
    <rPh sb="127" eb="129">
      <t>ヒツヨウ</t>
    </rPh>
    <phoneticPr fontId="4"/>
  </si>
  <si>
    <t>　給水区域全域で施設設備の老朽化が進んでいる。法定耐用年数を超えた管路はないが、管路の多くは３０年以上経過しており、あと数年で法定耐用年数を迎えることとなる。令和元年度より老朽管更新に着手。今後、投資財源を確保し優先・計画的に老朽設備の更新や施設整備を行う必要がある。</t>
    <rPh sb="1" eb="3">
      <t>キュウスイ</t>
    </rPh>
    <rPh sb="3" eb="5">
      <t>クイキ</t>
    </rPh>
    <rPh sb="5" eb="7">
      <t>ゼンイキ</t>
    </rPh>
    <rPh sb="8" eb="10">
      <t>シセツ</t>
    </rPh>
    <rPh sb="10" eb="12">
      <t>セツビ</t>
    </rPh>
    <rPh sb="13" eb="15">
      <t>ロウキュウ</t>
    </rPh>
    <rPh sb="15" eb="16">
      <t>カ</t>
    </rPh>
    <rPh sb="17" eb="18">
      <t>ススロウキュウカススナカトウシザイゲンカクホユウセンケイカクテキロウキュウセツビコウシンシセツセイビオコナヒツヨウ</t>
    </rPh>
    <rPh sb="79" eb="81">
      <t>レイワ</t>
    </rPh>
    <rPh sb="81" eb="82">
      <t>ガン</t>
    </rPh>
    <rPh sb="82" eb="84">
      <t>ネンド</t>
    </rPh>
    <rPh sb="86" eb="88">
      <t>ロウキュウ</t>
    </rPh>
    <rPh sb="88" eb="89">
      <t>カン</t>
    </rPh>
    <rPh sb="89" eb="91">
      <t>コウシン</t>
    </rPh>
    <rPh sb="92" eb="94">
      <t>チャクシュ</t>
    </rPh>
    <rPh sb="95" eb="97">
      <t>コンゴ</t>
    </rPh>
    <phoneticPr fontId="4"/>
  </si>
  <si>
    <t>　過疎高齢化が進み、人口の減少が止まらない状況で、料金収入は減少傾向にある。設備・施設の多くは老朽化しており、あと数年で法定耐用年数を迎えることとなるため、管路更新のための財源確保が必要で、経営の抜本的改革が求められる状況である。経営戦略に基づき経営健全化に取り組み、老朽施設設備の更新を効率的に行う必要がある。</t>
    <rPh sb="91" eb="9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</si>
</sst>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formatCode="#,##0.00;&quot;△&quot;#,##0.00;&quot;-&quot;">
                  <c:v>1.32</c:v>
                </c:pt>
              </c:numCache>
            </c:numRef>
          </c:val>
          <c:extLst>
            <c:ext xmlns:c16="http://schemas.microsoft.com/office/drawing/2014/chart" uri="{C3380CC4-5D6E-409C-BE32-E72D297353CC}">
              <c16:uniqueId val="{00000000-C727-444D-8D01-BA310005683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C727-444D-8D01-BA310005683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49.13</c:v>
                </c:pt>
                <c:pt idx="1">
                  <c:v>46.94</c:v>
                </c:pt>
                <c:pt idx="2">
                  <c:v>45.33</c:v>
                </c:pt>
                <c:pt idx="3">
                  <c:v>43.7</c:v>
                </c:pt>
                <c:pt idx="4">
                  <c:v>41.1</c:v>
                </c:pt>
              </c:numCache>
            </c:numRef>
          </c:val>
          <c:extLst>
            <c:ext xmlns:c16="http://schemas.microsoft.com/office/drawing/2014/chart" uri="{C3380CC4-5D6E-409C-BE32-E72D297353CC}">
              <c16:uniqueId val="{00000000-3C94-4D52-98D0-0F235371B63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3C94-4D52-98D0-0F235371B63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82.48</c:v>
                </c:pt>
                <c:pt idx="1">
                  <c:v>82.66</c:v>
                </c:pt>
                <c:pt idx="2">
                  <c:v>83.27</c:v>
                </c:pt>
                <c:pt idx="3">
                  <c:v>82.42</c:v>
                </c:pt>
                <c:pt idx="4">
                  <c:v>83.15</c:v>
                </c:pt>
              </c:numCache>
            </c:numRef>
          </c:val>
          <c:extLst>
            <c:ext xmlns:c16="http://schemas.microsoft.com/office/drawing/2014/chart" uri="{C3380CC4-5D6E-409C-BE32-E72D297353CC}">
              <c16:uniqueId val="{00000000-6D1F-4070-AFE5-B0B05B8964A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6D1F-4070-AFE5-B0B05B8964A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136.63999999999999</c:v>
                </c:pt>
                <c:pt idx="1">
                  <c:v>151.71</c:v>
                </c:pt>
                <c:pt idx="2">
                  <c:v>162.43</c:v>
                </c:pt>
                <c:pt idx="3">
                  <c:v>168.11</c:v>
                </c:pt>
                <c:pt idx="4">
                  <c:v>103.84</c:v>
                </c:pt>
              </c:numCache>
            </c:numRef>
          </c:val>
          <c:extLst>
            <c:ext xmlns:c16="http://schemas.microsoft.com/office/drawing/2014/chart" uri="{C3380CC4-5D6E-409C-BE32-E72D297353CC}">
              <c16:uniqueId val="{00000000-1BB8-412E-B638-E82D5BE787B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1BB8-412E-B638-E82D5BE787B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C6-4B90-84DC-D3DD6125540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C6-4B90-84DC-D3DD6125540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42-438B-811D-721F7DEC597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42-438B-811D-721F7DEC597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13-4221-B400-1AFD4E074A6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13-4221-B400-1AFD4E074A6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05-42FE-B128-A1FC6418F5D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05-42FE-B128-A1FC6418F5D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285.33999999999997</c:v>
                </c:pt>
                <c:pt idx="1">
                  <c:v>302.48</c:v>
                </c:pt>
                <c:pt idx="2">
                  <c:v>775.62</c:v>
                </c:pt>
                <c:pt idx="3">
                  <c:v>813.4</c:v>
                </c:pt>
                <c:pt idx="4">
                  <c:v>1224.28</c:v>
                </c:pt>
              </c:numCache>
            </c:numRef>
          </c:val>
          <c:extLst>
            <c:ext xmlns:c16="http://schemas.microsoft.com/office/drawing/2014/chart" uri="{C3380CC4-5D6E-409C-BE32-E72D297353CC}">
              <c16:uniqueId val="{00000000-DFB9-450C-9B3A-06E4120B710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DFB9-450C-9B3A-06E4120B710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134.28</c:v>
                </c:pt>
                <c:pt idx="1">
                  <c:v>137.76</c:v>
                </c:pt>
                <c:pt idx="2">
                  <c:v>156.91999999999999</c:v>
                </c:pt>
                <c:pt idx="3">
                  <c:v>118.56</c:v>
                </c:pt>
                <c:pt idx="4">
                  <c:v>97.92</c:v>
                </c:pt>
              </c:numCache>
            </c:numRef>
          </c:val>
          <c:extLst>
            <c:ext xmlns:c16="http://schemas.microsoft.com/office/drawing/2014/chart" uri="{C3380CC4-5D6E-409C-BE32-E72D297353CC}">
              <c16:uniqueId val="{00000000-0F02-4200-ADAE-DD21BA1EABB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0F02-4200-ADAE-DD21BA1EABB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108.4</c:v>
                </c:pt>
                <c:pt idx="1">
                  <c:v>107.77</c:v>
                </c:pt>
                <c:pt idx="2">
                  <c:v>95.41</c:v>
                </c:pt>
                <c:pt idx="3">
                  <c:v>126.33</c:v>
                </c:pt>
                <c:pt idx="4">
                  <c:v>143.04</c:v>
                </c:pt>
              </c:numCache>
            </c:numRef>
          </c:val>
          <c:extLst>
            <c:ext xmlns:c16="http://schemas.microsoft.com/office/drawing/2014/chart" uri="{C3380CC4-5D6E-409C-BE32-E72D297353CC}">
              <c16:uniqueId val="{00000000-2177-4E6A-8F24-BB396830FBC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2177-4E6A-8F24-BB396830FBC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57" zoomScaleNormal="100" workbookViewId="0">
      <selection activeCell="CB68" sqref="CB6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徳島県　美波町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6627</v>
      </c>
      <c r="AM8" s="67"/>
      <c r="AN8" s="67"/>
      <c r="AO8" s="67"/>
      <c r="AP8" s="67"/>
      <c r="AQ8" s="67"/>
      <c r="AR8" s="67"/>
      <c r="AS8" s="67"/>
      <c r="AT8" s="66">
        <f>データ!$S$6</f>
        <v>140.74</v>
      </c>
      <c r="AU8" s="66"/>
      <c r="AV8" s="66"/>
      <c r="AW8" s="66"/>
      <c r="AX8" s="66"/>
      <c r="AY8" s="66"/>
      <c r="AZ8" s="66"/>
      <c r="BA8" s="66"/>
      <c r="BB8" s="66">
        <f>データ!$T$6</f>
        <v>47.09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38.340000000000003</v>
      </c>
      <c r="Q10" s="66"/>
      <c r="R10" s="66"/>
      <c r="S10" s="66"/>
      <c r="T10" s="66"/>
      <c r="U10" s="66"/>
      <c r="V10" s="66"/>
      <c r="W10" s="67">
        <f>データ!$Q$6</f>
        <v>2640</v>
      </c>
      <c r="X10" s="67"/>
      <c r="Y10" s="67"/>
      <c r="Z10" s="67"/>
      <c r="AA10" s="67"/>
      <c r="AB10" s="67"/>
      <c r="AC10" s="67"/>
      <c r="AD10" s="2"/>
      <c r="AE10" s="2"/>
      <c r="AF10" s="2"/>
      <c r="AG10" s="2"/>
      <c r="AH10" s="2"/>
      <c r="AI10" s="2"/>
      <c r="AJ10" s="2"/>
      <c r="AK10" s="2"/>
      <c r="AL10" s="67">
        <f>データ!$U$6</f>
        <v>2509</v>
      </c>
      <c r="AM10" s="67"/>
      <c r="AN10" s="67"/>
      <c r="AO10" s="67"/>
      <c r="AP10" s="67"/>
      <c r="AQ10" s="67"/>
      <c r="AR10" s="67"/>
      <c r="AS10" s="67"/>
      <c r="AT10" s="66">
        <f>データ!$V$6</f>
        <v>1.54</v>
      </c>
      <c r="AU10" s="66"/>
      <c r="AV10" s="66"/>
      <c r="AW10" s="66"/>
      <c r="AX10" s="66"/>
      <c r="AY10" s="66"/>
      <c r="AZ10" s="66"/>
      <c r="BA10" s="66"/>
      <c r="BB10" s="66">
        <f>データ!$W$6</f>
        <v>1629.22</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hfeSIVq3C081E/ScsJfyxSxk7pAcbCqcWmjgeDdKL9PGPzkLCl/fkhvBw5BrZw1Yr+aJWKzNMcff5IQPTZTtUQ==" saltValue="jPoFY/FWNy6wrRpyFf3o3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363871</v>
      </c>
      <c r="D6" s="34">
        <f t="shared" si="3"/>
        <v>47</v>
      </c>
      <c r="E6" s="34">
        <f t="shared" si="3"/>
        <v>1</v>
      </c>
      <c r="F6" s="34">
        <f t="shared" si="3"/>
        <v>0</v>
      </c>
      <c r="G6" s="34">
        <f t="shared" si="3"/>
        <v>0</v>
      </c>
      <c r="H6" s="34" t="str">
        <f t="shared" si="3"/>
        <v>徳島県　美波町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38.340000000000003</v>
      </c>
      <c r="Q6" s="35">
        <f t="shared" si="3"/>
        <v>2640</v>
      </c>
      <c r="R6" s="35">
        <f t="shared" si="3"/>
        <v>6627</v>
      </c>
      <c r="S6" s="35">
        <f t="shared" si="3"/>
        <v>140.74</v>
      </c>
      <c r="T6" s="35">
        <f t="shared" si="3"/>
        <v>47.09</v>
      </c>
      <c r="U6" s="35">
        <f t="shared" si="3"/>
        <v>2509</v>
      </c>
      <c r="V6" s="35">
        <f t="shared" si="3"/>
        <v>1.54</v>
      </c>
      <c r="W6" s="35">
        <f t="shared" si="3"/>
        <v>1629.22</v>
      </c>
      <c r="X6" s="36">
        <f>IF(X7="",NA(),X7)</f>
        <v>136.63999999999999</v>
      </c>
      <c r="Y6" s="36">
        <f t="shared" ref="Y6:AG6" si="4">IF(Y7="",NA(),Y7)</f>
        <v>151.71</v>
      </c>
      <c r="Z6" s="36">
        <f t="shared" si="4"/>
        <v>162.43</v>
      </c>
      <c r="AA6" s="36">
        <f t="shared" si="4"/>
        <v>168.11</v>
      </c>
      <c r="AB6" s="36">
        <f t="shared" si="4"/>
        <v>103.84</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285.33999999999997</v>
      </c>
      <c r="BF6" s="36">
        <f t="shared" ref="BF6:BN6" si="7">IF(BF7="",NA(),BF7)</f>
        <v>302.48</v>
      </c>
      <c r="BG6" s="36">
        <f t="shared" si="7"/>
        <v>775.62</v>
      </c>
      <c r="BH6" s="36">
        <f t="shared" si="7"/>
        <v>813.4</v>
      </c>
      <c r="BI6" s="36">
        <f t="shared" si="7"/>
        <v>1224.28</v>
      </c>
      <c r="BJ6" s="36">
        <f t="shared" si="7"/>
        <v>1134.67</v>
      </c>
      <c r="BK6" s="36">
        <f t="shared" si="7"/>
        <v>1144.79</v>
      </c>
      <c r="BL6" s="36">
        <f t="shared" si="7"/>
        <v>1061.58</v>
      </c>
      <c r="BM6" s="36">
        <f t="shared" si="7"/>
        <v>1007.7</v>
      </c>
      <c r="BN6" s="36">
        <f t="shared" si="7"/>
        <v>1018.52</v>
      </c>
      <c r="BO6" s="35" t="str">
        <f>IF(BO7="","",IF(BO7="-","【-】","【"&amp;SUBSTITUTE(TEXT(BO7,"#,##0.00"),"-","△")&amp;"】"))</f>
        <v>【1,084.05】</v>
      </c>
      <c r="BP6" s="36">
        <f>IF(BP7="",NA(),BP7)</f>
        <v>134.28</v>
      </c>
      <c r="BQ6" s="36">
        <f t="shared" ref="BQ6:BY6" si="8">IF(BQ7="",NA(),BQ7)</f>
        <v>137.76</v>
      </c>
      <c r="BR6" s="36">
        <f t="shared" si="8"/>
        <v>156.91999999999999</v>
      </c>
      <c r="BS6" s="36">
        <f t="shared" si="8"/>
        <v>118.56</v>
      </c>
      <c r="BT6" s="36">
        <f t="shared" si="8"/>
        <v>97.92</v>
      </c>
      <c r="BU6" s="36">
        <f t="shared" si="8"/>
        <v>40.6</v>
      </c>
      <c r="BV6" s="36">
        <f t="shared" si="8"/>
        <v>56.04</v>
      </c>
      <c r="BW6" s="36">
        <f t="shared" si="8"/>
        <v>58.52</v>
      </c>
      <c r="BX6" s="36">
        <f t="shared" si="8"/>
        <v>59.22</v>
      </c>
      <c r="BY6" s="36">
        <f t="shared" si="8"/>
        <v>58.79</v>
      </c>
      <c r="BZ6" s="35" t="str">
        <f>IF(BZ7="","",IF(BZ7="-","【-】","【"&amp;SUBSTITUTE(TEXT(BZ7,"#,##0.00"),"-","△")&amp;"】"))</f>
        <v>【53.46】</v>
      </c>
      <c r="CA6" s="36">
        <f>IF(CA7="",NA(),CA7)</f>
        <v>108.4</v>
      </c>
      <c r="CB6" s="36">
        <f t="shared" ref="CB6:CJ6" si="9">IF(CB7="",NA(),CB7)</f>
        <v>107.77</v>
      </c>
      <c r="CC6" s="36">
        <f t="shared" si="9"/>
        <v>95.41</v>
      </c>
      <c r="CD6" s="36">
        <f t="shared" si="9"/>
        <v>126.33</v>
      </c>
      <c r="CE6" s="36">
        <f t="shared" si="9"/>
        <v>143.04</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49.13</v>
      </c>
      <c r="CM6" s="36">
        <f t="shared" ref="CM6:CU6" si="10">IF(CM7="",NA(),CM7)</f>
        <v>46.94</v>
      </c>
      <c r="CN6" s="36">
        <f t="shared" si="10"/>
        <v>45.33</v>
      </c>
      <c r="CO6" s="36">
        <f t="shared" si="10"/>
        <v>43.7</v>
      </c>
      <c r="CP6" s="36">
        <f t="shared" si="10"/>
        <v>41.1</v>
      </c>
      <c r="CQ6" s="36">
        <f t="shared" si="10"/>
        <v>57.29</v>
      </c>
      <c r="CR6" s="36">
        <f t="shared" si="10"/>
        <v>55.9</v>
      </c>
      <c r="CS6" s="36">
        <f t="shared" si="10"/>
        <v>57.3</v>
      </c>
      <c r="CT6" s="36">
        <f t="shared" si="10"/>
        <v>56.76</v>
      </c>
      <c r="CU6" s="36">
        <f t="shared" si="10"/>
        <v>56.04</v>
      </c>
      <c r="CV6" s="35" t="str">
        <f>IF(CV7="","",IF(CV7="-","【-】","【"&amp;SUBSTITUTE(TEXT(CV7,"#,##0.00"),"-","△")&amp;"】"))</f>
        <v>【54.90】</v>
      </c>
      <c r="CW6" s="36">
        <f>IF(CW7="",NA(),CW7)</f>
        <v>82.48</v>
      </c>
      <c r="CX6" s="36">
        <f t="shared" ref="CX6:DF6" si="11">IF(CX7="",NA(),CX7)</f>
        <v>82.66</v>
      </c>
      <c r="CY6" s="36">
        <f t="shared" si="11"/>
        <v>83.27</v>
      </c>
      <c r="CZ6" s="36">
        <f t="shared" si="11"/>
        <v>82.42</v>
      </c>
      <c r="DA6" s="36">
        <f t="shared" si="11"/>
        <v>83.15</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6">
        <f t="shared" si="14"/>
        <v>1.32</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363871</v>
      </c>
      <c r="D7" s="38">
        <v>47</v>
      </c>
      <c r="E7" s="38">
        <v>1</v>
      </c>
      <c r="F7" s="38">
        <v>0</v>
      </c>
      <c r="G7" s="38">
        <v>0</v>
      </c>
      <c r="H7" s="38" t="s">
        <v>96</v>
      </c>
      <c r="I7" s="38" t="s">
        <v>97</v>
      </c>
      <c r="J7" s="38" t="s">
        <v>98</v>
      </c>
      <c r="K7" s="38" t="s">
        <v>99</v>
      </c>
      <c r="L7" s="38" t="s">
        <v>100</v>
      </c>
      <c r="M7" s="38" t="s">
        <v>101</v>
      </c>
      <c r="N7" s="39" t="s">
        <v>102</v>
      </c>
      <c r="O7" s="39" t="s">
        <v>103</v>
      </c>
      <c r="P7" s="39">
        <v>38.340000000000003</v>
      </c>
      <c r="Q7" s="39">
        <v>2640</v>
      </c>
      <c r="R7" s="39">
        <v>6627</v>
      </c>
      <c r="S7" s="39">
        <v>140.74</v>
      </c>
      <c r="T7" s="39">
        <v>47.09</v>
      </c>
      <c r="U7" s="39">
        <v>2509</v>
      </c>
      <c r="V7" s="39">
        <v>1.54</v>
      </c>
      <c r="W7" s="39">
        <v>1629.22</v>
      </c>
      <c r="X7" s="39">
        <v>136.63999999999999</v>
      </c>
      <c r="Y7" s="39">
        <v>151.71</v>
      </c>
      <c r="Z7" s="39">
        <v>162.43</v>
      </c>
      <c r="AA7" s="39">
        <v>168.11</v>
      </c>
      <c r="AB7" s="39">
        <v>103.84</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285.33999999999997</v>
      </c>
      <c r="BF7" s="39">
        <v>302.48</v>
      </c>
      <c r="BG7" s="39">
        <v>775.62</v>
      </c>
      <c r="BH7" s="39">
        <v>813.4</v>
      </c>
      <c r="BI7" s="39">
        <v>1224.28</v>
      </c>
      <c r="BJ7" s="39">
        <v>1134.67</v>
      </c>
      <c r="BK7" s="39">
        <v>1144.79</v>
      </c>
      <c r="BL7" s="39">
        <v>1061.58</v>
      </c>
      <c r="BM7" s="39">
        <v>1007.7</v>
      </c>
      <c r="BN7" s="39">
        <v>1018.52</v>
      </c>
      <c r="BO7" s="39">
        <v>1084.05</v>
      </c>
      <c r="BP7" s="39">
        <v>134.28</v>
      </c>
      <c r="BQ7" s="39">
        <v>137.76</v>
      </c>
      <c r="BR7" s="39">
        <v>156.91999999999999</v>
      </c>
      <c r="BS7" s="39">
        <v>118.56</v>
      </c>
      <c r="BT7" s="39">
        <v>97.92</v>
      </c>
      <c r="BU7" s="39">
        <v>40.6</v>
      </c>
      <c r="BV7" s="39">
        <v>56.04</v>
      </c>
      <c r="BW7" s="39">
        <v>58.52</v>
      </c>
      <c r="BX7" s="39">
        <v>59.22</v>
      </c>
      <c r="BY7" s="39">
        <v>58.79</v>
      </c>
      <c r="BZ7" s="39">
        <v>53.46</v>
      </c>
      <c r="CA7" s="39">
        <v>108.4</v>
      </c>
      <c r="CB7" s="39">
        <v>107.77</v>
      </c>
      <c r="CC7" s="39">
        <v>95.41</v>
      </c>
      <c r="CD7" s="39">
        <v>126.33</v>
      </c>
      <c r="CE7" s="39">
        <v>143.04</v>
      </c>
      <c r="CF7" s="39">
        <v>440.03</v>
      </c>
      <c r="CG7" s="39">
        <v>304.35000000000002</v>
      </c>
      <c r="CH7" s="39">
        <v>296.3</v>
      </c>
      <c r="CI7" s="39">
        <v>292.89999999999998</v>
      </c>
      <c r="CJ7" s="39">
        <v>298.25</v>
      </c>
      <c r="CK7" s="39">
        <v>300.47000000000003</v>
      </c>
      <c r="CL7" s="39">
        <v>49.13</v>
      </c>
      <c r="CM7" s="39">
        <v>46.94</v>
      </c>
      <c r="CN7" s="39">
        <v>45.33</v>
      </c>
      <c r="CO7" s="39">
        <v>43.7</v>
      </c>
      <c r="CP7" s="39">
        <v>41.1</v>
      </c>
      <c r="CQ7" s="39">
        <v>57.29</v>
      </c>
      <c r="CR7" s="39">
        <v>55.9</v>
      </c>
      <c r="CS7" s="39">
        <v>57.3</v>
      </c>
      <c r="CT7" s="39">
        <v>56.76</v>
      </c>
      <c r="CU7" s="39">
        <v>56.04</v>
      </c>
      <c r="CV7" s="39">
        <v>54.9</v>
      </c>
      <c r="CW7" s="39">
        <v>82.48</v>
      </c>
      <c r="CX7" s="39">
        <v>82.66</v>
      </c>
      <c r="CY7" s="39">
        <v>83.27</v>
      </c>
      <c r="CZ7" s="39">
        <v>82.42</v>
      </c>
      <c r="DA7" s="39">
        <v>83.15</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1.32</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sumida.koichi</cp:lastModifiedBy>
  <cp:lastPrinted>2021-01-29T05:55:19Z</cp:lastPrinted>
  <dcterms:created xsi:type="dcterms:W3CDTF">2020-12-04T02:22:02Z</dcterms:created>
  <dcterms:modified xsi:type="dcterms:W3CDTF">2021-01-29T06:07:45Z</dcterms:modified>
  <cp:category/>
</cp:coreProperties>
</file>