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a36fileshare.tksm-lan.local\105004000地方創生局市町村課\2020\I_地方債\04 R2年度地方債担当（研修生下席）\②令和2年度後期（中川）\01 地方公営企業\06 【経営比較分析表】（令和元年度決算）\03_市町村より\"/>
    </mc:Choice>
  </mc:AlternateContent>
  <workbookProtection workbookAlgorithmName="SHA-512" workbookHashValue="Bi6fwddCOu2Jc4jGMvcL6VutL4pshzeJQezKLNnrk5Wwp8/Biux50lwbcAxcJtzT+XJihWhIYNtZ+k7s4X9/1w==" workbookSaltValue="P3lx1ULI3TVAtk2xwbBZ2A==" workbookSpinCount="100000" lockStructure="1"/>
  <bookViews>
    <workbookView xWindow="-120" yWindow="-120" windowWidth="29040" windowHeight="15840"/>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T8" i="4" s="1"/>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B10" i="4"/>
  <c r="BB8" i="4"/>
  <c r="AL8" i="4"/>
  <c r="AD8" i="4"/>
  <c r="W8" i="4"/>
  <c r="P8" i="4"/>
  <c r="I8" i="4"/>
  <c r="B8" i="4"/>
  <c r="B6" i="4"/>
</calcChain>
</file>

<file path=xl/sharedStrings.xml><?xml version="1.0" encoding="utf-8"?>
<sst xmlns="http://schemas.openxmlformats.org/spreadsheetml/2006/main" count="233" uniqueCount="117">
  <si>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</si>
  <si>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</si>
  <si>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</si>
  <si>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</si>
  <si>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</si>
  <si>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</si>
  <si>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</si>
  <si>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</si>
  <si>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</si>
  <si>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</si>
  <si>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</si>
  <si>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</si>
  <si>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</si>
  <si>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</si>
  <si>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</si>
  <si>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</si>
  <si>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</si>
  <si>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</si>
  <si>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</si>
  <si>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</si>
  <si>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</si>
  <si>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</si>
  <si>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</si>
  <si>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</si>
  <si>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</si>
  <si>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</si>
  <si>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</si>
  <si>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</si>
  <si>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</si>
  <si>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</si>
  <si>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</si>
  <si>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</si>
  <si>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</si>
  <si>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</si>
  <si>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</si>
  <si>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</si>
  <si>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</si>
  <si>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</si>
  <si>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</si>
  <si>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</si>
  <si>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</si>
  <si>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</si>
  <si>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</si>
  <si>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</si>
  <si>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</si>
  <si>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</si>
  <si>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</si>
  <si>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</si>
  <si>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</si>
  <si>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</si>
  <si>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</si>
  <si>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</si>
  <si>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</si>
  <si>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</si>
  <si>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</si>
  <si>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</si>
  <si>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</si>
  <si>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</si>
  <si>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</si>
  <si>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</si>
  <si>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</si>
  <si>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</si>
  <si>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</si>
  <si>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</si>
  <si>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</si>
  <si>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</si>
  <si>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</si>
  <si>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</si>
  <si>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</si>
  <si>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</si>
  <si>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</si>
  <si>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</si>
  <si>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</si>
  <si>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</si>
  <si>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</si>
  <si>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</si>
  <si>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</si>
  <si>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</si>
  <si>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</si>
  <si>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</si>
  <si>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</si>
  <si>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</si>
  <si>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</si>
  <si>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</si>
  <si>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</si>
  <si>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</si>
  <si>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</si>
  <si>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</si>
  <si>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</si>
  <si>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</si>
  <si>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</si>
  <si>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</si>
  <si>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</si>
  <si>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</si>
  <si>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</si>
  <si>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</si>
  <si>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佐那河内村</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</si>
  <si>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</si>
  <si>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</si>
  <si>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</si>
  <si>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</si>
  <si>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</si>
  <si>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</si>
  <si>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</si>
  <si>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</si>
  <si>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</si>
  <si>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</si>
  <si>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</si>
  <si>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</si>
  <si>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</si>
  <si>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</si>
  <si>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</si>
  <si>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</si>
  <si>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</si>
  <si>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佐那河内村の簡易水道経営は、現時点においても健全性・効率性において全国平均より劣っているが、改善すべきは管路施設の漏水による無効水量である。しかしながら、漏水事故を減少させるための漏水対策事業を推進するためには莫大な費用が必要となる。また企業債を借りる必要があり、却って健全経営の妨げとなる懸念もあることから、耐震化の事業推進は充分な検討が必要となる。
　また、近い将来的には人口減少による料金収入の減少も見込まれることから、今後は料金体系等の見直しについても検討する必要性がある。</t>
    <phoneticPr fontId="4"/>
  </si>
  <si>
    <t>経営の健全性を確認する指標として、収益的収支比率がある。佐那河内村の収益的収支比率は①表よりR1で47.98％、全国平均は79.10%である。この比率が100%であれば、給水収益で全ての費用を賄っていることとなるが、佐那河内村では給水収益以外の収入を約50%程度投入して経営を行っており、健全経営とはいえない。この原因は、④表の企業債残高対給水収益比率が高いことが一因にある。これは、施設建設時の債務残高が多いためであるが、対比率は毎年に緩やかに低減し改善されている。
　経営の効率性については、⑦表の施設利用率が全国平均より高位にあり良好に見えるが、これは管路施設における漏水量が多い場合に起こる現象で、決して良好な状態ではない。現に⑧表の有収率は全国平均よりも23%低く、⑤表の料金回収率はR1では全国平均より18％低い値となっている。料金回収率は、給水原価に対する供給単価の割合で、この回収率が高いほど料金の収益性が良いとされている。よって、この指標からも給水収益以外の収入を投入して経営を行っていることが推測され、健全経営とはいえない。
　佐那河内村の簡易水道経営は、現時点においても健全性・効率性において全国平均より劣っており、近い将来的には人口減少による料金収入の減少も見込まれることから、今後は漏水対策に対応できる適正な維持管理体制の構築と、料金体系等の見直しについても検討する必要性がある。</t>
    <phoneticPr fontId="4"/>
  </si>
  <si>
    <t>佐那河内村簡易水道施設は、浄水場施設が3箇所、配水池施設は16箇所、導水管路・送水管路・配水管路延長は約60,000mとなっている。平成元年に竣工した府能地区が1番古く浄水・配水施設で築27年となるが、その他の施設は平成6年～平成13年に施設更新され健全な状態で稼働している。
　しかし管路施設については、村内のほとんどが地滑り地帯にあること、また耐震管路となっていないことから毎年村内の各地で漏水事故が起こっている。漏水事故は、無効水量を増し有収率を下げ、料金回収率を下げ、収益的収支比率を押し下げる原因となっている。
　漏水事故を減少させるためには、管路施設の耐震化が考えられるが莫大な費用が必要となる。事業推進するためには企業債を借りる必要があり、却って健全経営の妨げとなる懸念があることから、耐震化の事業推進は充分な検討が必要で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</si>
</sst>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5" fillId="0" borderId="0" xfId="0" applyFont="1" applyBorder="1" applyAlignment="1" applyProtection="1">
      <alignment horizontal="left" vertical="top" wrapText="1"/>
      <protection locked="0"/>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A1D-465A-95BD-6D9A9404D4D3}"/>
            </c:ext>
          </c:extLst>
        </c:ser>
        <c:dLbls>
          <c:showLegendKey val="0"/>
          <c:showVal val="0"/>
          <c:showCatName val="0"/>
          <c:showSerName val="0"/>
          <c:showPercent val="0"/>
          <c:showBubbleSize val="0"/>
        </c:dLbls>
        <c:gapWidth val="150"/>
        <c:axId val="378526784"/>
        <c:axId val="378026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0.53</c:v>
                </c:pt>
                <c:pt idx="2">
                  <c:v>0.72</c:v>
                </c:pt>
                <c:pt idx="3">
                  <c:v>0.53</c:v>
                </c:pt>
                <c:pt idx="4">
                  <c:v>0.71</c:v>
                </c:pt>
              </c:numCache>
            </c:numRef>
          </c:val>
          <c:smooth val="0"/>
          <c:extLst xmlns:c16r2="http://schemas.microsoft.com/office/drawing/2015/06/chart">
            <c:ext xmlns:c16="http://schemas.microsoft.com/office/drawing/2014/chart" uri="{C3380CC4-5D6E-409C-BE32-E72D297353CC}">
              <c16:uniqueId val="{00000001-5A1D-465A-95BD-6D9A9404D4D3}"/>
            </c:ext>
          </c:extLst>
        </c:ser>
        <c:dLbls>
          <c:showLegendKey val="0"/>
          <c:showVal val="0"/>
          <c:showCatName val="0"/>
          <c:showSerName val="0"/>
          <c:showPercent val="0"/>
          <c:showBubbleSize val="0"/>
        </c:dLbls>
        <c:marker val="1"/>
        <c:smooth val="0"/>
        <c:axId val="378526784"/>
        <c:axId val="378026552"/>
      </c:lineChart>
      <c:dateAx>
        <c:axId val="378526784"/>
        <c:scaling>
          <c:orientation val="minMax"/>
        </c:scaling>
        <c:delete val="1"/>
        <c:axPos val="b"/>
        <c:numFmt formatCode="&quot;H&quot;yy" sourceLinked="1"/>
        <c:majorTickMark val="none"/>
        <c:minorTickMark val="none"/>
        <c:tickLblPos val="none"/>
        <c:crossAx val="378026552"/>
        <c:crosses val="autoZero"/>
        <c:auto val="1"/>
        <c:lblOffset val="100"/>
        <c:baseTimeUnit val="years"/>
      </c:dateAx>
      <c:valAx>
        <c:axId val="378026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852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51.42</c:v>
                </c:pt>
                <c:pt idx="1">
                  <c:v>52.46</c:v>
                </c:pt>
                <c:pt idx="2">
                  <c:v>50.97</c:v>
                </c:pt>
                <c:pt idx="3">
                  <c:v>48.46</c:v>
                </c:pt>
                <c:pt idx="4">
                  <c:v>47.98</c:v>
                </c:pt>
              </c:numCache>
            </c:numRef>
          </c:val>
          <c:extLst xmlns:c16r2="http://schemas.microsoft.com/office/drawing/2015/06/chart">
            <c:ext xmlns:c16="http://schemas.microsoft.com/office/drawing/2014/chart" uri="{C3380CC4-5D6E-409C-BE32-E72D297353CC}">
              <c16:uniqueId val="{00000000-CB24-4D7B-8D6B-97BAC6495A0F}"/>
            </c:ext>
          </c:extLst>
        </c:ser>
        <c:dLbls>
          <c:showLegendKey val="0"/>
          <c:showVal val="0"/>
          <c:showCatName val="0"/>
          <c:showSerName val="0"/>
          <c:showPercent val="0"/>
          <c:showBubbleSize val="0"/>
        </c:dLbls>
        <c:gapWidth val="150"/>
        <c:axId val="377539760"/>
        <c:axId val="377540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76.27</c:v>
                </c:pt>
                <c:pt idx="1">
                  <c:v>77.56</c:v>
                </c:pt>
                <c:pt idx="2">
                  <c:v>78.510000000000005</c:v>
                </c:pt>
                <c:pt idx="3">
                  <c:v>77.91</c:v>
                </c:pt>
                <c:pt idx="4">
                  <c:v>79.099999999999994</c:v>
                </c:pt>
              </c:numCache>
            </c:numRef>
          </c:val>
          <c:smooth val="0"/>
          <c:extLst xmlns:c16r2="http://schemas.microsoft.com/office/drawing/2015/06/chart">
            <c:ext xmlns:c16="http://schemas.microsoft.com/office/drawing/2014/chart" uri="{C3380CC4-5D6E-409C-BE32-E72D297353CC}">
              <c16:uniqueId val="{00000001-CB24-4D7B-8D6B-97BAC6495A0F}"/>
            </c:ext>
          </c:extLst>
        </c:ser>
        <c:dLbls>
          <c:showLegendKey val="0"/>
          <c:showVal val="0"/>
          <c:showCatName val="0"/>
          <c:showSerName val="0"/>
          <c:showPercent val="0"/>
          <c:showBubbleSize val="0"/>
        </c:dLbls>
        <c:marker val="1"/>
        <c:smooth val="0"/>
        <c:axId val="377539760"/>
        <c:axId val="377540144"/>
      </c:lineChart>
      <c:dateAx>
        <c:axId val="377539760"/>
        <c:scaling>
          <c:orientation val="minMax"/>
        </c:scaling>
        <c:delete val="1"/>
        <c:axPos val="b"/>
        <c:numFmt formatCode="&quot;H&quot;yy" sourceLinked="1"/>
        <c:majorTickMark val="none"/>
        <c:minorTickMark val="none"/>
        <c:tickLblPos val="none"/>
        <c:crossAx val="377540144"/>
        <c:crosses val="autoZero"/>
        <c:auto val="1"/>
        <c:lblOffset val="100"/>
        <c:baseTimeUnit val="years"/>
      </c:dateAx>
      <c:valAx>
        <c:axId val="377540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7539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F4E-4B86-88B9-C0A575FD99AB}"/>
            </c:ext>
          </c:extLst>
        </c:ser>
        <c:dLbls>
          <c:showLegendKey val="0"/>
          <c:showVal val="0"/>
          <c:showCatName val="0"/>
          <c:showSerName val="0"/>
          <c:showPercent val="0"/>
          <c:showBubbleSize val="0"/>
        </c:dLbls>
        <c:gapWidth val="150"/>
        <c:axId val="377079664"/>
        <c:axId val="377080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F4E-4B86-88B9-C0A575FD99AB}"/>
            </c:ext>
          </c:extLst>
        </c:ser>
        <c:dLbls>
          <c:showLegendKey val="0"/>
          <c:showVal val="0"/>
          <c:showCatName val="0"/>
          <c:showSerName val="0"/>
          <c:showPercent val="0"/>
          <c:showBubbleSize val="0"/>
        </c:dLbls>
        <c:marker val="1"/>
        <c:smooth val="0"/>
        <c:axId val="377079664"/>
        <c:axId val="377080056"/>
      </c:lineChart>
      <c:dateAx>
        <c:axId val="377079664"/>
        <c:scaling>
          <c:orientation val="minMax"/>
        </c:scaling>
        <c:delete val="1"/>
        <c:axPos val="b"/>
        <c:numFmt formatCode="&quot;H&quot;yy" sourceLinked="1"/>
        <c:majorTickMark val="none"/>
        <c:minorTickMark val="none"/>
        <c:tickLblPos val="none"/>
        <c:crossAx val="377080056"/>
        <c:crosses val="autoZero"/>
        <c:auto val="1"/>
        <c:lblOffset val="100"/>
        <c:baseTimeUnit val="years"/>
      </c:dateAx>
      <c:valAx>
        <c:axId val="377080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707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65E-4E34-8367-F206366FBCE8}"/>
            </c:ext>
          </c:extLst>
        </c:ser>
        <c:dLbls>
          <c:showLegendKey val="0"/>
          <c:showVal val="0"/>
          <c:showCatName val="0"/>
          <c:showSerName val="0"/>
          <c:showPercent val="0"/>
          <c:showBubbleSize val="0"/>
        </c:dLbls>
        <c:gapWidth val="150"/>
        <c:axId val="377706712"/>
        <c:axId val="377707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65E-4E34-8367-F206366FBCE8}"/>
            </c:ext>
          </c:extLst>
        </c:ser>
        <c:dLbls>
          <c:showLegendKey val="0"/>
          <c:showVal val="0"/>
          <c:showCatName val="0"/>
          <c:showSerName val="0"/>
          <c:showPercent val="0"/>
          <c:showBubbleSize val="0"/>
        </c:dLbls>
        <c:marker val="1"/>
        <c:smooth val="0"/>
        <c:axId val="377706712"/>
        <c:axId val="377707104"/>
      </c:lineChart>
      <c:dateAx>
        <c:axId val="377706712"/>
        <c:scaling>
          <c:orientation val="minMax"/>
        </c:scaling>
        <c:delete val="1"/>
        <c:axPos val="b"/>
        <c:numFmt formatCode="&quot;H&quot;yy" sourceLinked="1"/>
        <c:majorTickMark val="none"/>
        <c:minorTickMark val="none"/>
        <c:tickLblPos val="none"/>
        <c:crossAx val="377707104"/>
        <c:crosses val="autoZero"/>
        <c:auto val="1"/>
        <c:lblOffset val="100"/>
        <c:baseTimeUnit val="years"/>
      </c:dateAx>
      <c:valAx>
        <c:axId val="377707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7706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9B8-4124-93B2-4A7E7496A016}"/>
            </c:ext>
          </c:extLst>
        </c:ser>
        <c:dLbls>
          <c:showLegendKey val="0"/>
          <c:showVal val="0"/>
          <c:showCatName val="0"/>
          <c:showSerName val="0"/>
          <c:showPercent val="0"/>
          <c:showBubbleSize val="0"/>
        </c:dLbls>
        <c:gapWidth val="150"/>
        <c:axId val="377707496"/>
        <c:axId val="377709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9B8-4124-93B2-4A7E7496A016}"/>
            </c:ext>
          </c:extLst>
        </c:ser>
        <c:dLbls>
          <c:showLegendKey val="0"/>
          <c:showVal val="0"/>
          <c:showCatName val="0"/>
          <c:showSerName val="0"/>
          <c:showPercent val="0"/>
          <c:showBubbleSize val="0"/>
        </c:dLbls>
        <c:marker val="1"/>
        <c:smooth val="0"/>
        <c:axId val="377707496"/>
        <c:axId val="377709848"/>
      </c:lineChart>
      <c:dateAx>
        <c:axId val="377707496"/>
        <c:scaling>
          <c:orientation val="minMax"/>
        </c:scaling>
        <c:delete val="1"/>
        <c:axPos val="b"/>
        <c:numFmt formatCode="&quot;H&quot;yy" sourceLinked="1"/>
        <c:majorTickMark val="none"/>
        <c:minorTickMark val="none"/>
        <c:tickLblPos val="none"/>
        <c:crossAx val="377709848"/>
        <c:crosses val="autoZero"/>
        <c:auto val="1"/>
        <c:lblOffset val="100"/>
        <c:baseTimeUnit val="years"/>
      </c:dateAx>
      <c:valAx>
        <c:axId val="377709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7707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14F-4BCA-91FB-4052F298783F}"/>
            </c:ext>
          </c:extLst>
        </c:ser>
        <c:dLbls>
          <c:showLegendKey val="0"/>
          <c:showVal val="0"/>
          <c:showCatName val="0"/>
          <c:showSerName val="0"/>
          <c:showPercent val="0"/>
          <c:showBubbleSize val="0"/>
        </c:dLbls>
        <c:gapWidth val="150"/>
        <c:axId val="377707888"/>
        <c:axId val="377703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14F-4BCA-91FB-4052F298783F}"/>
            </c:ext>
          </c:extLst>
        </c:ser>
        <c:dLbls>
          <c:showLegendKey val="0"/>
          <c:showVal val="0"/>
          <c:showCatName val="0"/>
          <c:showSerName val="0"/>
          <c:showPercent val="0"/>
          <c:showBubbleSize val="0"/>
        </c:dLbls>
        <c:marker val="1"/>
        <c:smooth val="0"/>
        <c:axId val="377707888"/>
        <c:axId val="377703576"/>
      </c:lineChart>
      <c:dateAx>
        <c:axId val="377707888"/>
        <c:scaling>
          <c:orientation val="minMax"/>
        </c:scaling>
        <c:delete val="1"/>
        <c:axPos val="b"/>
        <c:numFmt formatCode="&quot;H&quot;yy" sourceLinked="1"/>
        <c:majorTickMark val="none"/>
        <c:minorTickMark val="none"/>
        <c:tickLblPos val="none"/>
        <c:crossAx val="377703576"/>
        <c:crosses val="autoZero"/>
        <c:auto val="1"/>
        <c:lblOffset val="100"/>
        <c:baseTimeUnit val="years"/>
      </c:dateAx>
      <c:valAx>
        <c:axId val="377703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770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1520.88</c:v>
                </c:pt>
                <c:pt idx="1">
                  <c:v>1441.41</c:v>
                </c:pt>
                <c:pt idx="2">
                  <c:v>1354.47</c:v>
                </c:pt>
                <c:pt idx="3">
                  <c:v>1289.74</c:v>
                </c:pt>
                <c:pt idx="4">
                  <c:v>1171.22</c:v>
                </c:pt>
              </c:numCache>
            </c:numRef>
          </c:val>
          <c:extLst xmlns:c16r2="http://schemas.microsoft.com/office/drawing/2015/06/chart">
            <c:ext xmlns:c16="http://schemas.microsoft.com/office/drawing/2014/chart" uri="{C3380CC4-5D6E-409C-BE32-E72D297353CC}">
              <c16:uniqueId val="{00000000-E80B-4495-94E3-E6AAA6019C5E}"/>
            </c:ext>
          </c:extLst>
        </c:ser>
        <c:dLbls>
          <c:showLegendKey val="0"/>
          <c:showVal val="0"/>
          <c:showCatName val="0"/>
          <c:showSerName val="0"/>
          <c:showPercent val="0"/>
          <c:showBubbleSize val="0"/>
        </c:dLbls>
        <c:gapWidth val="150"/>
        <c:axId val="377706320"/>
        <c:axId val="377708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1134.67</c:v>
                </c:pt>
                <c:pt idx="1">
                  <c:v>1144.79</c:v>
                </c:pt>
                <c:pt idx="2">
                  <c:v>1061.58</c:v>
                </c:pt>
                <c:pt idx="3">
                  <c:v>1007.7</c:v>
                </c:pt>
                <c:pt idx="4">
                  <c:v>1018.52</c:v>
                </c:pt>
              </c:numCache>
            </c:numRef>
          </c:val>
          <c:smooth val="0"/>
          <c:extLst xmlns:c16r2="http://schemas.microsoft.com/office/drawing/2015/06/chart">
            <c:ext xmlns:c16="http://schemas.microsoft.com/office/drawing/2014/chart" uri="{C3380CC4-5D6E-409C-BE32-E72D297353CC}">
              <c16:uniqueId val="{00000001-E80B-4495-94E3-E6AAA6019C5E}"/>
            </c:ext>
          </c:extLst>
        </c:ser>
        <c:dLbls>
          <c:showLegendKey val="0"/>
          <c:showVal val="0"/>
          <c:showCatName val="0"/>
          <c:showSerName val="0"/>
          <c:showPercent val="0"/>
          <c:showBubbleSize val="0"/>
        </c:dLbls>
        <c:marker val="1"/>
        <c:smooth val="0"/>
        <c:axId val="377706320"/>
        <c:axId val="377708280"/>
      </c:lineChart>
      <c:dateAx>
        <c:axId val="377706320"/>
        <c:scaling>
          <c:orientation val="minMax"/>
        </c:scaling>
        <c:delete val="1"/>
        <c:axPos val="b"/>
        <c:numFmt formatCode="&quot;H&quot;yy" sourceLinked="1"/>
        <c:majorTickMark val="none"/>
        <c:minorTickMark val="none"/>
        <c:tickLblPos val="none"/>
        <c:crossAx val="377708280"/>
        <c:crosses val="autoZero"/>
        <c:auto val="1"/>
        <c:lblOffset val="100"/>
        <c:baseTimeUnit val="years"/>
      </c:dateAx>
      <c:valAx>
        <c:axId val="377708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770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41.94</c:v>
                </c:pt>
                <c:pt idx="1">
                  <c:v>43.43</c:v>
                </c:pt>
                <c:pt idx="2">
                  <c:v>41.73</c:v>
                </c:pt>
                <c:pt idx="3">
                  <c:v>39.94</c:v>
                </c:pt>
                <c:pt idx="4">
                  <c:v>41.23</c:v>
                </c:pt>
              </c:numCache>
            </c:numRef>
          </c:val>
          <c:extLst xmlns:c16r2="http://schemas.microsoft.com/office/drawing/2015/06/chart">
            <c:ext xmlns:c16="http://schemas.microsoft.com/office/drawing/2014/chart" uri="{C3380CC4-5D6E-409C-BE32-E72D297353CC}">
              <c16:uniqueId val="{00000000-2BC0-44C1-893C-658B622A5ACC}"/>
            </c:ext>
          </c:extLst>
        </c:ser>
        <c:dLbls>
          <c:showLegendKey val="0"/>
          <c:showVal val="0"/>
          <c:showCatName val="0"/>
          <c:showSerName val="0"/>
          <c:showPercent val="0"/>
          <c:showBubbleSize val="0"/>
        </c:dLbls>
        <c:gapWidth val="150"/>
        <c:axId val="377709064"/>
        <c:axId val="377709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40.6</c:v>
                </c:pt>
                <c:pt idx="1">
                  <c:v>56.04</c:v>
                </c:pt>
                <c:pt idx="2">
                  <c:v>58.52</c:v>
                </c:pt>
                <c:pt idx="3">
                  <c:v>59.22</c:v>
                </c:pt>
                <c:pt idx="4">
                  <c:v>58.79</c:v>
                </c:pt>
              </c:numCache>
            </c:numRef>
          </c:val>
          <c:smooth val="0"/>
          <c:extLst xmlns:c16r2="http://schemas.microsoft.com/office/drawing/2015/06/chart">
            <c:ext xmlns:c16="http://schemas.microsoft.com/office/drawing/2014/chart" uri="{C3380CC4-5D6E-409C-BE32-E72D297353CC}">
              <c16:uniqueId val="{00000001-2BC0-44C1-893C-658B622A5ACC}"/>
            </c:ext>
          </c:extLst>
        </c:ser>
        <c:dLbls>
          <c:showLegendKey val="0"/>
          <c:showVal val="0"/>
          <c:showCatName val="0"/>
          <c:showSerName val="0"/>
          <c:showPercent val="0"/>
          <c:showBubbleSize val="0"/>
        </c:dLbls>
        <c:marker val="1"/>
        <c:smooth val="0"/>
        <c:axId val="377709064"/>
        <c:axId val="377709456"/>
      </c:lineChart>
      <c:dateAx>
        <c:axId val="377709064"/>
        <c:scaling>
          <c:orientation val="minMax"/>
        </c:scaling>
        <c:delete val="1"/>
        <c:axPos val="b"/>
        <c:numFmt formatCode="&quot;H&quot;yy" sourceLinked="1"/>
        <c:majorTickMark val="none"/>
        <c:minorTickMark val="none"/>
        <c:tickLblPos val="none"/>
        <c:crossAx val="377709456"/>
        <c:crosses val="autoZero"/>
        <c:auto val="1"/>
        <c:lblOffset val="100"/>
        <c:baseTimeUnit val="years"/>
      </c:dateAx>
      <c:valAx>
        <c:axId val="377709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7709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320.55</c:v>
                </c:pt>
                <c:pt idx="1">
                  <c:v>344.79</c:v>
                </c:pt>
                <c:pt idx="2">
                  <c:v>355.13</c:v>
                </c:pt>
                <c:pt idx="3">
                  <c:v>362.56</c:v>
                </c:pt>
                <c:pt idx="4">
                  <c:v>340.86</c:v>
                </c:pt>
              </c:numCache>
            </c:numRef>
          </c:val>
          <c:extLst xmlns:c16r2="http://schemas.microsoft.com/office/drawing/2015/06/chart">
            <c:ext xmlns:c16="http://schemas.microsoft.com/office/drawing/2014/chart" uri="{C3380CC4-5D6E-409C-BE32-E72D297353CC}">
              <c16:uniqueId val="{00000000-9990-42A1-B69C-0A4C44282245}"/>
            </c:ext>
          </c:extLst>
        </c:ser>
        <c:dLbls>
          <c:showLegendKey val="0"/>
          <c:showVal val="0"/>
          <c:showCatName val="0"/>
          <c:showSerName val="0"/>
          <c:showPercent val="0"/>
          <c:showBubbleSize val="0"/>
        </c:dLbls>
        <c:gapWidth val="150"/>
        <c:axId val="377082016"/>
        <c:axId val="377082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440.03</c:v>
                </c:pt>
                <c:pt idx="1">
                  <c:v>304.35000000000002</c:v>
                </c:pt>
                <c:pt idx="2">
                  <c:v>296.3</c:v>
                </c:pt>
                <c:pt idx="3">
                  <c:v>292.89999999999998</c:v>
                </c:pt>
                <c:pt idx="4">
                  <c:v>298.25</c:v>
                </c:pt>
              </c:numCache>
            </c:numRef>
          </c:val>
          <c:smooth val="0"/>
          <c:extLst xmlns:c16r2="http://schemas.microsoft.com/office/drawing/2015/06/chart">
            <c:ext xmlns:c16="http://schemas.microsoft.com/office/drawing/2014/chart" uri="{C3380CC4-5D6E-409C-BE32-E72D297353CC}">
              <c16:uniqueId val="{00000001-9990-42A1-B69C-0A4C44282245}"/>
            </c:ext>
          </c:extLst>
        </c:ser>
        <c:dLbls>
          <c:showLegendKey val="0"/>
          <c:showVal val="0"/>
          <c:showCatName val="0"/>
          <c:showSerName val="0"/>
          <c:showPercent val="0"/>
          <c:showBubbleSize val="0"/>
        </c:dLbls>
        <c:marker val="1"/>
        <c:smooth val="0"/>
        <c:axId val="377082016"/>
        <c:axId val="377082408"/>
      </c:lineChart>
      <c:dateAx>
        <c:axId val="377082016"/>
        <c:scaling>
          <c:orientation val="minMax"/>
        </c:scaling>
        <c:delete val="1"/>
        <c:axPos val="b"/>
        <c:numFmt formatCode="&quot;H&quot;yy" sourceLinked="1"/>
        <c:majorTickMark val="none"/>
        <c:minorTickMark val="none"/>
        <c:tickLblPos val="none"/>
        <c:crossAx val="377082408"/>
        <c:crosses val="autoZero"/>
        <c:auto val="1"/>
        <c:lblOffset val="100"/>
        <c:baseTimeUnit val="years"/>
      </c:dateAx>
      <c:valAx>
        <c:axId val="377082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708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90.23</c:v>
                </c:pt>
                <c:pt idx="1">
                  <c:v>79.66</c:v>
                </c:pt>
                <c:pt idx="2">
                  <c:v>99.42</c:v>
                </c:pt>
                <c:pt idx="3">
                  <c:v>99.99</c:v>
                </c:pt>
                <c:pt idx="4">
                  <c:v>99.74</c:v>
                </c:pt>
              </c:numCache>
            </c:numRef>
          </c:val>
          <c:extLst xmlns:c16r2="http://schemas.microsoft.com/office/drawing/2015/06/chart">
            <c:ext xmlns:c16="http://schemas.microsoft.com/office/drawing/2014/chart" uri="{C3380CC4-5D6E-409C-BE32-E72D297353CC}">
              <c16:uniqueId val="{00000000-F0A9-4E4A-A8D7-9569F985738A}"/>
            </c:ext>
          </c:extLst>
        </c:ser>
        <c:dLbls>
          <c:showLegendKey val="0"/>
          <c:showVal val="0"/>
          <c:showCatName val="0"/>
          <c:showSerName val="0"/>
          <c:showPercent val="0"/>
          <c:showBubbleSize val="0"/>
        </c:dLbls>
        <c:gapWidth val="150"/>
        <c:axId val="378710976"/>
        <c:axId val="378713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57.29</c:v>
                </c:pt>
                <c:pt idx="1">
                  <c:v>55.9</c:v>
                </c:pt>
                <c:pt idx="2">
                  <c:v>57.3</c:v>
                </c:pt>
                <c:pt idx="3">
                  <c:v>56.76</c:v>
                </c:pt>
                <c:pt idx="4">
                  <c:v>56.04</c:v>
                </c:pt>
              </c:numCache>
            </c:numRef>
          </c:val>
          <c:smooth val="0"/>
          <c:extLst xmlns:c16r2="http://schemas.microsoft.com/office/drawing/2015/06/chart">
            <c:ext xmlns:c16="http://schemas.microsoft.com/office/drawing/2014/chart" uri="{C3380CC4-5D6E-409C-BE32-E72D297353CC}">
              <c16:uniqueId val="{00000001-F0A9-4E4A-A8D7-9569F985738A}"/>
            </c:ext>
          </c:extLst>
        </c:ser>
        <c:dLbls>
          <c:showLegendKey val="0"/>
          <c:showVal val="0"/>
          <c:showCatName val="0"/>
          <c:showSerName val="0"/>
          <c:showPercent val="0"/>
          <c:showBubbleSize val="0"/>
        </c:dLbls>
        <c:marker val="1"/>
        <c:smooth val="0"/>
        <c:axId val="378710976"/>
        <c:axId val="378713328"/>
      </c:lineChart>
      <c:dateAx>
        <c:axId val="378710976"/>
        <c:scaling>
          <c:orientation val="minMax"/>
        </c:scaling>
        <c:delete val="1"/>
        <c:axPos val="b"/>
        <c:numFmt formatCode="&quot;H&quot;yy" sourceLinked="1"/>
        <c:majorTickMark val="none"/>
        <c:minorTickMark val="none"/>
        <c:tickLblPos val="none"/>
        <c:crossAx val="378713328"/>
        <c:crosses val="autoZero"/>
        <c:auto val="1"/>
        <c:lblOffset val="100"/>
        <c:baseTimeUnit val="years"/>
      </c:dateAx>
      <c:valAx>
        <c:axId val="378713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871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60.24</c:v>
                </c:pt>
                <c:pt idx="1">
                  <c:v>52.05</c:v>
                </c:pt>
                <c:pt idx="2">
                  <c:v>50.6</c:v>
                </c:pt>
                <c:pt idx="3">
                  <c:v>47.06</c:v>
                </c:pt>
                <c:pt idx="4">
                  <c:v>49.23</c:v>
                </c:pt>
              </c:numCache>
            </c:numRef>
          </c:val>
          <c:extLst xmlns:c16r2="http://schemas.microsoft.com/office/drawing/2015/06/chart">
            <c:ext xmlns:c16="http://schemas.microsoft.com/office/drawing/2014/chart" uri="{C3380CC4-5D6E-409C-BE32-E72D297353CC}">
              <c16:uniqueId val="{00000000-F29F-497D-AD60-50712B0A5F06}"/>
            </c:ext>
          </c:extLst>
        </c:ser>
        <c:dLbls>
          <c:showLegendKey val="0"/>
          <c:showVal val="0"/>
          <c:showCatName val="0"/>
          <c:showSerName val="0"/>
          <c:showPercent val="0"/>
          <c:showBubbleSize val="0"/>
        </c:dLbls>
        <c:gapWidth val="150"/>
        <c:axId val="378712544"/>
        <c:axId val="378712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73.69</c:v>
                </c:pt>
                <c:pt idx="1">
                  <c:v>73.28</c:v>
                </c:pt>
                <c:pt idx="2">
                  <c:v>72.42</c:v>
                </c:pt>
                <c:pt idx="3">
                  <c:v>73.069999999999993</c:v>
                </c:pt>
                <c:pt idx="4">
                  <c:v>72.78</c:v>
                </c:pt>
              </c:numCache>
            </c:numRef>
          </c:val>
          <c:smooth val="0"/>
          <c:extLst xmlns:c16r2="http://schemas.microsoft.com/office/drawing/2015/06/chart">
            <c:ext xmlns:c16="http://schemas.microsoft.com/office/drawing/2014/chart" uri="{C3380CC4-5D6E-409C-BE32-E72D297353CC}">
              <c16:uniqueId val="{00000001-F29F-497D-AD60-50712B0A5F06}"/>
            </c:ext>
          </c:extLst>
        </c:ser>
        <c:dLbls>
          <c:showLegendKey val="0"/>
          <c:showVal val="0"/>
          <c:showCatName val="0"/>
          <c:showSerName val="0"/>
          <c:showPercent val="0"/>
          <c:showBubbleSize val="0"/>
        </c:dLbls>
        <c:marker val="1"/>
        <c:smooth val="0"/>
        <c:axId val="378712544"/>
        <c:axId val="378712152"/>
      </c:lineChart>
      <c:dateAx>
        <c:axId val="378712544"/>
        <c:scaling>
          <c:orientation val="minMax"/>
        </c:scaling>
        <c:delete val="1"/>
        <c:axPos val="b"/>
        <c:numFmt formatCode="&quot;H&quot;yy" sourceLinked="1"/>
        <c:majorTickMark val="none"/>
        <c:minorTickMark val="none"/>
        <c:tickLblPos val="none"/>
        <c:crossAx val="378712152"/>
        <c:crosses val="autoZero"/>
        <c:auto val="1"/>
        <c:lblOffset val="100"/>
        <c:baseTimeUnit val="years"/>
      </c:dateAx>
      <c:valAx>
        <c:axId val="378712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871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H41"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6" t="str">
        <f>データ!H6</f>
        <v>徳島県　佐那河内村</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3" t="s">
        <v>1</v>
      </c>
      <c r="C7" s="73"/>
      <c r="D7" s="73"/>
      <c r="E7" s="73"/>
      <c r="F7" s="73"/>
      <c r="G7" s="73"/>
      <c r="H7" s="73"/>
      <c r="I7" s="73" t="s">
        <v>2</v>
      </c>
      <c r="J7" s="73"/>
      <c r="K7" s="73"/>
      <c r="L7" s="73"/>
      <c r="M7" s="73"/>
      <c r="N7" s="73"/>
      <c r="O7" s="73"/>
      <c r="P7" s="73" t="s">
        <v>3</v>
      </c>
      <c r="Q7" s="73"/>
      <c r="R7" s="73"/>
      <c r="S7" s="73"/>
      <c r="T7" s="73"/>
      <c r="U7" s="73"/>
      <c r="V7" s="73"/>
      <c r="W7" s="73" t="s">
        <v>4</v>
      </c>
      <c r="X7" s="73"/>
      <c r="Y7" s="73"/>
      <c r="Z7" s="73"/>
      <c r="AA7" s="73"/>
      <c r="AB7" s="73"/>
      <c r="AC7" s="73"/>
      <c r="AD7" s="73" t="s">
        <v>5</v>
      </c>
      <c r="AE7" s="73"/>
      <c r="AF7" s="73"/>
      <c r="AG7" s="73"/>
      <c r="AH7" s="73"/>
      <c r="AI7" s="73"/>
      <c r="AJ7" s="73"/>
      <c r="AK7" s="2"/>
      <c r="AL7" s="73" t="s">
        <v>6</v>
      </c>
      <c r="AM7" s="73"/>
      <c r="AN7" s="73"/>
      <c r="AO7" s="73"/>
      <c r="AP7" s="73"/>
      <c r="AQ7" s="73"/>
      <c r="AR7" s="73"/>
      <c r="AS7" s="73"/>
      <c r="AT7" s="73" t="s">
        <v>7</v>
      </c>
      <c r="AU7" s="73"/>
      <c r="AV7" s="73"/>
      <c r="AW7" s="73"/>
      <c r="AX7" s="73"/>
      <c r="AY7" s="73"/>
      <c r="AZ7" s="73"/>
      <c r="BA7" s="73"/>
      <c r="BB7" s="73" t="s">
        <v>8</v>
      </c>
      <c r="BC7" s="73"/>
      <c r="BD7" s="73"/>
      <c r="BE7" s="73"/>
      <c r="BF7" s="73"/>
      <c r="BG7" s="73"/>
      <c r="BH7" s="73"/>
      <c r="BI7" s="73"/>
      <c r="BJ7" s="3"/>
      <c r="BK7" s="3"/>
      <c r="BL7" s="4" t="s">
        <v>9</v>
      </c>
      <c r="BM7" s="5"/>
      <c r="BN7" s="5"/>
      <c r="BO7" s="5"/>
      <c r="BP7" s="5"/>
      <c r="BQ7" s="5"/>
      <c r="BR7" s="5"/>
      <c r="BS7" s="5"/>
      <c r="BT7" s="5"/>
      <c r="BU7" s="5"/>
      <c r="BV7" s="5"/>
      <c r="BW7" s="5"/>
      <c r="BX7" s="5"/>
      <c r="BY7" s="6"/>
    </row>
    <row r="8" spans="1:78" ht="18.75" customHeight="1" x14ac:dyDescent="0.15">
      <c r="A8" s="2"/>
      <c r="B8" s="74" t="str">
        <f>データ!$I$6</f>
        <v>法非適用</v>
      </c>
      <c r="C8" s="74"/>
      <c r="D8" s="74"/>
      <c r="E8" s="74"/>
      <c r="F8" s="74"/>
      <c r="G8" s="74"/>
      <c r="H8" s="74"/>
      <c r="I8" s="74" t="str">
        <f>データ!$J$6</f>
        <v>水道事業</v>
      </c>
      <c r="J8" s="74"/>
      <c r="K8" s="74"/>
      <c r="L8" s="74"/>
      <c r="M8" s="74"/>
      <c r="N8" s="74"/>
      <c r="O8" s="74"/>
      <c r="P8" s="74" t="str">
        <f>データ!$K$6</f>
        <v>簡易水道事業</v>
      </c>
      <c r="Q8" s="74"/>
      <c r="R8" s="74"/>
      <c r="S8" s="74"/>
      <c r="T8" s="74"/>
      <c r="U8" s="74"/>
      <c r="V8" s="74"/>
      <c r="W8" s="74" t="str">
        <f>データ!$L$6</f>
        <v>D3</v>
      </c>
      <c r="X8" s="74"/>
      <c r="Y8" s="74"/>
      <c r="Z8" s="74"/>
      <c r="AA8" s="74"/>
      <c r="AB8" s="74"/>
      <c r="AC8" s="74"/>
      <c r="AD8" s="74" t="str">
        <f>データ!$M$6</f>
        <v>非設置</v>
      </c>
      <c r="AE8" s="74"/>
      <c r="AF8" s="74"/>
      <c r="AG8" s="74"/>
      <c r="AH8" s="74"/>
      <c r="AI8" s="74"/>
      <c r="AJ8" s="74"/>
      <c r="AK8" s="2"/>
      <c r="AL8" s="68">
        <f>データ!$R$6</f>
        <v>2295</v>
      </c>
      <c r="AM8" s="68"/>
      <c r="AN8" s="68"/>
      <c r="AO8" s="68"/>
      <c r="AP8" s="68"/>
      <c r="AQ8" s="68"/>
      <c r="AR8" s="68"/>
      <c r="AS8" s="68"/>
      <c r="AT8" s="67">
        <f>データ!$S$6</f>
        <v>42.28</v>
      </c>
      <c r="AU8" s="67"/>
      <c r="AV8" s="67"/>
      <c r="AW8" s="67"/>
      <c r="AX8" s="67"/>
      <c r="AY8" s="67"/>
      <c r="AZ8" s="67"/>
      <c r="BA8" s="67"/>
      <c r="BB8" s="67">
        <f>データ!$T$6</f>
        <v>54.28</v>
      </c>
      <c r="BC8" s="67"/>
      <c r="BD8" s="67"/>
      <c r="BE8" s="67"/>
      <c r="BF8" s="67"/>
      <c r="BG8" s="67"/>
      <c r="BH8" s="67"/>
      <c r="BI8" s="67"/>
      <c r="BJ8" s="3"/>
      <c r="BK8" s="3"/>
      <c r="BL8" s="71" t="s">
        <v>10</v>
      </c>
      <c r="BM8" s="72"/>
      <c r="BN8" s="7" t="s">
        <v>11</v>
      </c>
      <c r="BO8" s="8"/>
      <c r="BP8" s="8"/>
      <c r="BQ8" s="8"/>
      <c r="BR8" s="8"/>
      <c r="BS8" s="8"/>
      <c r="BT8" s="8"/>
      <c r="BU8" s="8"/>
      <c r="BV8" s="8"/>
      <c r="BW8" s="8"/>
      <c r="BX8" s="8"/>
      <c r="BY8" s="9"/>
    </row>
    <row r="9" spans="1:78" ht="18.75" customHeight="1" x14ac:dyDescent="0.15">
      <c r="A9" s="2"/>
      <c r="B9" s="73" t="s">
        <v>12</v>
      </c>
      <c r="C9" s="73"/>
      <c r="D9" s="73"/>
      <c r="E9" s="73"/>
      <c r="F9" s="73"/>
      <c r="G9" s="73"/>
      <c r="H9" s="73"/>
      <c r="I9" s="73" t="s">
        <v>13</v>
      </c>
      <c r="J9" s="73"/>
      <c r="K9" s="73"/>
      <c r="L9" s="73"/>
      <c r="M9" s="73"/>
      <c r="N9" s="73"/>
      <c r="O9" s="73"/>
      <c r="P9" s="73" t="s">
        <v>14</v>
      </c>
      <c r="Q9" s="73"/>
      <c r="R9" s="73"/>
      <c r="S9" s="73"/>
      <c r="T9" s="73"/>
      <c r="U9" s="73"/>
      <c r="V9" s="73"/>
      <c r="W9" s="73" t="s">
        <v>15</v>
      </c>
      <c r="X9" s="73"/>
      <c r="Y9" s="73"/>
      <c r="Z9" s="73"/>
      <c r="AA9" s="73"/>
      <c r="AB9" s="73"/>
      <c r="AC9" s="73"/>
      <c r="AD9" s="2"/>
      <c r="AE9" s="2"/>
      <c r="AF9" s="2"/>
      <c r="AG9" s="2"/>
      <c r="AH9" s="3"/>
      <c r="AI9" s="2"/>
      <c r="AJ9" s="2"/>
      <c r="AK9" s="2"/>
      <c r="AL9" s="73" t="s">
        <v>16</v>
      </c>
      <c r="AM9" s="73"/>
      <c r="AN9" s="73"/>
      <c r="AO9" s="73"/>
      <c r="AP9" s="73"/>
      <c r="AQ9" s="73"/>
      <c r="AR9" s="73"/>
      <c r="AS9" s="73"/>
      <c r="AT9" s="73" t="s">
        <v>17</v>
      </c>
      <c r="AU9" s="73"/>
      <c r="AV9" s="73"/>
      <c r="AW9" s="73"/>
      <c r="AX9" s="73"/>
      <c r="AY9" s="73"/>
      <c r="AZ9" s="73"/>
      <c r="BA9" s="73"/>
      <c r="BB9" s="73" t="s">
        <v>18</v>
      </c>
      <c r="BC9" s="73"/>
      <c r="BD9" s="73"/>
      <c r="BE9" s="73"/>
      <c r="BF9" s="73"/>
      <c r="BG9" s="73"/>
      <c r="BH9" s="73"/>
      <c r="BI9" s="73"/>
      <c r="BJ9" s="3"/>
      <c r="BK9" s="3"/>
      <c r="BL9" s="65" t="s">
        <v>19</v>
      </c>
      <c r="BM9" s="66"/>
      <c r="BN9" s="10" t="s">
        <v>20</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90.49</v>
      </c>
      <c r="Q10" s="67"/>
      <c r="R10" s="67"/>
      <c r="S10" s="67"/>
      <c r="T10" s="67"/>
      <c r="U10" s="67"/>
      <c r="V10" s="67"/>
      <c r="W10" s="68">
        <f>データ!$Q$6</f>
        <v>2700</v>
      </c>
      <c r="X10" s="68"/>
      <c r="Y10" s="68"/>
      <c r="Z10" s="68"/>
      <c r="AA10" s="68"/>
      <c r="AB10" s="68"/>
      <c r="AC10" s="68"/>
      <c r="AD10" s="2"/>
      <c r="AE10" s="2"/>
      <c r="AF10" s="2"/>
      <c r="AG10" s="2"/>
      <c r="AH10" s="2"/>
      <c r="AI10" s="2"/>
      <c r="AJ10" s="2"/>
      <c r="AK10" s="2"/>
      <c r="AL10" s="68">
        <f>データ!$U$6</f>
        <v>2064</v>
      </c>
      <c r="AM10" s="68"/>
      <c r="AN10" s="68"/>
      <c r="AO10" s="68"/>
      <c r="AP10" s="68"/>
      <c r="AQ10" s="68"/>
      <c r="AR10" s="68"/>
      <c r="AS10" s="68"/>
      <c r="AT10" s="67">
        <f>データ!$V$6</f>
        <v>10.3</v>
      </c>
      <c r="AU10" s="67"/>
      <c r="AV10" s="67"/>
      <c r="AW10" s="67"/>
      <c r="AX10" s="67"/>
      <c r="AY10" s="67"/>
      <c r="AZ10" s="67"/>
      <c r="BA10" s="67"/>
      <c r="BB10" s="67">
        <f>データ!$W$6</f>
        <v>200.39</v>
      </c>
      <c r="BC10" s="67"/>
      <c r="BD10" s="67"/>
      <c r="BE10" s="67"/>
      <c r="BF10" s="67"/>
      <c r="BG10" s="67"/>
      <c r="BH10" s="67"/>
      <c r="BI10" s="67"/>
      <c r="BJ10" s="2"/>
      <c r="BK10" s="2"/>
      <c r="BL10" s="69" t="s">
        <v>21</v>
      </c>
      <c r="BM10" s="70"/>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0" t="s">
        <v>115</v>
      </c>
      <c r="BM16" s="64"/>
      <c r="BN16" s="64"/>
      <c r="BO16" s="64"/>
      <c r="BP16" s="64"/>
      <c r="BQ16" s="64"/>
      <c r="BR16" s="64"/>
      <c r="BS16" s="64"/>
      <c r="BT16" s="64"/>
      <c r="BU16" s="64"/>
      <c r="BV16" s="64"/>
      <c r="BW16" s="64"/>
      <c r="BX16" s="64"/>
      <c r="BY16" s="64"/>
      <c r="BZ16" s="52"/>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64"/>
      <c r="BN17" s="64"/>
      <c r="BO17" s="64"/>
      <c r="BP17" s="64"/>
      <c r="BQ17" s="64"/>
      <c r="BR17" s="64"/>
      <c r="BS17" s="64"/>
      <c r="BT17" s="64"/>
      <c r="BU17" s="64"/>
      <c r="BV17" s="64"/>
      <c r="BW17" s="64"/>
      <c r="BX17" s="64"/>
      <c r="BY17" s="64"/>
      <c r="BZ17" s="52"/>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64"/>
      <c r="BN18" s="64"/>
      <c r="BO18" s="64"/>
      <c r="BP18" s="64"/>
      <c r="BQ18" s="64"/>
      <c r="BR18" s="64"/>
      <c r="BS18" s="64"/>
      <c r="BT18" s="64"/>
      <c r="BU18" s="64"/>
      <c r="BV18" s="64"/>
      <c r="BW18" s="64"/>
      <c r="BX18" s="64"/>
      <c r="BY18" s="64"/>
      <c r="BZ18" s="52"/>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64"/>
      <c r="BN19" s="64"/>
      <c r="BO19" s="64"/>
      <c r="BP19" s="64"/>
      <c r="BQ19" s="64"/>
      <c r="BR19" s="64"/>
      <c r="BS19" s="64"/>
      <c r="BT19" s="64"/>
      <c r="BU19" s="64"/>
      <c r="BV19" s="64"/>
      <c r="BW19" s="64"/>
      <c r="BX19" s="64"/>
      <c r="BY19" s="64"/>
      <c r="BZ19" s="52"/>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64"/>
      <c r="BN20" s="64"/>
      <c r="BO20" s="64"/>
      <c r="BP20" s="64"/>
      <c r="BQ20" s="64"/>
      <c r="BR20" s="64"/>
      <c r="BS20" s="64"/>
      <c r="BT20" s="64"/>
      <c r="BU20" s="64"/>
      <c r="BV20" s="64"/>
      <c r="BW20" s="64"/>
      <c r="BX20" s="64"/>
      <c r="BY20" s="64"/>
      <c r="BZ20" s="52"/>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64"/>
      <c r="BN21" s="64"/>
      <c r="BO21" s="64"/>
      <c r="BP21" s="64"/>
      <c r="BQ21" s="64"/>
      <c r="BR21" s="64"/>
      <c r="BS21" s="64"/>
      <c r="BT21" s="64"/>
      <c r="BU21" s="64"/>
      <c r="BV21" s="64"/>
      <c r="BW21" s="64"/>
      <c r="BX21" s="64"/>
      <c r="BY21" s="64"/>
      <c r="BZ21" s="52"/>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64"/>
      <c r="BN22" s="64"/>
      <c r="BO22" s="64"/>
      <c r="BP22" s="64"/>
      <c r="BQ22" s="64"/>
      <c r="BR22" s="64"/>
      <c r="BS22" s="64"/>
      <c r="BT22" s="64"/>
      <c r="BU22" s="64"/>
      <c r="BV22" s="64"/>
      <c r="BW22" s="64"/>
      <c r="BX22" s="64"/>
      <c r="BY22" s="64"/>
      <c r="BZ22" s="52"/>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64"/>
      <c r="BN23" s="64"/>
      <c r="BO23" s="64"/>
      <c r="BP23" s="64"/>
      <c r="BQ23" s="64"/>
      <c r="BR23" s="64"/>
      <c r="BS23" s="64"/>
      <c r="BT23" s="64"/>
      <c r="BU23" s="64"/>
      <c r="BV23" s="64"/>
      <c r="BW23" s="64"/>
      <c r="BX23" s="64"/>
      <c r="BY23" s="64"/>
      <c r="BZ23" s="52"/>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64"/>
      <c r="BN24" s="64"/>
      <c r="BO24" s="64"/>
      <c r="BP24" s="64"/>
      <c r="BQ24" s="64"/>
      <c r="BR24" s="64"/>
      <c r="BS24" s="64"/>
      <c r="BT24" s="64"/>
      <c r="BU24" s="64"/>
      <c r="BV24" s="64"/>
      <c r="BW24" s="64"/>
      <c r="BX24" s="64"/>
      <c r="BY24" s="64"/>
      <c r="BZ24" s="52"/>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64"/>
      <c r="BN25" s="64"/>
      <c r="BO25" s="64"/>
      <c r="BP25" s="64"/>
      <c r="BQ25" s="64"/>
      <c r="BR25" s="64"/>
      <c r="BS25" s="64"/>
      <c r="BT25" s="64"/>
      <c r="BU25" s="64"/>
      <c r="BV25" s="64"/>
      <c r="BW25" s="64"/>
      <c r="BX25" s="64"/>
      <c r="BY25" s="64"/>
      <c r="BZ25" s="52"/>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64"/>
      <c r="BN26" s="64"/>
      <c r="BO26" s="64"/>
      <c r="BP26" s="64"/>
      <c r="BQ26" s="64"/>
      <c r="BR26" s="64"/>
      <c r="BS26" s="64"/>
      <c r="BT26" s="64"/>
      <c r="BU26" s="64"/>
      <c r="BV26" s="64"/>
      <c r="BW26" s="64"/>
      <c r="BX26" s="64"/>
      <c r="BY26" s="64"/>
      <c r="BZ26" s="52"/>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64"/>
      <c r="BN27" s="64"/>
      <c r="BO27" s="64"/>
      <c r="BP27" s="64"/>
      <c r="BQ27" s="64"/>
      <c r="BR27" s="64"/>
      <c r="BS27" s="64"/>
      <c r="BT27" s="64"/>
      <c r="BU27" s="64"/>
      <c r="BV27" s="64"/>
      <c r="BW27" s="64"/>
      <c r="BX27" s="64"/>
      <c r="BY27" s="64"/>
      <c r="BZ27" s="52"/>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64"/>
      <c r="BN28" s="64"/>
      <c r="BO28" s="64"/>
      <c r="BP28" s="64"/>
      <c r="BQ28" s="64"/>
      <c r="BR28" s="64"/>
      <c r="BS28" s="64"/>
      <c r="BT28" s="64"/>
      <c r="BU28" s="64"/>
      <c r="BV28" s="64"/>
      <c r="BW28" s="64"/>
      <c r="BX28" s="64"/>
      <c r="BY28" s="64"/>
      <c r="BZ28" s="52"/>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64"/>
      <c r="BN29" s="64"/>
      <c r="BO29" s="64"/>
      <c r="BP29" s="64"/>
      <c r="BQ29" s="64"/>
      <c r="BR29" s="64"/>
      <c r="BS29" s="64"/>
      <c r="BT29" s="64"/>
      <c r="BU29" s="64"/>
      <c r="BV29" s="64"/>
      <c r="BW29" s="64"/>
      <c r="BX29" s="64"/>
      <c r="BY29" s="64"/>
      <c r="BZ29" s="52"/>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64"/>
      <c r="BN30" s="64"/>
      <c r="BO30" s="64"/>
      <c r="BP30" s="64"/>
      <c r="BQ30" s="64"/>
      <c r="BR30" s="64"/>
      <c r="BS30" s="64"/>
      <c r="BT30" s="64"/>
      <c r="BU30" s="64"/>
      <c r="BV30" s="64"/>
      <c r="BW30" s="64"/>
      <c r="BX30" s="64"/>
      <c r="BY30" s="64"/>
      <c r="BZ30" s="52"/>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64"/>
      <c r="BN31" s="64"/>
      <c r="BO31" s="64"/>
      <c r="BP31" s="64"/>
      <c r="BQ31" s="64"/>
      <c r="BR31" s="64"/>
      <c r="BS31" s="64"/>
      <c r="BT31" s="64"/>
      <c r="BU31" s="64"/>
      <c r="BV31" s="64"/>
      <c r="BW31" s="64"/>
      <c r="BX31" s="64"/>
      <c r="BY31" s="64"/>
      <c r="BZ31" s="52"/>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64"/>
      <c r="BN32" s="64"/>
      <c r="BO32" s="64"/>
      <c r="BP32" s="64"/>
      <c r="BQ32" s="64"/>
      <c r="BR32" s="64"/>
      <c r="BS32" s="64"/>
      <c r="BT32" s="64"/>
      <c r="BU32" s="64"/>
      <c r="BV32" s="64"/>
      <c r="BW32" s="64"/>
      <c r="BX32" s="64"/>
      <c r="BY32" s="64"/>
      <c r="BZ32" s="52"/>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64"/>
      <c r="BN33" s="64"/>
      <c r="BO33" s="64"/>
      <c r="BP33" s="64"/>
      <c r="BQ33" s="64"/>
      <c r="BR33" s="64"/>
      <c r="BS33" s="64"/>
      <c r="BT33" s="64"/>
      <c r="BU33" s="64"/>
      <c r="BV33" s="64"/>
      <c r="BW33" s="64"/>
      <c r="BX33" s="64"/>
      <c r="BY33" s="64"/>
      <c r="BZ33" s="52"/>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64"/>
      <c r="BN34" s="64"/>
      <c r="BO34" s="64"/>
      <c r="BP34" s="64"/>
      <c r="BQ34" s="64"/>
      <c r="BR34" s="64"/>
      <c r="BS34" s="64"/>
      <c r="BT34" s="64"/>
      <c r="BU34" s="64"/>
      <c r="BV34" s="64"/>
      <c r="BW34" s="64"/>
      <c r="BX34" s="64"/>
      <c r="BY34" s="64"/>
      <c r="BZ34" s="52"/>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64"/>
      <c r="BN35" s="64"/>
      <c r="BO35" s="64"/>
      <c r="BP35" s="64"/>
      <c r="BQ35" s="64"/>
      <c r="BR35" s="64"/>
      <c r="BS35" s="64"/>
      <c r="BT35" s="64"/>
      <c r="BU35" s="64"/>
      <c r="BV35" s="64"/>
      <c r="BW35" s="64"/>
      <c r="BX35" s="64"/>
      <c r="BY35" s="64"/>
      <c r="BZ35" s="52"/>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64"/>
      <c r="BN36" s="64"/>
      <c r="BO36" s="64"/>
      <c r="BP36" s="64"/>
      <c r="BQ36" s="64"/>
      <c r="BR36" s="64"/>
      <c r="BS36" s="64"/>
      <c r="BT36" s="64"/>
      <c r="BU36" s="64"/>
      <c r="BV36" s="64"/>
      <c r="BW36" s="64"/>
      <c r="BX36" s="64"/>
      <c r="BY36" s="64"/>
      <c r="BZ36" s="52"/>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64"/>
      <c r="BN37" s="64"/>
      <c r="BO37" s="64"/>
      <c r="BP37" s="64"/>
      <c r="BQ37" s="64"/>
      <c r="BR37" s="64"/>
      <c r="BS37" s="64"/>
      <c r="BT37" s="64"/>
      <c r="BU37" s="64"/>
      <c r="BV37" s="64"/>
      <c r="BW37" s="64"/>
      <c r="BX37" s="64"/>
      <c r="BY37" s="64"/>
      <c r="BZ37" s="52"/>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64"/>
      <c r="BN38" s="64"/>
      <c r="BO38" s="64"/>
      <c r="BP38" s="64"/>
      <c r="BQ38" s="64"/>
      <c r="BR38" s="64"/>
      <c r="BS38" s="64"/>
      <c r="BT38" s="64"/>
      <c r="BU38" s="64"/>
      <c r="BV38" s="64"/>
      <c r="BW38" s="64"/>
      <c r="BX38" s="64"/>
      <c r="BY38" s="64"/>
      <c r="BZ38" s="52"/>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64"/>
      <c r="BN39" s="64"/>
      <c r="BO39" s="64"/>
      <c r="BP39" s="64"/>
      <c r="BQ39" s="64"/>
      <c r="BR39" s="64"/>
      <c r="BS39" s="64"/>
      <c r="BT39" s="64"/>
      <c r="BU39" s="64"/>
      <c r="BV39" s="64"/>
      <c r="BW39" s="64"/>
      <c r="BX39" s="64"/>
      <c r="BY39" s="64"/>
      <c r="BZ39" s="52"/>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64"/>
      <c r="BN40" s="64"/>
      <c r="BO40" s="64"/>
      <c r="BP40" s="64"/>
      <c r="BQ40" s="64"/>
      <c r="BR40" s="64"/>
      <c r="BS40" s="64"/>
      <c r="BT40" s="64"/>
      <c r="BU40" s="64"/>
      <c r="BV40" s="64"/>
      <c r="BW40" s="64"/>
      <c r="BX40" s="64"/>
      <c r="BY40" s="64"/>
      <c r="BZ40" s="52"/>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64"/>
      <c r="BN41" s="64"/>
      <c r="BO41" s="64"/>
      <c r="BP41" s="64"/>
      <c r="BQ41" s="64"/>
      <c r="BR41" s="64"/>
      <c r="BS41" s="64"/>
      <c r="BT41" s="64"/>
      <c r="BU41" s="64"/>
      <c r="BV41" s="64"/>
      <c r="BW41" s="64"/>
      <c r="BX41" s="64"/>
      <c r="BY41" s="64"/>
      <c r="BZ41" s="52"/>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64"/>
      <c r="BN42" s="64"/>
      <c r="BO42" s="64"/>
      <c r="BP42" s="64"/>
      <c r="BQ42" s="64"/>
      <c r="BR42" s="64"/>
      <c r="BS42" s="64"/>
      <c r="BT42" s="64"/>
      <c r="BU42" s="64"/>
      <c r="BV42" s="64"/>
      <c r="BW42" s="64"/>
      <c r="BX42" s="64"/>
      <c r="BY42" s="64"/>
      <c r="BZ42" s="52"/>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64"/>
      <c r="BN43" s="64"/>
      <c r="BO43" s="64"/>
      <c r="BP43" s="64"/>
      <c r="BQ43" s="64"/>
      <c r="BR43" s="64"/>
      <c r="BS43" s="64"/>
      <c r="BT43" s="64"/>
      <c r="BU43" s="64"/>
      <c r="BV43" s="64"/>
      <c r="BW43" s="64"/>
      <c r="BX43" s="64"/>
      <c r="BY43" s="64"/>
      <c r="BZ43" s="52"/>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3"/>
      <c r="BM44" s="54"/>
      <c r="BN44" s="54"/>
      <c r="BO44" s="54"/>
      <c r="BP44" s="54"/>
      <c r="BQ44" s="54"/>
      <c r="BR44" s="54"/>
      <c r="BS44" s="54"/>
      <c r="BT44" s="54"/>
      <c r="BU44" s="54"/>
      <c r="BV44" s="54"/>
      <c r="BW44" s="54"/>
      <c r="BX44" s="54"/>
      <c r="BY44" s="54"/>
      <c r="BZ44" s="55"/>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116</v>
      </c>
      <c r="BM47" s="51"/>
      <c r="BN47" s="51"/>
      <c r="BO47" s="51"/>
      <c r="BP47" s="51"/>
      <c r="BQ47" s="51"/>
      <c r="BR47" s="51"/>
      <c r="BS47" s="51"/>
      <c r="BT47" s="51"/>
      <c r="BU47" s="51"/>
      <c r="BV47" s="51"/>
      <c r="BW47" s="51"/>
      <c r="BX47" s="51"/>
      <c r="BY47" s="51"/>
      <c r="BZ47" s="52"/>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114</v>
      </c>
      <c r="BM66" s="51"/>
      <c r="BN66" s="51"/>
      <c r="BO66" s="51"/>
      <c r="BP66" s="51"/>
      <c r="BQ66" s="51"/>
      <c r="BR66" s="51"/>
      <c r="BS66" s="51"/>
      <c r="BT66" s="51"/>
      <c r="BU66" s="51"/>
      <c r="BV66" s="51"/>
      <c r="BW66" s="51"/>
      <c r="BX66" s="51"/>
      <c r="BY66" s="51"/>
      <c r="BZ66" s="5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42</v>
      </c>
      <c r="N85" s="27" t="s">
        <v>42</v>
      </c>
      <c r="O85" s="27" t="str">
        <f>データ!EN6</f>
        <v>【0.56】</v>
      </c>
    </row>
  </sheetData>
  <sheetProtection algorithmName="SHA-512" hashValue="BB9lf+Vtnil4YFbkHejQQlUcpGrbtzWy5azvsYIY8QZNc+NrK+jb+Vp3wRib6mMR1i3UwZtEgWoKao4hWr7Z1w==" saltValue="gw0/vvxbNTxq3BUD0GqtE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8" t="s">
        <v>52</v>
      </c>
      <c r="I3" s="79"/>
      <c r="J3" s="79"/>
      <c r="K3" s="79"/>
      <c r="L3" s="79"/>
      <c r="M3" s="79"/>
      <c r="N3" s="79"/>
      <c r="O3" s="79"/>
      <c r="P3" s="79"/>
      <c r="Q3" s="79"/>
      <c r="R3" s="79"/>
      <c r="S3" s="79"/>
      <c r="T3" s="79"/>
      <c r="U3" s="79"/>
      <c r="V3" s="79"/>
      <c r="W3" s="80"/>
      <c r="X3" s="84" t="s">
        <v>53</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54</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x14ac:dyDescent="0.15">
      <c r="A4" s="29" t="s">
        <v>55</v>
      </c>
      <c r="B4" s="31"/>
      <c r="C4" s="31"/>
      <c r="D4" s="31"/>
      <c r="E4" s="31"/>
      <c r="F4" s="31"/>
      <c r="G4" s="31"/>
      <c r="H4" s="81"/>
      <c r="I4" s="82"/>
      <c r="J4" s="82"/>
      <c r="K4" s="82"/>
      <c r="L4" s="82"/>
      <c r="M4" s="82"/>
      <c r="N4" s="82"/>
      <c r="O4" s="82"/>
      <c r="P4" s="82"/>
      <c r="Q4" s="82"/>
      <c r="R4" s="82"/>
      <c r="S4" s="82"/>
      <c r="T4" s="82"/>
      <c r="U4" s="82"/>
      <c r="V4" s="82"/>
      <c r="W4" s="83"/>
      <c r="X4" s="77" t="s">
        <v>56</v>
      </c>
      <c r="Y4" s="77"/>
      <c r="Z4" s="77"/>
      <c r="AA4" s="77"/>
      <c r="AB4" s="77"/>
      <c r="AC4" s="77"/>
      <c r="AD4" s="77"/>
      <c r="AE4" s="77"/>
      <c r="AF4" s="77"/>
      <c r="AG4" s="77"/>
      <c r="AH4" s="77"/>
      <c r="AI4" s="77" t="s">
        <v>57</v>
      </c>
      <c r="AJ4" s="77"/>
      <c r="AK4" s="77"/>
      <c r="AL4" s="77"/>
      <c r="AM4" s="77"/>
      <c r="AN4" s="77"/>
      <c r="AO4" s="77"/>
      <c r="AP4" s="77"/>
      <c r="AQ4" s="77"/>
      <c r="AR4" s="77"/>
      <c r="AS4" s="77"/>
      <c r="AT4" s="77" t="s">
        <v>58</v>
      </c>
      <c r="AU4" s="77"/>
      <c r="AV4" s="77"/>
      <c r="AW4" s="77"/>
      <c r="AX4" s="77"/>
      <c r="AY4" s="77"/>
      <c r="AZ4" s="77"/>
      <c r="BA4" s="77"/>
      <c r="BB4" s="77"/>
      <c r="BC4" s="77"/>
      <c r="BD4" s="77"/>
      <c r="BE4" s="77" t="s">
        <v>59</v>
      </c>
      <c r="BF4" s="77"/>
      <c r="BG4" s="77"/>
      <c r="BH4" s="77"/>
      <c r="BI4" s="77"/>
      <c r="BJ4" s="77"/>
      <c r="BK4" s="77"/>
      <c r="BL4" s="77"/>
      <c r="BM4" s="77"/>
      <c r="BN4" s="77"/>
      <c r="BO4" s="77"/>
      <c r="BP4" s="77" t="s">
        <v>60</v>
      </c>
      <c r="BQ4" s="77"/>
      <c r="BR4" s="77"/>
      <c r="BS4" s="77"/>
      <c r="BT4" s="77"/>
      <c r="BU4" s="77"/>
      <c r="BV4" s="77"/>
      <c r="BW4" s="77"/>
      <c r="BX4" s="77"/>
      <c r="BY4" s="77"/>
      <c r="BZ4" s="77"/>
      <c r="CA4" s="77" t="s">
        <v>61</v>
      </c>
      <c r="CB4" s="77"/>
      <c r="CC4" s="77"/>
      <c r="CD4" s="77"/>
      <c r="CE4" s="77"/>
      <c r="CF4" s="77"/>
      <c r="CG4" s="77"/>
      <c r="CH4" s="77"/>
      <c r="CI4" s="77"/>
      <c r="CJ4" s="77"/>
      <c r="CK4" s="77"/>
      <c r="CL4" s="77" t="s">
        <v>62</v>
      </c>
      <c r="CM4" s="77"/>
      <c r="CN4" s="77"/>
      <c r="CO4" s="77"/>
      <c r="CP4" s="77"/>
      <c r="CQ4" s="77"/>
      <c r="CR4" s="77"/>
      <c r="CS4" s="77"/>
      <c r="CT4" s="77"/>
      <c r="CU4" s="77"/>
      <c r="CV4" s="77"/>
      <c r="CW4" s="77" t="s">
        <v>63</v>
      </c>
      <c r="CX4" s="77"/>
      <c r="CY4" s="77"/>
      <c r="CZ4" s="77"/>
      <c r="DA4" s="77"/>
      <c r="DB4" s="77"/>
      <c r="DC4" s="77"/>
      <c r="DD4" s="77"/>
      <c r="DE4" s="77"/>
      <c r="DF4" s="77"/>
      <c r="DG4" s="77"/>
      <c r="DH4" s="77" t="s">
        <v>64</v>
      </c>
      <c r="DI4" s="77"/>
      <c r="DJ4" s="77"/>
      <c r="DK4" s="77"/>
      <c r="DL4" s="77"/>
      <c r="DM4" s="77"/>
      <c r="DN4" s="77"/>
      <c r="DO4" s="77"/>
      <c r="DP4" s="77"/>
      <c r="DQ4" s="77"/>
      <c r="DR4" s="77"/>
      <c r="DS4" s="77" t="s">
        <v>65</v>
      </c>
      <c r="DT4" s="77"/>
      <c r="DU4" s="77"/>
      <c r="DV4" s="77"/>
      <c r="DW4" s="77"/>
      <c r="DX4" s="77"/>
      <c r="DY4" s="77"/>
      <c r="DZ4" s="77"/>
      <c r="EA4" s="77"/>
      <c r="EB4" s="77"/>
      <c r="EC4" s="77"/>
      <c r="ED4" s="77" t="s">
        <v>66</v>
      </c>
      <c r="EE4" s="77"/>
      <c r="EF4" s="77"/>
      <c r="EG4" s="77"/>
      <c r="EH4" s="77"/>
      <c r="EI4" s="77"/>
      <c r="EJ4" s="77"/>
      <c r="EK4" s="77"/>
      <c r="EL4" s="77"/>
      <c r="EM4" s="77"/>
      <c r="EN4" s="77"/>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2019</v>
      </c>
      <c r="C6" s="34">
        <f t="shared" ref="C6:W6" si="3">C7</f>
        <v>363219</v>
      </c>
      <c r="D6" s="34">
        <f t="shared" si="3"/>
        <v>47</v>
      </c>
      <c r="E6" s="34">
        <f t="shared" si="3"/>
        <v>1</v>
      </c>
      <c r="F6" s="34">
        <f t="shared" si="3"/>
        <v>0</v>
      </c>
      <c r="G6" s="34">
        <f t="shared" si="3"/>
        <v>0</v>
      </c>
      <c r="H6" s="34" t="str">
        <f t="shared" si="3"/>
        <v>徳島県　佐那河内村</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90.49</v>
      </c>
      <c r="Q6" s="35">
        <f t="shared" si="3"/>
        <v>2700</v>
      </c>
      <c r="R6" s="35">
        <f t="shared" si="3"/>
        <v>2295</v>
      </c>
      <c r="S6" s="35">
        <f t="shared" si="3"/>
        <v>42.28</v>
      </c>
      <c r="T6" s="35">
        <f t="shared" si="3"/>
        <v>54.28</v>
      </c>
      <c r="U6" s="35">
        <f t="shared" si="3"/>
        <v>2064</v>
      </c>
      <c r="V6" s="35">
        <f t="shared" si="3"/>
        <v>10.3</v>
      </c>
      <c r="W6" s="35">
        <f t="shared" si="3"/>
        <v>200.39</v>
      </c>
      <c r="X6" s="36">
        <f>IF(X7="",NA(),X7)</f>
        <v>51.42</v>
      </c>
      <c r="Y6" s="36">
        <f t="shared" ref="Y6:AG6" si="4">IF(Y7="",NA(),Y7)</f>
        <v>52.46</v>
      </c>
      <c r="Z6" s="36">
        <f t="shared" si="4"/>
        <v>50.97</v>
      </c>
      <c r="AA6" s="36">
        <f t="shared" si="4"/>
        <v>48.46</v>
      </c>
      <c r="AB6" s="36">
        <f t="shared" si="4"/>
        <v>47.98</v>
      </c>
      <c r="AC6" s="36">
        <f t="shared" si="4"/>
        <v>76.27</v>
      </c>
      <c r="AD6" s="36">
        <f t="shared" si="4"/>
        <v>77.56</v>
      </c>
      <c r="AE6" s="36">
        <f t="shared" si="4"/>
        <v>78.510000000000005</v>
      </c>
      <c r="AF6" s="36">
        <f t="shared" si="4"/>
        <v>77.91</v>
      </c>
      <c r="AG6" s="36">
        <f t="shared" si="4"/>
        <v>79.099999999999994</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1520.88</v>
      </c>
      <c r="BF6" s="36">
        <f t="shared" ref="BF6:BN6" si="7">IF(BF7="",NA(),BF7)</f>
        <v>1441.41</v>
      </c>
      <c r="BG6" s="36">
        <f t="shared" si="7"/>
        <v>1354.47</v>
      </c>
      <c r="BH6" s="36">
        <f t="shared" si="7"/>
        <v>1289.74</v>
      </c>
      <c r="BI6" s="36">
        <f t="shared" si="7"/>
        <v>1171.22</v>
      </c>
      <c r="BJ6" s="36">
        <f t="shared" si="7"/>
        <v>1134.67</v>
      </c>
      <c r="BK6" s="36">
        <f t="shared" si="7"/>
        <v>1144.79</v>
      </c>
      <c r="BL6" s="36">
        <f t="shared" si="7"/>
        <v>1061.58</v>
      </c>
      <c r="BM6" s="36">
        <f t="shared" si="7"/>
        <v>1007.7</v>
      </c>
      <c r="BN6" s="36">
        <f t="shared" si="7"/>
        <v>1018.52</v>
      </c>
      <c r="BO6" s="35" t="str">
        <f>IF(BO7="","",IF(BO7="-","【-】","【"&amp;SUBSTITUTE(TEXT(BO7,"#,##0.00"),"-","△")&amp;"】"))</f>
        <v>【1,084.05】</v>
      </c>
      <c r="BP6" s="36">
        <f>IF(BP7="",NA(),BP7)</f>
        <v>41.94</v>
      </c>
      <c r="BQ6" s="36">
        <f t="shared" ref="BQ6:BY6" si="8">IF(BQ7="",NA(),BQ7)</f>
        <v>43.43</v>
      </c>
      <c r="BR6" s="36">
        <f t="shared" si="8"/>
        <v>41.73</v>
      </c>
      <c r="BS6" s="36">
        <f t="shared" si="8"/>
        <v>39.94</v>
      </c>
      <c r="BT6" s="36">
        <f t="shared" si="8"/>
        <v>41.23</v>
      </c>
      <c r="BU6" s="36">
        <f t="shared" si="8"/>
        <v>40.6</v>
      </c>
      <c r="BV6" s="36">
        <f t="shared" si="8"/>
        <v>56.04</v>
      </c>
      <c r="BW6" s="36">
        <f t="shared" si="8"/>
        <v>58.52</v>
      </c>
      <c r="BX6" s="36">
        <f t="shared" si="8"/>
        <v>59.22</v>
      </c>
      <c r="BY6" s="36">
        <f t="shared" si="8"/>
        <v>58.79</v>
      </c>
      <c r="BZ6" s="35" t="str">
        <f>IF(BZ7="","",IF(BZ7="-","【-】","【"&amp;SUBSTITUTE(TEXT(BZ7,"#,##0.00"),"-","△")&amp;"】"))</f>
        <v>【53.46】</v>
      </c>
      <c r="CA6" s="36">
        <f>IF(CA7="",NA(),CA7)</f>
        <v>320.55</v>
      </c>
      <c r="CB6" s="36">
        <f t="shared" ref="CB6:CJ6" si="9">IF(CB7="",NA(),CB7)</f>
        <v>344.79</v>
      </c>
      <c r="CC6" s="36">
        <f t="shared" si="9"/>
        <v>355.13</v>
      </c>
      <c r="CD6" s="36">
        <f t="shared" si="9"/>
        <v>362.56</v>
      </c>
      <c r="CE6" s="36">
        <f t="shared" si="9"/>
        <v>340.86</v>
      </c>
      <c r="CF6" s="36">
        <f t="shared" si="9"/>
        <v>440.03</v>
      </c>
      <c r="CG6" s="36">
        <f t="shared" si="9"/>
        <v>304.35000000000002</v>
      </c>
      <c r="CH6" s="36">
        <f t="shared" si="9"/>
        <v>296.3</v>
      </c>
      <c r="CI6" s="36">
        <f t="shared" si="9"/>
        <v>292.89999999999998</v>
      </c>
      <c r="CJ6" s="36">
        <f t="shared" si="9"/>
        <v>298.25</v>
      </c>
      <c r="CK6" s="35" t="str">
        <f>IF(CK7="","",IF(CK7="-","【-】","【"&amp;SUBSTITUTE(TEXT(CK7,"#,##0.00"),"-","△")&amp;"】"))</f>
        <v>【300.47】</v>
      </c>
      <c r="CL6" s="36">
        <f>IF(CL7="",NA(),CL7)</f>
        <v>90.23</v>
      </c>
      <c r="CM6" s="36">
        <f t="shared" ref="CM6:CU6" si="10">IF(CM7="",NA(),CM7)</f>
        <v>79.66</v>
      </c>
      <c r="CN6" s="36">
        <f t="shared" si="10"/>
        <v>99.42</v>
      </c>
      <c r="CO6" s="36">
        <f t="shared" si="10"/>
        <v>99.99</v>
      </c>
      <c r="CP6" s="36">
        <f t="shared" si="10"/>
        <v>99.74</v>
      </c>
      <c r="CQ6" s="36">
        <f t="shared" si="10"/>
        <v>57.29</v>
      </c>
      <c r="CR6" s="36">
        <f t="shared" si="10"/>
        <v>55.9</v>
      </c>
      <c r="CS6" s="36">
        <f t="shared" si="10"/>
        <v>57.3</v>
      </c>
      <c r="CT6" s="36">
        <f t="shared" si="10"/>
        <v>56.76</v>
      </c>
      <c r="CU6" s="36">
        <f t="shared" si="10"/>
        <v>56.04</v>
      </c>
      <c r="CV6" s="35" t="str">
        <f>IF(CV7="","",IF(CV7="-","【-】","【"&amp;SUBSTITUTE(TEXT(CV7,"#,##0.00"),"-","△")&amp;"】"))</f>
        <v>【54.90】</v>
      </c>
      <c r="CW6" s="36">
        <f>IF(CW7="",NA(),CW7)</f>
        <v>60.24</v>
      </c>
      <c r="CX6" s="36">
        <f t="shared" ref="CX6:DF6" si="11">IF(CX7="",NA(),CX7)</f>
        <v>52.05</v>
      </c>
      <c r="CY6" s="36">
        <f t="shared" si="11"/>
        <v>50.6</v>
      </c>
      <c r="CZ6" s="36">
        <f t="shared" si="11"/>
        <v>47.06</v>
      </c>
      <c r="DA6" s="36">
        <f t="shared" si="11"/>
        <v>49.23</v>
      </c>
      <c r="DB6" s="36">
        <f t="shared" si="11"/>
        <v>73.69</v>
      </c>
      <c r="DC6" s="36">
        <f t="shared" si="11"/>
        <v>73.28</v>
      </c>
      <c r="DD6" s="36">
        <f t="shared" si="11"/>
        <v>72.42</v>
      </c>
      <c r="DE6" s="36">
        <f t="shared" si="11"/>
        <v>73.069999999999993</v>
      </c>
      <c r="DF6" s="36">
        <f t="shared" si="11"/>
        <v>72.78</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0.65</v>
      </c>
      <c r="EJ6" s="36">
        <f t="shared" si="14"/>
        <v>0.53</v>
      </c>
      <c r="EK6" s="36">
        <f t="shared" si="14"/>
        <v>0.72</v>
      </c>
      <c r="EL6" s="36">
        <f t="shared" si="14"/>
        <v>0.53</v>
      </c>
      <c r="EM6" s="36">
        <f t="shared" si="14"/>
        <v>0.71</v>
      </c>
      <c r="EN6" s="35" t="str">
        <f>IF(EN7="","",IF(EN7="-","【-】","【"&amp;SUBSTITUTE(TEXT(EN7,"#,##0.00"),"-","△")&amp;"】"))</f>
        <v>【0.56】</v>
      </c>
    </row>
    <row r="7" spans="1:144" s="37" customFormat="1" x14ac:dyDescent="0.15">
      <c r="A7" s="29"/>
      <c r="B7" s="38">
        <v>2019</v>
      </c>
      <c r="C7" s="38">
        <v>363219</v>
      </c>
      <c r="D7" s="38">
        <v>47</v>
      </c>
      <c r="E7" s="38">
        <v>1</v>
      </c>
      <c r="F7" s="38">
        <v>0</v>
      </c>
      <c r="G7" s="38">
        <v>0</v>
      </c>
      <c r="H7" s="38" t="s">
        <v>96</v>
      </c>
      <c r="I7" s="38" t="s">
        <v>97</v>
      </c>
      <c r="J7" s="38" t="s">
        <v>98</v>
      </c>
      <c r="K7" s="38" t="s">
        <v>99</v>
      </c>
      <c r="L7" s="38" t="s">
        <v>100</v>
      </c>
      <c r="M7" s="38" t="s">
        <v>101</v>
      </c>
      <c r="N7" s="39" t="s">
        <v>102</v>
      </c>
      <c r="O7" s="39" t="s">
        <v>103</v>
      </c>
      <c r="P7" s="39">
        <v>90.49</v>
      </c>
      <c r="Q7" s="39">
        <v>2700</v>
      </c>
      <c r="R7" s="39">
        <v>2295</v>
      </c>
      <c r="S7" s="39">
        <v>42.28</v>
      </c>
      <c r="T7" s="39">
        <v>54.28</v>
      </c>
      <c r="U7" s="39">
        <v>2064</v>
      </c>
      <c r="V7" s="39">
        <v>10.3</v>
      </c>
      <c r="W7" s="39">
        <v>200.39</v>
      </c>
      <c r="X7" s="39">
        <v>51.42</v>
      </c>
      <c r="Y7" s="39">
        <v>52.46</v>
      </c>
      <c r="Z7" s="39">
        <v>50.97</v>
      </c>
      <c r="AA7" s="39">
        <v>48.46</v>
      </c>
      <c r="AB7" s="39">
        <v>47.98</v>
      </c>
      <c r="AC7" s="39">
        <v>76.27</v>
      </c>
      <c r="AD7" s="39">
        <v>77.56</v>
      </c>
      <c r="AE7" s="39">
        <v>78.510000000000005</v>
      </c>
      <c r="AF7" s="39">
        <v>77.91</v>
      </c>
      <c r="AG7" s="39">
        <v>79.099999999999994</v>
      </c>
      <c r="AH7" s="39">
        <v>76.03</v>
      </c>
      <c r="AI7" s="39"/>
      <c r="AJ7" s="39"/>
      <c r="AK7" s="39"/>
      <c r="AL7" s="39"/>
      <c r="AM7" s="39"/>
      <c r="AN7" s="39"/>
      <c r="AO7" s="39"/>
      <c r="AP7" s="39"/>
      <c r="AQ7" s="39"/>
      <c r="AR7" s="39"/>
      <c r="AS7" s="39"/>
      <c r="AT7" s="39"/>
      <c r="AU7" s="39"/>
      <c r="AV7" s="39"/>
      <c r="AW7" s="39"/>
      <c r="AX7" s="39"/>
      <c r="AY7" s="39"/>
      <c r="AZ7" s="39"/>
      <c r="BA7" s="39"/>
      <c r="BB7" s="39"/>
      <c r="BC7" s="39"/>
      <c r="BD7" s="39"/>
      <c r="BE7" s="39">
        <v>1520.88</v>
      </c>
      <c r="BF7" s="39">
        <v>1441.41</v>
      </c>
      <c r="BG7" s="39">
        <v>1354.47</v>
      </c>
      <c r="BH7" s="39">
        <v>1289.74</v>
      </c>
      <c r="BI7" s="39">
        <v>1171.22</v>
      </c>
      <c r="BJ7" s="39">
        <v>1134.67</v>
      </c>
      <c r="BK7" s="39">
        <v>1144.79</v>
      </c>
      <c r="BL7" s="39">
        <v>1061.58</v>
      </c>
      <c r="BM7" s="39">
        <v>1007.7</v>
      </c>
      <c r="BN7" s="39">
        <v>1018.52</v>
      </c>
      <c r="BO7" s="39">
        <v>1084.05</v>
      </c>
      <c r="BP7" s="39">
        <v>41.94</v>
      </c>
      <c r="BQ7" s="39">
        <v>43.43</v>
      </c>
      <c r="BR7" s="39">
        <v>41.73</v>
      </c>
      <c r="BS7" s="39">
        <v>39.94</v>
      </c>
      <c r="BT7" s="39">
        <v>41.23</v>
      </c>
      <c r="BU7" s="39">
        <v>40.6</v>
      </c>
      <c r="BV7" s="39">
        <v>56.04</v>
      </c>
      <c r="BW7" s="39">
        <v>58.52</v>
      </c>
      <c r="BX7" s="39">
        <v>59.22</v>
      </c>
      <c r="BY7" s="39">
        <v>58.79</v>
      </c>
      <c r="BZ7" s="39">
        <v>53.46</v>
      </c>
      <c r="CA7" s="39">
        <v>320.55</v>
      </c>
      <c r="CB7" s="39">
        <v>344.79</v>
      </c>
      <c r="CC7" s="39">
        <v>355.13</v>
      </c>
      <c r="CD7" s="39">
        <v>362.56</v>
      </c>
      <c r="CE7" s="39">
        <v>340.86</v>
      </c>
      <c r="CF7" s="39">
        <v>440.03</v>
      </c>
      <c r="CG7" s="39">
        <v>304.35000000000002</v>
      </c>
      <c r="CH7" s="39">
        <v>296.3</v>
      </c>
      <c r="CI7" s="39">
        <v>292.89999999999998</v>
      </c>
      <c r="CJ7" s="39">
        <v>298.25</v>
      </c>
      <c r="CK7" s="39">
        <v>300.47000000000003</v>
      </c>
      <c r="CL7" s="39">
        <v>90.23</v>
      </c>
      <c r="CM7" s="39">
        <v>79.66</v>
      </c>
      <c r="CN7" s="39">
        <v>99.42</v>
      </c>
      <c r="CO7" s="39">
        <v>99.99</v>
      </c>
      <c r="CP7" s="39">
        <v>99.74</v>
      </c>
      <c r="CQ7" s="39">
        <v>57.29</v>
      </c>
      <c r="CR7" s="39">
        <v>55.9</v>
      </c>
      <c r="CS7" s="39">
        <v>57.3</v>
      </c>
      <c r="CT7" s="39">
        <v>56.76</v>
      </c>
      <c r="CU7" s="39">
        <v>56.04</v>
      </c>
      <c r="CV7" s="39">
        <v>54.9</v>
      </c>
      <c r="CW7" s="39">
        <v>60.24</v>
      </c>
      <c r="CX7" s="39">
        <v>52.05</v>
      </c>
      <c r="CY7" s="39">
        <v>50.6</v>
      </c>
      <c r="CZ7" s="39">
        <v>47.06</v>
      </c>
      <c r="DA7" s="39">
        <v>49.23</v>
      </c>
      <c r="DB7" s="39">
        <v>73.69</v>
      </c>
      <c r="DC7" s="39">
        <v>73.28</v>
      </c>
      <c r="DD7" s="39">
        <v>72.42</v>
      </c>
      <c r="DE7" s="39">
        <v>73.069999999999993</v>
      </c>
      <c r="DF7" s="39">
        <v>72.78</v>
      </c>
      <c r="DG7" s="39">
        <v>73.31</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0.65</v>
      </c>
      <c r="EJ7" s="39">
        <v>0.53</v>
      </c>
      <c r="EK7" s="39">
        <v>0.72</v>
      </c>
      <c r="EL7" s="39">
        <v>0.53</v>
      </c>
      <c r="EM7" s="39">
        <v>0.71</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109</v>
      </c>
    </row>
    <row r="12" spans="1:144" x14ac:dyDescent="0.15">
      <c r="B12">
        <v>1</v>
      </c>
      <c r="C12">
        <v>1</v>
      </c>
      <c r="D12">
        <v>1</v>
      </c>
      <c r="E12">
        <v>1</v>
      </c>
      <c r="F12">
        <v>1</v>
      </c>
      <c r="G12" t="s">
        <v>110</v>
      </c>
    </row>
    <row r="13" spans="1:144" x14ac:dyDescent="0.15">
      <c r="B13" t="s">
        <v>111</v>
      </c>
      <c r="C13" t="s">
        <v>111</v>
      </c>
      <c r="D13" t="s">
        <v>111</v>
      </c>
      <c r="E13" t="s">
        <v>111</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2021-01-26T23:50:59Z</cp:lastPrinted>
  <dcterms:created xsi:type="dcterms:W3CDTF">2020-12-04T02:22:00Z</dcterms:created>
  <dcterms:modified xsi:type="dcterms:W3CDTF">2021-02-01T02:02:24Z</dcterms:modified>
  <cp:category/>
</cp:coreProperties>
</file>