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3"/>
  <workbookPr/>
  <mc:AlternateContent xmlns:mc="http://schemas.openxmlformats.org/markup-compatibility/2006">
    <mc:Choice Requires="x15">
      <x15ac:absPath xmlns:x15ac="http://schemas.microsoft.com/office/spreadsheetml/2010/11/ac" url="C:\Users\0455\Desktop\公営企業に係る経営比較分析表（令和元年度決算）の分析等について（依頼）\"/>
    </mc:Choice>
  </mc:AlternateContent>
  <xr:revisionPtr revIDLastSave="0" documentId="13_ncr:1_{AA57D149-9D4D-4D6E-8BDD-46A4E3EDDF8B}" xr6:coauthVersionLast="36" xr6:coauthVersionMax="36" xr10:uidLastSave="{00000000-0000-0000-0000-000000000000}"/>
  <workbookProtection workbookAlgorithmName="SHA-512" workbookHashValue="3Q4b+zZ+QoUdHKxXoWYN3PCzdnL9iwmUi5WfkEjwGV002RR3ZpusdKJd+BQ8/WMRzyVmmJNC45TKUYKD86Rkig==" workbookSaltValue="8fiM2VbxGekqHrEhj9hdjg==" workbookSpinCount="100000" lockStructure="1"/>
  <bookViews>
    <workbookView xWindow="0" yWindow="0" windowWidth="15360" windowHeight="7635" xr2:uid="{00000000-000D-0000-FFFF-FFFF00000000}"/>
  </bookViews>
  <sheets>
    <sheet name="法非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H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<sst xmlns="http://schemas.openxmlformats.org/spreadsheetml/2006/main" count="233" uniqueCount="118">
  <si>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</si>
  <si>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</si>
  <si>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</si>
  <si>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</si>
  <si>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</si>
  <si>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</si>
  <si>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</si>
  <si>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</si>
  <si>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</si>
  <si>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</si>
  <si>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</si>
  <si>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</si>
  <si>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</si>
  <si>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</si>
  <si>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</si>
  <si>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</si>
  <si>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</si>
  <si>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</si>
  <si>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</si>
  <si>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</si>
  <si>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</si>
  <si>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</si>
  <si>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</si>
  <si>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</si>
  <si>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</si>
  <si>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</si>
  <si>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</si>
  <si>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</si>
  <si>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</si>
  <si>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</si>
  <si>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</si>
  <si>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</si>
  <si>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</si>
  <si>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</si>
  <si>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</si>
  <si>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</si>
  <si>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</si>
  <si>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</si>
  <si>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</si>
  <si>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</si>
  <si>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</si>
  <si>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</si>
  <si>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</si>
  <si>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</si>
  <si>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</si>
  <si>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</si>
  <si>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</si>
  <si>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</si>
  <si>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</si>
  <si>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</si>
  <si>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</si>
  <si>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</si>
  <si>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</si>
  <si>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</si>
  <si>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</si>
  <si>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</si>
  <si>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</si>
  <si>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</si>
  <si>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</si>
  <si>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</si>
  <si>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</si>
  <si>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</si>
  <si>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</si>
  <si>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</si>
  <si>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</si>
  <si>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</si>
  <si>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</si>
  <si>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</si>
  <si>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</si>
  <si>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</si>
  <si>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</si>
  <si>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</si>
  <si>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</si>
  <si>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</si>
  <si>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</si>
  <si>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</si>
  <si>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</si>
  <si>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</si>
  <si>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</si>
  <si>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</si>
  <si>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</si>
  <si>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</si>
  <si>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</si>
  <si>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</si>
  <si>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</si>
  <si>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</si>
  <si>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</si>
  <si>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</si>
  <si>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</si>
  <si>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</si>
  <si>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</si>
  <si>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</si>
  <si>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</si>
  <si>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</si>
  <si>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</si>
  <si>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</si>
  <si>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徳島県　勝浦町</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</si>
  <si>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</si>
  <si>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</si>
  <si>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</si>
  <si>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</si>
  <si>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</si>
  <si>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</si>
  <si>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</si>
  <si>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</si>
  <si>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</si>
  <si>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</si>
  <si>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</si>
  <si>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</si>
  <si>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</si>
  <si>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</si>
  <si>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</si>
  <si>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</si>
  <si>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</si>
  <si>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</si>
  <si>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xml:space="preserve">　収益的収支比率・料金回収率については、類似団体平均値を上回っているものの、当該指標である100％には届いてないため、経営改善に向けた水道料金改定（増額）が必要である。
　給水原価は、施設投資額が少なく類似団体平均値に比べると半分以下である。
　企業債残高対給水収益比率について、類似団体平均値を下回っているが、今後耐用年数を迎える施設が多いので、施設の更新等により年々比率は増加すると予想される。
　施設利用率・有収率について前年度に比べ有収率は下がり、それに伴い施設利用率が上がっている。毎年度施設更新を行っているが、依然として漏水は多い状況にある。
　※施設更新をした際、老朽化している施設に負担がかかり新たに漏水していることが予想される。
 </t>
    <rPh sb="1" eb="3">
      <t>スイドウ</t>
    </rPh>
    <rPh sb="3" eb="5">
      <t>リョウキン</t>
    </rPh>
    <rPh sb="5" eb="7">
      <t>カイテイ</t>
    </rPh>
    <rPh sb="9" eb="11">
      <t>リョウキン</t>
    </rPh>
    <rPh sb="11" eb="13">
      <t>カイシュウ</t>
    </rPh>
    <rPh sb="13" eb="14">
      <t>リツ</t>
    </rPh>
    <rPh sb="16" eb="18">
      <t>リョウキン</t>
    </rPh>
    <rPh sb="18" eb="20">
      <t>カイシュウ</t>
    </rPh>
    <rPh sb="25" eb="27">
      <t>トウガイ</t>
    </rPh>
    <rPh sb="27" eb="29">
      <t>シヒョウ</t>
    </rPh>
    <rPh sb="38" eb="39">
      <t>トド</t>
    </rPh>
    <rPh sb="44" eb="46">
      <t>ケイエイ</t>
    </rPh>
    <rPh sb="46" eb="48">
      <t>カイゼン</t>
    </rPh>
    <rPh sb="49" eb="50">
      <t>ム</t>
    </rPh>
    <rPh sb="52" eb="54">
      <t>スイドウ</t>
    </rPh>
    <rPh sb="61" eb="63">
      <t>ゾウガク</t>
    </rPh>
    <rPh sb="65" eb="67">
      <t>ヒツヨウ</t>
    </rPh>
    <rPh sb="74" eb="76">
      <t>キュウスイ</t>
    </rPh>
    <rPh sb="76" eb="78">
      <t>ゲンカ</t>
    </rPh>
    <rPh sb="80" eb="82">
      <t>シセツ</t>
    </rPh>
    <rPh sb="82" eb="84">
      <t>トウシ</t>
    </rPh>
    <rPh sb="84" eb="85">
      <t>ガク</t>
    </rPh>
    <rPh sb="86" eb="87">
      <t>スク</t>
    </rPh>
    <rPh sb="89" eb="91">
      <t>ルイジ</t>
    </rPh>
    <rPh sb="91" eb="93">
      <t>ダンタイ</t>
    </rPh>
    <rPh sb="93" eb="96">
      <t>ヘイキンチ</t>
    </rPh>
    <rPh sb="97" eb="98">
      <t>クラ</t>
    </rPh>
    <rPh sb="101" eb="103">
      <t>ハンブン</t>
    </rPh>
    <rPh sb="103" eb="105">
      <t>イカ</t>
    </rPh>
    <rPh sb="112" eb="114">
      <t>キギョウ</t>
    </rPh>
    <rPh sb="114" eb="115">
      <t>サイ</t>
    </rPh>
    <rPh sb="115" eb="117">
      <t>ザンダカ</t>
    </rPh>
    <rPh sb="117" eb="118">
      <t>タイ</t>
    </rPh>
    <rPh sb="118" eb="120">
      <t>キュウスイ</t>
    </rPh>
    <rPh sb="120" eb="122">
      <t>シュウエキ</t>
    </rPh>
    <rPh sb="122" eb="124">
      <t>ヒリツ</t>
    </rPh>
    <rPh sb="137" eb="139">
      <t>シタマワ</t>
    </rPh>
    <rPh sb="145" eb="147">
      <t>コンゴ</t>
    </rPh>
    <rPh sb="147" eb="149">
      <t>タイヨウ</t>
    </rPh>
    <rPh sb="149" eb="151">
      <t>ネンスウ</t>
    </rPh>
    <rPh sb="152" eb="153">
      <t>ムカ</t>
    </rPh>
    <rPh sb="155" eb="157">
      <t>シセツ</t>
    </rPh>
    <rPh sb="158" eb="159">
      <t>オオ</t>
    </rPh>
    <rPh sb="163" eb="165">
      <t>シセツ</t>
    </rPh>
    <rPh sb="166" eb="168">
      <t>コウシン</t>
    </rPh>
    <rPh sb="168" eb="169">
      <t>トウ</t>
    </rPh>
    <rPh sb="172" eb="174">
      <t>ネンネン</t>
    </rPh>
    <rPh sb="174" eb="176">
      <t>ヒリツ</t>
    </rPh>
    <rPh sb="177" eb="179">
      <t>ゾウカ</t>
    </rPh>
    <rPh sb="182" eb="184">
      <t>ヨソウ</t>
    </rPh>
    <rPh sb="191" eb="193">
      <t>シセツ</t>
    </rPh>
    <rPh sb="193" eb="195">
      <t>リヨウ</t>
    </rPh>
    <rPh sb="195" eb="196">
      <t>リツ</t>
    </rPh>
    <rPh sb="197" eb="200">
      <t>ユウシュウリツ</t>
    </rPh>
    <rPh sb="204" eb="207">
      <t>ゼンネンド</t>
    </rPh>
    <rPh sb="208" eb="209">
      <t>クラ</t>
    </rPh>
    <rPh sb="210" eb="213">
      <t>ユウシュウリツ</t>
    </rPh>
    <rPh sb="214" eb="215">
      <t>サ</t>
    </rPh>
    <rPh sb="221" eb="222">
      <t>トモナ</t>
    </rPh>
    <rPh sb="223" eb="225">
      <t>シセツ</t>
    </rPh>
    <rPh sb="225" eb="227">
      <t>リヨウ</t>
    </rPh>
    <rPh sb="227" eb="228">
      <t>リツ</t>
    </rPh>
    <rPh sb="229" eb="230">
      <t>ア</t>
    </rPh>
    <rPh sb="236" eb="238">
      <t>マイトシ</t>
    </rPh>
    <rPh sb="238" eb="239">
      <t>ド</t>
    </rPh>
    <rPh sb="239" eb="241">
      <t>シセツ</t>
    </rPh>
    <rPh sb="241" eb="243">
      <t>コウシン</t>
    </rPh>
    <rPh sb="244" eb="245">
      <t>オコナ</t>
    </rPh>
    <rPh sb="270" eb="272">
      <t>シセツ</t>
    </rPh>
    <rPh sb="272" eb="274">
      <t>コウシン</t>
    </rPh>
    <rPh sb="277" eb="278">
      <t>サイ</t>
    </rPh>
    <rPh sb="279" eb="282">
      <t>ロウキュウカ</t>
    </rPh>
    <rPh sb="286" eb="288">
      <t>シセツ</t>
    </rPh>
    <rPh sb="289" eb="291">
      <t>フタン</t>
    </rPh>
    <rPh sb="295" eb="296">
      <t>アラ</t>
    </rPh>
    <rPh sb="298" eb="300">
      <t>ロウスイ</t>
    </rPh>
    <rPh sb="307" eb="309">
      <t>ヨソウ</t>
    </rPh>
    <phoneticPr fontId="4"/>
  </si>
  <si>
    <t>　管路更新率について、類似団体平均値を３倍弱上回っている。今後も老朽管路等の更新を行っていく予定であるが、年度による極端な管路更新は行わず、更新費用の平準化を目指す必要がある。</t>
    <rPh sb="21" eb="22">
      <t>ジャク</t>
    </rPh>
    <phoneticPr fontId="4"/>
  </si>
  <si>
    <t>　令和元年度は、収益的収支比率や企業債残高対給水収益比率及び料金回収率については、料金改定もあり類似団体平均値上回っているものの、近い将来予想される南海トラフ巨大地震に備え、管路等更新を継続的に行う必要があるため、企業債残高対給水収益比率は増加すると予想される。給水人口の減少も懸念され施設のダウンサイジング・料金体系統一は経営改善に向けて必須である。　
　</t>
    <rPh sb="1" eb="3">
      <t>レイワ</t>
    </rPh>
    <rPh sb="3" eb="5">
      <t>ガンネン</t>
    </rPh>
    <rPh sb="5" eb="6">
      <t>ド</t>
    </rPh>
    <rPh sb="13" eb="15">
      <t>ヒリツ</t>
    </rPh>
    <rPh sb="55" eb="57">
      <t>ウワマワ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</si>
</sst>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1.33</c:v>
                </c:pt>
                <c:pt idx="1">
                  <c:v>2.2599999999999998</c:v>
                </c:pt>
                <c:pt idx="2">
                  <c:v>3.29</c:v>
                </c:pt>
                <c:pt idx="3">
                  <c:v>3.02</c:v>
                </c:pt>
                <c:pt idx="4">
                  <c:v>1.96</c:v>
                </c:pt>
              </c:numCache>
            </c:numRef>
          </c:val>
          <c:extLst>
            <c:ext xmlns:c16="http://schemas.microsoft.com/office/drawing/2014/chart" uri="{C3380CC4-5D6E-409C-BE32-E72D297353CC}">
              <c16:uniqueId val="{00000000-F596-44B5-8D28-E8040023D98B}"/>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0.65</c:v>
                </c:pt>
                <c:pt idx="1">
                  <c:v>0.53</c:v>
                </c:pt>
                <c:pt idx="2">
                  <c:v>0.72</c:v>
                </c:pt>
                <c:pt idx="3">
                  <c:v>0.53</c:v>
                </c:pt>
                <c:pt idx="4">
                  <c:v>0.71</c:v>
                </c:pt>
              </c:numCache>
            </c:numRef>
          </c:val>
          <c:smooth val="0"/>
          <c:extLst>
            <c:ext xmlns:c16="http://schemas.microsoft.com/office/drawing/2014/chart" uri="{C3380CC4-5D6E-409C-BE32-E72D297353CC}">
              <c16:uniqueId val="{00000001-F596-44B5-8D28-E8040023D98B}"/>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101.17</c:v>
                </c:pt>
                <c:pt idx="1">
                  <c:v>90.89</c:v>
                </c:pt>
                <c:pt idx="2">
                  <c:v>89.54</c:v>
                </c:pt>
                <c:pt idx="3">
                  <c:v>82.73</c:v>
                </c:pt>
                <c:pt idx="4">
                  <c:v>94.1</c:v>
                </c:pt>
              </c:numCache>
            </c:numRef>
          </c:val>
          <c:extLst>
            <c:ext xmlns:c16="http://schemas.microsoft.com/office/drawing/2014/chart" uri="{C3380CC4-5D6E-409C-BE32-E72D297353CC}">
              <c16:uniqueId val="{00000000-4DCA-4BDA-948C-11E9D17245EC}"/>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57.29</c:v>
                </c:pt>
                <c:pt idx="1">
                  <c:v>55.9</c:v>
                </c:pt>
                <c:pt idx="2">
                  <c:v>57.3</c:v>
                </c:pt>
                <c:pt idx="3">
                  <c:v>56.76</c:v>
                </c:pt>
                <c:pt idx="4">
                  <c:v>56.04</c:v>
                </c:pt>
              </c:numCache>
            </c:numRef>
          </c:val>
          <c:smooth val="0"/>
          <c:extLst>
            <c:ext xmlns:c16="http://schemas.microsoft.com/office/drawing/2014/chart" uri="{C3380CC4-5D6E-409C-BE32-E72D297353CC}">
              <c16:uniqueId val="{00000001-4DCA-4BDA-948C-11E9D17245EC}"/>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71</c:v>
                </c:pt>
                <c:pt idx="1">
                  <c:v>64.599999999999994</c:v>
                </c:pt>
                <c:pt idx="2">
                  <c:v>61.83</c:v>
                </c:pt>
                <c:pt idx="3">
                  <c:v>65.77</c:v>
                </c:pt>
                <c:pt idx="4">
                  <c:v>62.98</c:v>
                </c:pt>
              </c:numCache>
            </c:numRef>
          </c:val>
          <c:extLst>
            <c:ext xmlns:c16="http://schemas.microsoft.com/office/drawing/2014/chart" uri="{C3380CC4-5D6E-409C-BE32-E72D297353CC}">
              <c16:uniqueId val="{00000000-91DE-4C03-8657-AB7CF1F5C065}"/>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73.69</c:v>
                </c:pt>
                <c:pt idx="1">
                  <c:v>73.28</c:v>
                </c:pt>
                <c:pt idx="2">
                  <c:v>72.42</c:v>
                </c:pt>
                <c:pt idx="3">
                  <c:v>73.069999999999993</c:v>
                </c:pt>
                <c:pt idx="4">
                  <c:v>72.78</c:v>
                </c:pt>
              </c:numCache>
            </c:numRef>
          </c:val>
          <c:smooth val="0"/>
          <c:extLst>
            <c:ext xmlns:c16="http://schemas.microsoft.com/office/drawing/2014/chart" uri="{C3380CC4-5D6E-409C-BE32-E72D297353CC}">
              <c16:uniqueId val="{00000001-91DE-4C03-8657-AB7CF1F5C065}"/>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82.07</c:v>
                </c:pt>
                <c:pt idx="1">
                  <c:v>111.28</c:v>
                </c:pt>
                <c:pt idx="2">
                  <c:v>66.56</c:v>
                </c:pt>
                <c:pt idx="3">
                  <c:v>77</c:v>
                </c:pt>
                <c:pt idx="4">
                  <c:v>98.45</c:v>
                </c:pt>
              </c:numCache>
            </c:numRef>
          </c:val>
          <c:extLst>
            <c:ext xmlns:c16="http://schemas.microsoft.com/office/drawing/2014/chart" uri="{C3380CC4-5D6E-409C-BE32-E72D297353CC}">
              <c16:uniqueId val="{00000000-8D01-44F9-8D8C-2EF8AEA4412C}"/>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76.27</c:v>
                </c:pt>
                <c:pt idx="1">
                  <c:v>77.56</c:v>
                </c:pt>
                <c:pt idx="2">
                  <c:v>78.510000000000005</c:v>
                </c:pt>
                <c:pt idx="3">
                  <c:v>77.91</c:v>
                </c:pt>
                <c:pt idx="4">
                  <c:v>79.099999999999994</c:v>
                </c:pt>
              </c:numCache>
            </c:numRef>
          </c:val>
          <c:smooth val="0"/>
          <c:extLst>
            <c:ext xmlns:c16="http://schemas.microsoft.com/office/drawing/2014/chart" uri="{C3380CC4-5D6E-409C-BE32-E72D297353CC}">
              <c16:uniqueId val="{00000001-8D01-44F9-8D8C-2EF8AEA4412C}"/>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613-456E-925A-FF06E2A4E01F}"/>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613-456E-925A-FF06E2A4E01F}"/>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968-48E9-A6B4-EED3A8771D44}"/>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968-48E9-A6B4-EED3A8771D44}"/>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1B0-4605-8EE9-68578ACE66AD}"/>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1B0-4605-8EE9-68578ACE66AD}"/>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203-4FF8-BBFD-5068A1DE77FC}"/>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203-4FF8-BBFD-5068A1DE77FC}"/>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770.73</c:v>
                </c:pt>
                <c:pt idx="1">
                  <c:v>921.33</c:v>
                </c:pt>
                <c:pt idx="2">
                  <c:v>1096.81</c:v>
                </c:pt>
                <c:pt idx="3">
                  <c:v>984.7</c:v>
                </c:pt>
                <c:pt idx="4">
                  <c:v>848.62</c:v>
                </c:pt>
              </c:numCache>
            </c:numRef>
          </c:val>
          <c:extLst>
            <c:ext xmlns:c16="http://schemas.microsoft.com/office/drawing/2014/chart" uri="{C3380CC4-5D6E-409C-BE32-E72D297353CC}">
              <c16:uniqueId val="{00000000-3F56-451B-B8CD-076B661B52F0}"/>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1134.67</c:v>
                </c:pt>
                <c:pt idx="1">
                  <c:v>1144.79</c:v>
                </c:pt>
                <c:pt idx="2">
                  <c:v>1061.58</c:v>
                </c:pt>
                <c:pt idx="3">
                  <c:v>1007.7</c:v>
                </c:pt>
                <c:pt idx="4">
                  <c:v>1018.52</c:v>
                </c:pt>
              </c:numCache>
            </c:numRef>
          </c:val>
          <c:smooth val="0"/>
          <c:extLst>
            <c:ext xmlns:c16="http://schemas.microsoft.com/office/drawing/2014/chart" uri="{C3380CC4-5D6E-409C-BE32-E72D297353CC}">
              <c16:uniqueId val="{00000001-3F56-451B-B8CD-076B661B52F0}"/>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60.26</c:v>
                </c:pt>
                <c:pt idx="1">
                  <c:v>56.13</c:v>
                </c:pt>
                <c:pt idx="2">
                  <c:v>47.52</c:v>
                </c:pt>
                <c:pt idx="3">
                  <c:v>67.81</c:v>
                </c:pt>
                <c:pt idx="4">
                  <c:v>64</c:v>
                </c:pt>
              </c:numCache>
            </c:numRef>
          </c:val>
          <c:extLst>
            <c:ext xmlns:c16="http://schemas.microsoft.com/office/drawing/2014/chart" uri="{C3380CC4-5D6E-409C-BE32-E72D297353CC}">
              <c16:uniqueId val="{00000000-94DB-4155-8B29-220F7106764F}"/>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40.6</c:v>
                </c:pt>
                <c:pt idx="1">
                  <c:v>56.04</c:v>
                </c:pt>
                <c:pt idx="2">
                  <c:v>58.52</c:v>
                </c:pt>
                <c:pt idx="3">
                  <c:v>59.22</c:v>
                </c:pt>
                <c:pt idx="4">
                  <c:v>58.79</c:v>
                </c:pt>
              </c:numCache>
            </c:numRef>
          </c:val>
          <c:smooth val="0"/>
          <c:extLst>
            <c:ext xmlns:c16="http://schemas.microsoft.com/office/drawing/2014/chart" uri="{C3380CC4-5D6E-409C-BE32-E72D297353CC}">
              <c16:uniqueId val="{00000001-94DB-4155-8B29-220F7106764F}"/>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123.38</c:v>
                </c:pt>
                <c:pt idx="1">
                  <c:v>134.34</c:v>
                </c:pt>
                <c:pt idx="2">
                  <c:v>162.79</c:v>
                </c:pt>
                <c:pt idx="3">
                  <c:v>122.24</c:v>
                </c:pt>
                <c:pt idx="4">
                  <c:v>155.22</c:v>
                </c:pt>
              </c:numCache>
            </c:numRef>
          </c:val>
          <c:extLst>
            <c:ext xmlns:c16="http://schemas.microsoft.com/office/drawing/2014/chart" uri="{C3380CC4-5D6E-409C-BE32-E72D297353CC}">
              <c16:uniqueId val="{00000000-B83E-48DF-BAF8-B6986CF0540F}"/>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440.03</c:v>
                </c:pt>
                <c:pt idx="1">
                  <c:v>304.35000000000002</c:v>
                </c:pt>
                <c:pt idx="2">
                  <c:v>296.3</c:v>
                </c:pt>
                <c:pt idx="3">
                  <c:v>292.89999999999998</c:v>
                </c:pt>
                <c:pt idx="4">
                  <c:v>298.25</c:v>
                </c:pt>
              </c:numCache>
            </c:numRef>
          </c:val>
          <c:smooth val="0"/>
          <c:extLst>
            <c:ext xmlns:c16="http://schemas.microsoft.com/office/drawing/2014/chart" uri="{C3380CC4-5D6E-409C-BE32-E72D297353CC}">
              <c16:uniqueId val="{00000001-B83E-48DF-BAF8-B6986CF0540F}"/>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【1,084.05】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【73.31】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【300.47】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【53.46】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P43"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徳島県　勝浦町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75"/>
      <c r="AE6" s="75"/>
      <c r="AF6" s="75"/>
      <c r="AG6" s="75"/>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2" t="s">
        <v>1</v>
      </c>
      <c r="C7" s="72"/>
      <c r="D7" s="72"/>
      <c r="E7" s="72"/>
      <c r="F7" s="72"/>
      <c r="G7" s="72"/>
      <c r="H7" s="72"/>
      <c r="I7" s="72" t="s">
        <v>2</v>
      </c>
      <c r="J7" s="72"/>
      <c r="K7" s="72"/>
      <c r="L7" s="72"/>
      <c r="M7" s="72"/>
      <c r="N7" s="72"/>
      <c r="O7" s="72"/>
      <c r="P7" s="72" t="s">
        <v>3</v>
      </c>
      <c r="Q7" s="72"/>
      <c r="R7" s="72"/>
      <c r="S7" s="72"/>
      <c r="T7" s="72"/>
      <c r="U7" s="72"/>
      <c r="V7" s="72"/>
      <c r="W7" s="72" t="s">
        <v>4</v>
      </c>
      <c r="X7" s="72"/>
      <c r="Y7" s="72"/>
      <c r="Z7" s="72"/>
      <c r="AA7" s="72"/>
      <c r="AB7" s="72"/>
      <c r="AC7" s="72"/>
      <c r="AD7" s="72" t="s">
        <v>5</v>
      </c>
      <c r="AE7" s="72"/>
      <c r="AF7" s="72"/>
      <c r="AG7" s="72"/>
      <c r="AH7" s="72"/>
      <c r="AI7" s="72"/>
      <c r="AJ7" s="72"/>
      <c r="AK7" s="2"/>
      <c r="AL7" s="72" t="s">
        <v>6</v>
      </c>
      <c r="AM7" s="72"/>
      <c r="AN7" s="72"/>
      <c r="AO7" s="72"/>
      <c r="AP7" s="72"/>
      <c r="AQ7" s="72"/>
      <c r="AR7" s="72"/>
      <c r="AS7" s="72"/>
      <c r="AT7" s="72" t="s">
        <v>7</v>
      </c>
      <c r="AU7" s="72"/>
      <c r="AV7" s="72"/>
      <c r="AW7" s="72"/>
      <c r="AX7" s="72"/>
      <c r="AY7" s="72"/>
      <c r="AZ7" s="72"/>
      <c r="BA7" s="72"/>
      <c r="BB7" s="72" t="s">
        <v>8</v>
      </c>
      <c r="BC7" s="72"/>
      <c r="BD7" s="72"/>
      <c r="BE7" s="72"/>
      <c r="BF7" s="72"/>
      <c r="BG7" s="72"/>
      <c r="BH7" s="72"/>
      <c r="BI7" s="72"/>
      <c r="BJ7" s="3"/>
      <c r="BK7" s="3"/>
      <c r="BL7" s="4" t="s">
        <v>9</v>
      </c>
      <c r="BM7" s="5"/>
      <c r="BN7" s="5"/>
      <c r="BO7" s="5"/>
      <c r="BP7" s="5"/>
      <c r="BQ7" s="5"/>
      <c r="BR7" s="5"/>
      <c r="BS7" s="5"/>
      <c r="BT7" s="5"/>
      <c r="BU7" s="5"/>
      <c r="BV7" s="5"/>
      <c r="BW7" s="5"/>
      <c r="BX7" s="5"/>
      <c r="BY7" s="6"/>
    </row>
    <row r="8" spans="1:78" ht="18.75" customHeight="1" x14ac:dyDescent="0.15">
      <c r="A8" s="2"/>
      <c r="B8" s="73" t="str">
        <f>データ!$I$6</f>
        <v>法非適用</v>
      </c>
      <c r="C8" s="73"/>
      <c r="D8" s="73"/>
      <c r="E8" s="73"/>
      <c r="F8" s="73"/>
      <c r="G8" s="73"/>
      <c r="H8" s="73"/>
      <c r="I8" s="73" t="str">
        <f>データ!$J$6</f>
        <v>水道事業</v>
      </c>
      <c r="J8" s="73"/>
      <c r="K8" s="73"/>
      <c r="L8" s="73"/>
      <c r="M8" s="73"/>
      <c r="N8" s="73"/>
      <c r="O8" s="73"/>
      <c r="P8" s="73" t="str">
        <f>データ!$K$6</f>
        <v>簡易水道事業</v>
      </c>
      <c r="Q8" s="73"/>
      <c r="R8" s="73"/>
      <c r="S8" s="73"/>
      <c r="T8" s="73"/>
      <c r="U8" s="73"/>
      <c r="V8" s="73"/>
      <c r="W8" s="73" t="str">
        <f>データ!$L$6</f>
        <v>D3</v>
      </c>
      <c r="X8" s="73"/>
      <c r="Y8" s="73"/>
      <c r="Z8" s="73"/>
      <c r="AA8" s="73"/>
      <c r="AB8" s="73"/>
      <c r="AC8" s="73"/>
      <c r="AD8" s="73" t="str">
        <f>データ!$M$6</f>
        <v>非設置</v>
      </c>
      <c r="AE8" s="73"/>
      <c r="AF8" s="73"/>
      <c r="AG8" s="73"/>
      <c r="AH8" s="73"/>
      <c r="AI8" s="73"/>
      <c r="AJ8" s="73"/>
      <c r="AK8" s="2"/>
      <c r="AL8" s="67">
        <f>データ!$R$6</f>
        <v>5140</v>
      </c>
      <c r="AM8" s="67"/>
      <c r="AN8" s="67"/>
      <c r="AO8" s="67"/>
      <c r="AP8" s="67"/>
      <c r="AQ8" s="67"/>
      <c r="AR8" s="67"/>
      <c r="AS8" s="67"/>
      <c r="AT8" s="66">
        <f>データ!$S$6</f>
        <v>69.83</v>
      </c>
      <c r="AU8" s="66"/>
      <c r="AV8" s="66"/>
      <c r="AW8" s="66"/>
      <c r="AX8" s="66"/>
      <c r="AY8" s="66"/>
      <c r="AZ8" s="66"/>
      <c r="BA8" s="66"/>
      <c r="BB8" s="66">
        <f>データ!$T$6</f>
        <v>73.61</v>
      </c>
      <c r="BC8" s="66"/>
      <c r="BD8" s="66"/>
      <c r="BE8" s="66"/>
      <c r="BF8" s="66"/>
      <c r="BG8" s="66"/>
      <c r="BH8" s="66"/>
      <c r="BI8" s="66"/>
      <c r="BJ8" s="3"/>
      <c r="BK8" s="3"/>
      <c r="BL8" s="70" t="s">
        <v>10</v>
      </c>
      <c r="BM8" s="71"/>
      <c r="BN8" s="7" t="s">
        <v>11</v>
      </c>
      <c r="BO8" s="8"/>
      <c r="BP8" s="8"/>
      <c r="BQ8" s="8"/>
      <c r="BR8" s="8"/>
      <c r="BS8" s="8"/>
      <c r="BT8" s="8"/>
      <c r="BU8" s="8"/>
      <c r="BV8" s="8"/>
      <c r="BW8" s="8"/>
      <c r="BX8" s="8"/>
      <c r="BY8" s="9"/>
    </row>
    <row r="9" spans="1:78" ht="18.75" customHeight="1" x14ac:dyDescent="0.15">
      <c r="A9" s="2"/>
      <c r="B9" s="72" t="s">
        <v>12</v>
      </c>
      <c r="C9" s="72"/>
      <c r="D9" s="72"/>
      <c r="E9" s="72"/>
      <c r="F9" s="72"/>
      <c r="G9" s="72"/>
      <c r="H9" s="72"/>
      <c r="I9" s="72" t="s">
        <v>13</v>
      </c>
      <c r="J9" s="72"/>
      <c r="K9" s="72"/>
      <c r="L9" s="72"/>
      <c r="M9" s="72"/>
      <c r="N9" s="72"/>
      <c r="O9" s="72"/>
      <c r="P9" s="72" t="s">
        <v>14</v>
      </c>
      <c r="Q9" s="72"/>
      <c r="R9" s="72"/>
      <c r="S9" s="72"/>
      <c r="T9" s="72"/>
      <c r="U9" s="72"/>
      <c r="V9" s="72"/>
      <c r="W9" s="72" t="s">
        <v>15</v>
      </c>
      <c r="X9" s="72"/>
      <c r="Y9" s="72"/>
      <c r="Z9" s="72"/>
      <c r="AA9" s="72"/>
      <c r="AB9" s="72"/>
      <c r="AC9" s="72"/>
      <c r="AD9" s="2"/>
      <c r="AE9" s="2"/>
      <c r="AF9" s="2"/>
      <c r="AG9" s="2"/>
      <c r="AH9" s="3"/>
      <c r="AI9" s="2"/>
      <c r="AJ9" s="2"/>
      <c r="AK9" s="2"/>
      <c r="AL9" s="72" t="s">
        <v>16</v>
      </c>
      <c r="AM9" s="72"/>
      <c r="AN9" s="72"/>
      <c r="AO9" s="72"/>
      <c r="AP9" s="72"/>
      <c r="AQ9" s="72"/>
      <c r="AR9" s="72"/>
      <c r="AS9" s="72"/>
      <c r="AT9" s="72" t="s">
        <v>17</v>
      </c>
      <c r="AU9" s="72"/>
      <c r="AV9" s="72"/>
      <c r="AW9" s="72"/>
      <c r="AX9" s="72"/>
      <c r="AY9" s="72"/>
      <c r="AZ9" s="72"/>
      <c r="BA9" s="72"/>
      <c r="BB9" s="72" t="s">
        <v>18</v>
      </c>
      <c r="BC9" s="72"/>
      <c r="BD9" s="72"/>
      <c r="BE9" s="72"/>
      <c r="BF9" s="72"/>
      <c r="BG9" s="72"/>
      <c r="BH9" s="72"/>
      <c r="BI9" s="72"/>
      <c r="BJ9" s="3"/>
      <c r="BK9" s="3"/>
      <c r="BL9" s="64" t="s">
        <v>19</v>
      </c>
      <c r="BM9" s="65"/>
      <c r="BN9" s="10" t="s">
        <v>20</v>
      </c>
      <c r="BO9" s="11"/>
      <c r="BP9" s="11"/>
      <c r="BQ9" s="11"/>
      <c r="BR9" s="11"/>
      <c r="BS9" s="11"/>
      <c r="BT9" s="11"/>
      <c r="BU9" s="11"/>
      <c r="BV9" s="11"/>
      <c r="BW9" s="11"/>
      <c r="BX9" s="11"/>
      <c r="BY9" s="12"/>
    </row>
    <row r="10" spans="1:78" ht="18.75" customHeight="1" x14ac:dyDescent="0.15">
      <c r="A10" s="2"/>
      <c r="B10" s="66" t="str">
        <f>データ!$N$6</f>
        <v>-</v>
      </c>
      <c r="C10" s="66"/>
      <c r="D10" s="66"/>
      <c r="E10" s="66"/>
      <c r="F10" s="66"/>
      <c r="G10" s="66"/>
      <c r="H10" s="66"/>
      <c r="I10" s="66" t="str">
        <f>データ!$O$6</f>
        <v>該当数値なし</v>
      </c>
      <c r="J10" s="66"/>
      <c r="K10" s="66"/>
      <c r="L10" s="66"/>
      <c r="M10" s="66"/>
      <c r="N10" s="66"/>
      <c r="O10" s="66"/>
      <c r="P10" s="66">
        <f>データ!$P$6</f>
        <v>87.86</v>
      </c>
      <c r="Q10" s="66"/>
      <c r="R10" s="66"/>
      <c r="S10" s="66"/>
      <c r="T10" s="66"/>
      <c r="U10" s="66"/>
      <c r="V10" s="66"/>
      <c r="W10" s="67">
        <f>データ!$Q$6</f>
        <v>518</v>
      </c>
      <c r="X10" s="67"/>
      <c r="Y10" s="67"/>
      <c r="Z10" s="67"/>
      <c r="AA10" s="67"/>
      <c r="AB10" s="67"/>
      <c r="AC10" s="67"/>
      <c r="AD10" s="2"/>
      <c r="AE10" s="2"/>
      <c r="AF10" s="2"/>
      <c r="AG10" s="2"/>
      <c r="AH10" s="2"/>
      <c r="AI10" s="2"/>
      <c r="AJ10" s="2"/>
      <c r="AK10" s="2"/>
      <c r="AL10" s="67">
        <f>データ!$U$6</f>
        <v>4488</v>
      </c>
      <c r="AM10" s="67"/>
      <c r="AN10" s="67"/>
      <c r="AO10" s="67"/>
      <c r="AP10" s="67"/>
      <c r="AQ10" s="67"/>
      <c r="AR10" s="67"/>
      <c r="AS10" s="67"/>
      <c r="AT10" s="66">
        <f>データ!$V$6</f>
        <v>6.5</v>
      </c>
      <c r="AU10" s="66"/>
      <c r="AV10" s="66"/>
      <c r="AW10" s="66"/>
      <c r="AX10" s="66"/>
      <c r="AY10" s="66"/>
      <c r="AZ10" s="66"/>
      <c r="BA10" s="66"/>
      <c r="BB10" s="66">
        <f>データ!$W$6</f>
        <v>690.46</v>
      </c>
      <c r="BC10" s="66"/>
      <c r="BD10" s="66"/>
      <c r="BE10" s="66"/>
      <c r="BF10" s="66"/>
      <c r="BG10" s="66"/>
      <c r="BH10" s="66"/>
      <c r="BI10" s="66"/>
      <c r="BJ10" s="2"/>
      <c r="BK10" s="2"/>
      <c r="BL10" s="68" t="s">
        <v>21</v>
      </c>
      <c r="BM10" s="69"/>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0" t="s">
        <v>115</v>
      </c>
      <c r="BM16" s="51"/>
      <c r="BN16" s="51"/>
      <c r="BO16" s="51"/>
      <c r="BP16" s="51"/>
      <c r="BQ16" s="51"/>
      <c r="BR16" s="51"/>
      <c r="BS16" s="51"/>
      <c r="BT16" s="51"/>
      <c r="BU16" s="51"/>
      <c r="BV16" s="51"/>
      <c r="BW16" s="51"/>
      <c r="BX16" s="51"/>
      <c r="BY16" s="51"/>
      <c r="BZ16" s="52"/>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0"/>
      <c r="BM17" s="51"/>
      <c r="BN17" s="51"/>
      <c r="BO17" s="51"/>
      <c r="BP17" s="51"/>
      <c r="BQ17" s="51"/>
      <c r="BR17" s="51"/>
      <c r="BS17" s="51"/>
      <c r="BT17" s="51"/>
      <c r="BU17" s="51"/>
      <c r="BV17" s="51"/>
      <c r="BW17" s="51"/>
      <c r="BX17" s="51"/>
      <c r="BY17" s="51"/>
      <c r="BZ17" s="52"/>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0"/>
      <c r="BM18" s="51"/>
      <c r="BN18" s="51"/>
      <c r="BO18" s="51"/>
      <c r="BP18" s="51"/>
      <c r="BQ18" s="51"/>
      <c r="BR18" s="51"/>
      <c r="BS18" s="51"/>
      <c r="BT18" s="51"/>
      <c r="BU18" s="51"/>
      <c r="BV18" s="51"/>
      <c r="BW18" s="51"/>
      <c r="BX18" s="51"/>
      <c r="BY18" s="51"/>
      <c r="BZ18" s="52"/>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0"/>
      <c r="BM19" s="51"/>
      <c r="BN19" s="51"/>
      <c r="BO19" s="51"/>
      <c r="BP19" s="51"/>
      <c r="BQ19" s="51"/>
      <c r="BR19" s="51"/>
      <c r="BS19" s="51"/>
      <c r="BT19" s="51"/>
      <c r="BU19" s="51"/>
      <c r="BV19" s="51"/>
      <c r="BW19" s="51"/>
      <c r="BX19" s="51"/>
      <c r="BY19" s="51"/>
      <c r="BZ19" s="52"/>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0"/>
      <c r="BM20" s="51"/>
      <c r="BN20" s="51"/>
      <c r="BO20" s="51"/>
      <c r="BP20" s="51"/>
      <c r="BQ20" s="51"/>
      <c r="BR20" s="51"/>
      <c r="BS20" s="51"/>
      <c r="BT20" s="51"/>
      <c r="BU20" s="51"/>
      <c r="BV20" s="51"/>
      <c r="BW20" s="51"/>
      <c r="BX20" s="51"/>
      <c r="BY20" s="51"/>
      <c r="BZ20" s="52"/>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0"/>
      <c r="BM21" s="51"/>
      <c r="BN21" s="51"/>
      <c r="BO21" s="51"/>
      <c r="BP21" s="51"/>
      <c r="BQ21" s="51"/>
      <c r="BR21" s="51"/>
      <c r="BS21" s="51"/>
      <c r="BT21" s="51"/>
      <c r="BU21" s="51"/>
      <c r="BV21" s="51"/>
      <c r="BW21" s="51"/>
      <c r="BX21" s="51"/>
      <c r="BY21" s="51"/>
      <c r="BZ21" s="52"/>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0"/>
      <c r="BM22" s="51"/>
      <c r="BN22" s="51"/>
      <c r="BO22" s="51"/>
      <c r="BP22" s="51"/>
      <c r="BQ22" s="51"/>
      <c r="BR22" s="51"/>
      <c r="BS22" s="51"/>
      <c r="BT22" s="51"/>
      <c r="BU22" s="51"/>
      <c r="BV22" s="51"/>
      <c r="BW22" s="51"/>
      <c r="BX22" s="51"/>
      <c r="BY22" s="51"/>
      <c r="BZ22" s="52"/>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0"/>
      <c r="BM23" s="51"/>
      <c r="BN23" s="51"/>
      <c r="BO23" s="51"/>
      <c r="BP23" s="51"/>
      <c r="BQ23" s="51"/>
      <c r="BR23" s="51"/>
      <c r="BS23" s="51"/>
      <c r="BT23" s="51"/>
      <c r="BU23" s="51"/>
      <c r="BV23" s="51"/>
      <c r="BW23" s="51"/>
      <c r="BX23" s="51"/>
      <c r="BY23" s="51"/>
      <c r="BZ23" s="52"/>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0"/>
      <c r="BM24" s="51"/>
      <c r="BN24" s="51"/>
      <c r="BO24" s="51"/>
      <c r="BP24" s="51"/>
      <c r="BQ24" s="51"/>
      <c r="BR24" s="51"/>
      <c r="BS24" s="51"/>
      <c r="BT24" s="51"/>
      <c r="BU24" s="51"/>
      <c r="BV24" s="51"/>
      <c r="BW24" s="51"/>
      <c r="BX24" s="51"/>
      <c r="BY24" s="51"/>
      <c r="BZ24" s="52"/>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0"/>
      <c r="BM25" s="51"/>
      <c r="BN25" s="51"/>
      <c r="BO25" s="51"/>
      <c r="BP25" s="51"/>
      <c r="BQ25" s="51"/>
      <c r="BR25" s="51"/>
      <c r="BS25" s="51"/>
      <c r="BT25" s="51"/>
      <c r="BU25" s="51"/>
      <c r="BV25" s="51"/>
      <c r="BW25" s="51"/>
      <c r="BX25" s="51"/>
      <c r="BY25" s="51"/>
      <c r="BZ25" s="52"/>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0"/>
      <c r="BM26" s="51"/>
      <c r="BN26" s="51"/>
      <c r="BO26" s="51"/>
      <c r="BP26" s="51"/>
      <c r="BQ26" s="51"/>
      <c r="BR26" s="51"/>
      <c r="BS26" s="51"/>
      <c r="BT26" s="51"/>
      <c r="BU26" s="51"/>
      <c r="BV26" s="51"/>
      <c r="BW26" s="51"/>
      <c r="BX26" s="51"/>
      <c r="BY26" s="51"/>
      <c r="BZ26" s="52"/>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0"/>
      <c r="BM27" s="51"/>
      <c r="BN27" s="51"/>
      <c r="BO27" s="51"/>
      <c r="BP27" s="51"/>
      <c r="BQ27" s="51"/>
      <c r="BR27" s="51"/>
      <c r="BS27" s="51"/>
      <c r="BT27" s="51"/>
      <c r="BU27" s="51"/>
      <c r="BV27" s="51"/>
      <c r="BW27" s="51"/>
      <c r="BX27" s="51"/>
      <c r="BY27" s="51"/>
      <c r="BZ27" s="52"/>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0"/>
      <c r="BM28" s="51"/>
      <c r="BN28" s="51"/>
      <c r="BO28" s="51"/>
      <c r="BP28" s="51"/>
      <c r="BQ28" s="51"/>
      <c r="BR28" s="51"/>
      <c r="BS28" s="51"/>
      <c r="BT28" s="51"/>
      <c r="BU28" s="51"/>
      <c r="BV28" s="51"/>
      <c r="BW28" s="51"/>
      <c r="BX28" s="51"/>
      <c r="BY28" s="51"/>
      <c r="BZ28" s="52"/>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0"/>
      <c r="BM29" s="51"/>
      <c r="BN29" s="51"/>
      <c r="BO29" s="51"/>
      <c r="BP29" s="51"/>
      <c r="BQ29" s="51"/>
      <c r="BR29" s="51"/>
      <c r="BS29" s="51"/>
      <c r="BT29" s="51"/>
      <c r="BU29" s="51"/>
      <c r="BV29" s="51"/>
      <c r="BW29" s="51"/>
      <c r="BX29" s="51"/>
      <c r="BY29" s="51"/>
      <c r="BZ29" s="52"/>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0"/>
      <c r="BM30" s="51"/>
      <c r="BN30" s="51"/>
      <c r="BO30" s="51"/>
      <c r="BP30" s="51"/>
      <c r="BQ30" s="51"/>
      <c r="BR30" s="51"/>
      <c r="BS30" s="51"/>
      <c r="BT30" s="51"/>
      <c r="BU30" s="51"/>
      <c r="BV30" s="51"/>
      <c r="BW30" s="51"/>
      <c r="BX30" s="51"/>
      <c r="BY30" s="51"/>
      <c r="BZ30" s="52"/>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0"/>
      <c r="BM31" s="51"/>
      <c r="BN31" s="51"/>
      <c r="BO31" s="51"/>
      <c r="BP31" s="51"/>
      <c r="BQ31" s="51"/>
      <c r="BR31" s="51"/>
      <c r="BS31" s="51"/>
      <c r="BT31" s="51"/>
      <c r="BU31" s="51"/>
      <c r="BV31" s="51"/>
      <c r="BW31" s="51"/>
      <c r="BX31" s="51"/>
      <c r="BY31" s="51"/>
      <c r="BZ31" s="52"/>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0"/>
      <c r="BM32" s="51"/>
      <c r="BN32" s="51"/>
      <c r="BO32" s="51"/>
      <c r="BP32" s="51"/>
      <c r="BQ32" s="51"/>
      <c r="BR32" s="51"/>
      <c r="BS32" s="51"/>
      <c r="BT32" s="51"/>
      <c r="BU32" s="51"/>
      <c r="BV32" s="51"/>
      <c r="BW32" s="51"/>
      <c r="BX32" s="51"/>
      <c r="BY32" s="51"/>
      <c r="BZ32" s="52"/>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0"/>
      <c r="BM33" s="51"/>
      <c r="BN33" s="51"/>
      <c r="BO33" s="51"/>
      <c r="BP33" s="51"/>
      <c r="BQ33" s="51"/>
      <c r="BR33" s="51"/>
      <c r="BS33" s="51"/>
      <c r="BT33" s="51"/>
      <c r="BU33" s="51"/>
      <c r="BV33" s="51"/>
      <c r="BW33" s="51"/>
      <c r="BX33" s="51"/>
      <c r="BY33" s="51"/>
      <c r="BZ33" s="52"/>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0"/>
      <c r="BM34" s="51"/>
      <c r="BN34" s="51"/>
      <c r="BO34" s="51"/>
      <c r="BP34" s="51"/>
      <c r="BQ34" s="51"/>
      <c r="BR34" s="51"/>
      <c r="BS34" s="51"/>
      <c r="BT34" s="51"/>
      <c r="BU34" s="51"/>
      <c r="BV34" s="51"/>
      <c r="BW34" s="51"/>
      <c r="BX34" s="51"/>
      <c r="BY34" s="51"/>
      <c r="BZ34" s="52"/>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0"/>
      <c r="BM35" s="51"/>
      <c r="BN35" s="51"/>
      <c r="BO35" s="51"/>
      <c r="BP35" s="51"/>
      <c r="BQ35" s="51"/>
      <c r="BR35" s="51"/>
      <c r="BS35" s="51"/>
      <c r="BT35" s="51"/>
      <c r="BU35" s="51"/>
      <c r="BV35" s="51"/>
      <c r="BW35" s="51"/>
      <c r="BX35" s="51"/>
      <c r="BY35" s="51"/>
      <c r="BZ35" s="52"/>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0"/>
      <c r="BM36" s="51"/>
      <c r="BN36" s="51"/>
      <c r="BO36" s="51"/>
      <c r="BP36" s="51"/>
      <c r="BQ36" s="51"/>
      <c r="BR36" s="51"/>
      <c r="BS36" s="51"/>
      <c r="BT36" s="51"/>
      <c r="BU36" s="51"/>
      <c r="BV36" s="51"/>
      <c r="BW36" s="51"/>
      <c r="BX36" s="51"/>
      <c r="BY36" s="51"/>
      <c r="BZ36" s="52"/>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0"/>
      <c r="BM37" s="51"/>
      <c r="BN37" s="51"/>
      <c r="BO37" s="51"/>
      <c r="BP37" s="51"/>
      <c r="BQ37" s="51"/>
      <c r="BR37" s="51"/>
      <c r="BS37" s="51"/>
      <c r="BT37" s="51"/>
      <c r="BU37" s="51"/>
      <c r="BV37" s="51"/>
      <c r="BW37" s="51"/>
      <c r="BX37" s="51"/>
      <c r="BY37" s="51"/>
      <c r="BZ37" s="52"/>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0"/>
      <c r="BM38" s="51"/>
      <c r="BN38" s="51"/>
      <c r="BO38" s="51"/>
      <c r="BP38" s="51"/>
      <c r="BQ38" s="51"/>
      <c r="BR38" s="51"/>
      <c r="BS38" s="51"/>
      <c r="BT38" s="51"/>
      <c r="BU38" s="51"/>
      <c r="BV38" s="51"/>
      <c r="BW38" s="51"/>
      <c r="BX38" s="51"/>
      <c r="BY38" s="51"/>
      <c r="BZ38" s="52"/>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0"/>
      <c r="BM39" s="51"/>
      <c r="BN39" s="51"/>
      <c r="BO39" s="51"/>
      <c r="BP39" s="51"/>
      <c r="BQ39" s="51"/>
      <c r="BR39" s="51"/>
      <c r="BS39" s="51"/>
      <c r="BT39" s="51"/>
      <c r="BU39" s="51"/>
      <c r="BV39" s="51"/>
      <c r="BW39" s="51"/>
      <c r="BX39" s="51"/>
      <c r="BY39" s="51"/>
      <c r="BZ39" s="52"/>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0"/>
      <c r="BM40" s="51"/>
      <c r="BN40" s="51"/>
      <c r="BO40" s="51"/>
      <c r="BP40" s="51"/>
      <c r="BQ40" s="51"/>
      <c r="BR40" s="51"/>
      <c r="BS40" s="51"/>
      <c r="BT40" s="51"/>
      <c r="BU40" s="51"/>
      <c r="BV40" s="51"/>
      <c r="BW40" s="51"/>
      <c r="BX40" s="51"/>
      <c r="BY40" s="51"/>
      <c r="BZ40" s="52"/>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0"/>
      <c r="BM41" s="51"/>
      <c r="BN41" s="51"/>
      <c r="BO41" s="51"/>
      <c r="BP41" s="51"/>
      <c r="BQ41" s="51"/>
      <c r="BR41" s="51"/>
      <c r="BS41" s="51"/>
      <c r="BT41" s="51"/>
      <c r="BU41" s="51"/>
      <c r="BV41" s="51"/>
      <c r="BW41" s="51"/>
      <c r="BX41" s="51"/>
      <c r="BY41" s="51"/>
      <c r="BZ41" s="52"/>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0"/>
      <c r="BM42" s="51"/>
      <c r="BN42" s="51"/>
      <c r="BO42" s="51"/>
      <c r="BP42" s="51"/>
      <c r="BQ42" s="51"/>
      <c r="BR42" s="51"/>
      <c r="BS42" s="51"/>
      <c r="BT42" s="51"/>
      <c r="BU42" s="51"/>
      <c r="BV42" s="51"/>
      <c r="BW42" s="51"/>
      <c r="BX42" s="51"/>
      <c r="BY42" s="51"/>
      <c r="BZ42" s="52"/>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0"/>
      <c r="BM43" s="51"/>
      <c r="BN43" s="51"/>
      <c r="BO43" s="51"/>
      <c r="BP43" s="51"/>
      <c r="BQ43" s="51"/>
      <c r="BR43" s="51"/>
      <c r="BS43" s="51"/>
      <c r="BT43" s="51"/>
      <c r="BU43" s="51"/>
      <c r="BV43" s="51"/>
      <c r="BW43" s="51"/>
      <c r="BX43" s="51"/>
      <c r="BY43" s="51"/>
      <c r="BZ43" s="52"/>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3"/>
      <c r="BM44" s="54"/>
      <c r="BN44" s="54"/>
      <c r="BO44" s="54"/>
      <c r="BP44" s="54"/>
      <c r="BQ44" s="54"/>
      <c r="BR44" s="54"/>
      <c r="BS44" s="54"/>
      <c r="BT44" s="54"/>
      <c r="BU44" s="54"/>
      <c r="BV44" s="54"/>
      <c r="BW44" s="54"/>
      <c r="BX44" s="54"/>
      <c r="BY44" s="54"/>
      <c r="BZ44" s="55"/>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0" t="s">
        <v>116</v>
      </c>
      <c r="BM47" s="51"/>
      <c r="BN47" s="51"/>
      <c r="BO47" s="51"/>
      <c r="BP47" s="51"/>
      <c r="BQ47" s="51"/>
      <c r="BR47" s="51"/>
      <c r="BS47" s="51"/>
      <c r="BT47" s="51"/>
      <c r="BU47" s="51"/>
      <c r="BV47" s="51"/>
      <c r="BW47" s="51"/>
      <c r="BX47" s="51"/>
      <c r="BY47" s="51"/>
      <c r="BZ47" s="52"/>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0"/>
      <c r="BM48" s="51"/>
      <c r="BN48" s="51"/>
      <c r="BO48" s="51"/>
      <c r="BP48" s="51"/>
      <c r="BQ48" s="51"/>
      <c r="BR48" s="51"/>
      <c r="BS48" s="51"/>
      <c r="BT48" s="51"/>
      <c r="BU48" s="51"/>
      <c r="BV48" s="51"/>
      <c r="BW48" s="51"/>
      <c r="BX48" s="51"/>
      <c r="BY48" s="51"/>
      <c r="BZ48" s="52"/>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0"/>
      <c r="BM49" s="51"/>
      <c r="BN49" s="51"/>
      <c r="BO49" s="51"/>
      <c r="BP49" s="51"/>
      <c r="BQ49" s="51"/>
      <c r="BR49" s="51"/>
      <c r="BS49" s="51"/>
      <c r="BT49" s="51"/>
      <c r="BU49" s="51"/>
      <c r="BV49" s="51"/>
      <c r="BW49" s="51"/>
      <c r="BX49" s="51"/>
      <c r="BY49" s="51"/>
      <c r="BZ49" s="52"/>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0"/>
      <c r="BM50" s="51"/>
      <c r="BN50" s="51"/>
      <c r="BO50" s="51"/>
      <c r="BP50" s="51"/>
      <c r="BQ50" s="51"/>
      <c r="BR50" s="51"/>
      <c r="BS50" s="51"/>
      <c r="BT50" s="51"/>
      <c r="BU50" s="51"/>
      <c r="BV50" s="51"/>
      <c r="BW50" s="51"/>
      <c r="BX50" s="51"/>
      <c r="BY50" s="51"/>
      <c r="BZ50" s="52"/>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0"/>
      <c r="BM51" s="51"/>
      <c r="BN51" s="51"/>
      <c r="BO51" s="51"/>
      <c r="BP51" s="51"/>
      <c r="BQ51" s="51"/>
      <c r="BR51" s="51"/>
      <c r="BS51" s="51"/>
      <c r="BT51" s="51"/>
      <c r="BU51" s="51"/>
      <c r="BV51" s="51"/>
      <c r="BW51" s="51"/>
      <c r="BX51" s="51"/>
      <c r="BY51" s="51"/>
      <c r="BZ51" s="52"/>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0"/>
      <c r="BM52" s="51"/>
      <c r="BN52" s="51"/>
      <c r="BO52" s="51"/>
      <c r="BP52" s="51"/>
      <c r="BQ52" s="51"/>
      <c r="BR52" s="51"/>
      <c r="BS52" s="51"/>
      <c r="BT52" s="51"/>
      <c r="BU52" s="51"/>
      <c r="BV52" s="51"/>
      <c r="BW52" s="51"/>
      <c r="BX52" s="51"/>
      <c r="BY52" s="51"/>
      <c r="BZ52" s="52"/>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0"/>
      <c r="BM53" s="51"/>
      <c r="BN53" s="51"/>
      <c r="BO53" s="51"/>
      <c r="BP53" s="51"/>
      <c r="BQ53" s="51"/>
      <c r="BR53" s="51"/>
      <c r="BS53" s="51"/>
      <c r="BT53" s="51"/>
      <c r="BU53" s="51"/>
      <c r="BV53" s="51"/>
      <c r="BW53" s="51"/>
      <c r="BX53" s="51"/>
      <c r="BY53" s="51"/>
      <c r="BZ53" s="52"/>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0"/>
      <c r="BM54" s="51"/>
      <c r="BN54" s="51"/>
      <c r="BO54" s="51"/>
      <c r="BP54" s="51"/>
      <c r="BQ54" s="51"/>
      <c r="BR54" s="51"/>
      <c r="BS54" s="51"/>
      <c r="BT54" s="51"/>
      <c r="BU54" s="51"/>
      <c r="BV54" s="51"/>
      <c r="BW54" s="51"/>
      <c r="BX54" s="51"/>
      <c r="BY54" s="51"/>
      <c r="BZ54" s="52"/>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0"/>
      <c r="BM55" s="51"/>
      <c r="BN55" s="51"/>
      <c r="BO55" s="51"/>
      <c r="BP55" s="51"/>
      <c r="BQ55" s="51"/>
      <c r="BR55" s="51"/>
      <c r="BS55" s="51"/>
      <c r="BT55" s="51"/>
      <c r="BU55" s="51"/>
      <c r="BV55" s="51"/>
      <c r="BW55" s="51"/>
      <c r="BX55" s="51"/>
      <c r="BY55" s="51"/>
      <c r="BZ55" s="52"/>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0"/>
      <c r="BM62" s="51"/>
      <c r="BN62" s="51"/>
      <c r="BO62" s="51"/>
      <c r="BP62" s="51"/>
      <c r="BQ62" s="51"/>
      <c r="BR62" s="51"/>
      <c r="BS62" s="51"/>
      <c r="BT62" s="51"/>
      <c r="BU62" s="51"/>
      <c r="BV62" s="51"/>
      <c r="BW62" s="51"/>
      <c r="BX62" s="51"/>
      <c r="BY62" s="51"/>
      <c r="BZ62" s="52"/>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3"/>
      <c r="BM63" s="54"/>
      <c r="BN63" s="54"/>
      <c r="BO63" s="54"/>
      <c r="BP63" s="54"/>
      <c r="BQ63" s="54"/>
      <c r="BR63" s="54"/>
      <c r="BS63" s="54"/>
      <c r="BT63" s="54"/>
      <c r="BU63" s="54"/>
      <c r="BV63" s="54"/>
      <c r="BW63" s="54"/>
      <c r="BX63" s="54"/>
      <c r="BY63" s="54"/>
      <c r="BZ63" s="55"/>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0" t="s">
        <v>117</v>
      </c>
      <c r="BM66" s="51"/>
      <c r="BN66" s="51"/>
      <c r="BO66" s="51"/>
      <c r="BP66" s="51"/>
      <c r="BQ66" s="51"/>
      <c r="BR66" s="51"/>
      <c r="BS66" s="51"/>
      <c r="BT66" s="51"/>
      <c r="BU66" s="51"/>
      <c r="BV66" s="51"/>
      <c r="BW66" s="51"/>
      <c r="BX66" s="51"/>
      <c r="BY66" s="51"/>
      <c r="BZ66" s="52"/>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0"/>
      <c r="BM67" s="51"/>
      <c r="BN67" s="51"/>
      <c r="BO67" s="51"/>
      <c r="BP67" s="51"/>
      <c r="BQ67" s="51"/>
      <c r="BR67" s="51"/>
      <c r="BS67" s="51"/>
      <c r="BT67" s="51"/>
      <c r="BU67" s="51"/>
      <c r="BV67" s="51"/>
      <c r="BW67" s="51"/>
      <c r="BX67" s="51"/>
      <c r="BY67" s="51"/>
      <c r="BZ67" s="52"/>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0"/>
      <c r="BM68" s="51"/>
      <c r="BN68" s="51"/>
      <c r="BO68" s="51"/>
      <c r="BP68" s="51"/>
      <c r="BQ68" s="51"/>
      <c r="BR68" s="51"/>
      <c r="BS68" s="51"/>
      <c r="BT68" s="51"/>
      <c r="BU68" s="51"/>
      <c r="BV68" s="51"/>
      <c r="BW68" s="51"/>
      <c r="BX68" s="51"/>
      <c r="BY68" s="51"/>
      <c r="BZ68" s="52"/>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0"/>
      <c r="BM69" s="51"/>
      <c r="BN69" s="51"/>
      <c r="BO69" s="51"/>
      <c r="BP69" s="51"/>
      <c r="BQ69" s="51"/>
      <c r="BR69" s="51"/>
      <c r="BS69" s="51"/>
      <c r="BT69" s="51"/>
      <c r="BU69" s="51"/>
      <c r="BV69" s="51"/>
      <c r="BW69" s="51"/>
      <c r="BX69" s="51"/>
      <c r="BY69" s="51"/>
      <c r="BZ69" s="52"/>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0"/>
      <c r="BM70" s="51"/>
      <c r="BN70" s="51"/>
      <c r="BO70" s="51"/>
      <c r="BP70" s="51"/>
      <c r="BQ70" s="51"/>
      <c r="BR70" s="51"/>
      <c r="BS70" s="51"/>
      <c r="BT70" s="51"/>
      <c r="BU70" s="51"/>
      <c r="BV70" s="51"/>
      <c r="BW70" s="51"/>
      <c r="BX70" s="51"/>
      <c r="BY70" s="51"/>
      <c r="BZ70" s="52"/>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0"/>
      <c r="BM71" s="51"/>
      <c r="BN71" s="51"/>
      <c r="BO71" s="51"/>
      <c r="BP71" s="51"/>
      <c r="BQ71" s="51"/>
      <c r="BR71" s="51"/>
      <c r="BS71" s="51"/>
      <c r="BT71" s="51"/>
      <c r="BU71" s="51"/>
      <c r="BV71" s="51"/>
      <c r="BW71" s="51"/>
      <c r="BX71" s="51"/>
      <c r="BY71" s="51"/>
      <c r="BZ71" s="52"/>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0"/>
      <c r="BM72" s="51"/>
      <c r="BN72" s="51"/>
      <c r="BO72" s="51"/>
      <c r="BP72" s="51"/>
      <c r="BQ72" s="51"/>
      <c r="BR72" s="51"/>
      <c r="BS72" s="51"/>
      <c r="BT72" s="51"/>
      <c r="BU72" s="51"/>
      <c r="BV72" s="51"/>
      <c r="BW72" s="51"/>
      <c r="BX72" s="51"/>
      <c r="BY72" s="51"/>
      <c r="BZ72" s="52"/>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0"/>
      <c r="BM73" s="51"/>
      <c r="BN73" s="51"/>
      <c r="BO73" s="51"/>
      <c r="BP73" s="51"/>
      <c r="BQ73" s="51"/>
      <c r="BR73" s="51"/>
      <c r="BS73" s="51"/>
      <c r="BT73" s="51"/>
      <c r="BU73" s="51"/>
      <c r="BV73" s="51"/>
      <c r="BW73" s="51"/>
      <c r="BX73" s="51"/>
      <c r="BY73" s="51"/>
      <c r="BZ73" s="52"/>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0"/>
      <c r="BM74" s="51"/>
      <c r="BN74" s="51"/>
      <c r="BO74" s="51"/>
      <c r="BP74" s="51"/>
      <c r="BQ74" s="51"/>
      <c r="BR74" s="51"/>
      <c r="BS74" s="51"/>
      <c r="BT74" s="51"/>
      <c r="BU74" s="51"/>
      <c r="BV74" s="51"/>
      <c r="BW74" s="51"/>
      <c r="BX74" s="51"/>
      <c r="BY74" s="51"/>
      <c r="BZ74" s="52"/>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0"/>
      <c r="BM75" s="51"/>
      <c r="BN75" s="51"/>
      <c r="BO75" s="51"/>
      <c r="BP75" s="51"/>
      <c r="BQ75" s="51"/>
      <c r="BR75" s="51"/>
      <c r="BS75" s="51"/>
      <c r="BT75" s="51"/>
      <c r="BU75" s="51"/>
      <c r="BV75" s="51"/>
      <c r="BW75" s="51"/>
      <c r="BX75" s="51"/>
      <c r="BY75" s="51"/>
      <c r="BZ75" s="52"/>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0"/>
      <c r="BM76" s="51"/>
      <c r="BN76" s="51"/>
      <c r="BO76" s="51"/>
      <c r="BP76" s="51"/>
      <c r="BQ76" s="51"/>
      <c r="BR76" s="51"/>
      <c r="BS76" s="51"/>
      <c r="BT76" s="51"/>
      <c r="BU76" s="51"/>
      <c r="BV76" s="51"/>
      <c r="BW76" s="51"/>
      <c r="BX76" s="51"/>
      <c r="BY76" s="51"/>
      <c r="BZ76" s="52"/>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0"/>
      <c r="BM77" s="51"/>
      <c r="BN77" s="51"/>
      <c r="BO77" s="51"/>
      <c r="BP77" s="51"/>
      <c r="BQ77" s="51"/>
      <c r="BR77" s="51"/>
      <c r="BS77" s="51"/>
      <c r="BT77" s="51"/>
      <c r="BU77" s="51"/>
      <c r="BV77" s="51"/>
      <c r="BW77" s="51"/>
      <c r="BX77" s="51"/>
      <c r="BY77" s="51"/>
      <c r="BZ77" s="52"/>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0"/>
      <c r="BM78" s="51"/>
      <c r="BN78" s="51"/>
      <c r="BO78" s="51"/>
      <c r="BP78" s="51"/>
      <c r="BQ78" s="51"/>
      <c r="BR78" s="51"/>
      <c r="BS78" s="51"/>
      <c r="BT78" s="51"/>
      <c r="BU78" s="51"/>
      <c r="BV78" s="51"/>
      <c r="BW78" s="51"/>
      <c r="BX78" s="51"/>
      <c r="BY78" s="51"/>
      <c r="BZ78" s="52"/>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0"/>
      <c r="BM79" s="51"/>
      <c r="BN79" s="51"/>
      <c r="BO79" s="51"/>
      <c r="BP79" s="51"/>
      <c r="BQ79" s="51"/>
      <c r="BR79" s="51"/>
      <c r="BS79" s="51"/>
      <c r="BT79" s="51"/>
      <c r="BU79" s="51"/>
      <c r="BV79" s="51"/>
      <c r="BW79" s="51"/>
      <c r="BX79" s="51"/>
      <c r="BY79" s="51"/>
      <c r="BZ79" s="52"/>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0"/>
      <c r="BM80" s="51"/>
      <c r="BN80" s="51"/>
      <c r="BO80" s="51"/>
      <c r="BP80" s="51"/>
      <c r="BQ80" s="51"/>
      <c r="BR80" s="51"/>
      <c r="BS80" s="51"/>
      <c r="BT80" s="51"/>
      <c r="BU80" s="51"/>
      <c r="BV80" s="51"/>
      <c r="BW80" s="51"/>
      <c r="BX80" s="51"/>
      <c r="BY80" s="51"/>
      <c r="BZ80" s="52"/>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【76.03】</v>
      </c>
      <c r="F85" s="27" t="s">
        <v>41</v>
      </c>
      <c r="G85" s="27" t="s">
        <v>41</v>
      </c>
      <c r="H85" s="27" t="str">
        <f>データ!BO6</f>
        <v>【1,084.05】</v>
      </c>
      <c r="I85" s="27" t="str">
        <f>データ!BZ6</f>
        <v>【53.46】</v>
      </c>
      <c r="J85" s="27" t="str">
        <f>データ!CK6</f>
        <v>【300.47】</v>
      </c>
      <c r="K85" s="27" t="str">
        <f>データ!CV6</f>
        <v>【54.90】</v>
      </c>
      <c r="L85" s="27" t="str">
        <f>データ!DG6</f>
        <v>【73.31】</v>
      </c>
      <c r="M85" s="27" t="s">
        <v>42</v>
      </c>
      <c r="N85" s="27" t="s">
        <v>42</v>
      </c>
      <c r="O85" s="27" t="str">
        <f>データ!EN6</f>
        <v>【0.56】</v>
      </c>
    </row>
  </sheetData>
  <sheetProtection algorithmName="SHA-512" hashValue="ReGAqHw9ZPy90cMppcLT+ciW238jqeesnBsS3sSZm8AnXOkvDF1pKlpvIXR38Wq0tx+xVXMwyf7iiTyrdH5ngg==" saltValue="aP6qVVWaKVIsGAmuw1OPnw=="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45</v>
      </c>
      <c r="B3" s="30" t="s">
        <v>46</v>
      </c>
      <c r="C3" s="30" t="s">
        <v>47</v>
      </c>
      <c r="D3" s="30" t="s">
        <v>48</v>
      </c>
      <c r="E3" s="30" t="s">
        <v>49</v>
      </c>
      <c r="F3" s="30" t="s">
        <v>50</v>
      </c>
      <c r="G3" s="30" t="s">
        <v>51</v>
      </c>
      <c r="H3" s="77" t="s">
        <v>52</v>
      </c>
      <c r="I3" s="78"/>
      <c r="J3" s="78"/>
      <c r="K3" s="78"/>
      <c r="L3" s="78"/>
      <c r="M3" s="78"/>
      <c r="N3" s="78"/>
      <c r="O3" s="78"/>
      <c r="P3" s="78"/>
      <c r="Q3" s="78"/>
      <c r="R3" s="78"/>
      <c r="S3" s="78"/>
      <c r="T3" s="78"/>
      <c r="U3" s="78"/>
      <c r="V3" s="78"/>
      <c r="W3" s="79"/>
      <c r="X3" s="83" t="s">
        <v>53</v>
      </c>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t="s">
        <v>54</v>
      </c>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row>
    <row r="4" spans="1:144" x14ac:dyDescent="0.15">
      <c r="A4" s="29" t="s">
        <v>55</v>
      </c>
      <c r="B4" s="31"/>
      <c r="C4" s="31"/>
      <c r="D4" s="31"/>
      <c r="E4" s="31"/>
      <c r="F4" s="31"/>
      <c r="G4" s="31"/>
      <c r="H4" s="80"/>
      <c r="I4" s="81"/>
      <c r="J4" s="81"/>
      <c r="K4" s="81"/>
      <c r="L4" s="81"/>
      <c r="M4" s="81"/>
      <c r="N4" s="81"/>
      <c r="O4" s="81"/>
      <c r="P4" s="81"/>
      <c r="Q4" s="81"/>
      <c r="R4" s="81"/>
      <c r="S4" s="81"/>
      <c r="T4" s="81"/>
      <c r="U4" s="81"/>
      <c r="V4" s="81"/>
      <c r="W4" s="82"/>
      <c r="X4" s="76" t="s">
        <v>56</v>
      </c>
      <c r="Y4" s="76"/>
      <c r="Z4" s="76"/>
      <c r="AA4" s="76"/>
      <c r="AB4" s="76"/>
      <c r="AC4" s="76"/>
      <c r="AD4" s="76"/>
      <c r="AE4" s="76"/>
      <c r="AF4" s="76"/>
      <c r="AG4" s="76"/>
      <c r="AH4" s="76"/>
      <c r="AI4" s="76" t="s">
        <v>57</v>
      </c>
      <c r="AJ4" s="76"/>
      <c r="AK4" s="76"/>
      <c r="AL4" s="76"/>
      <c r="AM4" s="76"/>
      <c r="AN4" s="76"/>
      <c r="AO4" s="76"/>
      <c r="AP4" s="76"/>
      <c r="AQ4" s="76"/>
      <c r="AR4" s="76"/>
      <c r="AS4" s="76"/>
      <c r="AT4" s="76" t="s">
        <v>58</v>
      </c>
      <c r="AU4" s="76"/>
      <c r="AV4" s="76"/>
      <c r="AW4" s="76"/>
      <c r="AX4" s="76"/>
      <c r="AY4" s="76"/>
      <c r="AZ4" s="76"/>
      <c r="BA4" s="76"/>
      <c r="BB4" s="76"/>
      <c r="BC4" s="76"/>
      <c r="BD4" s="76"/>
      <c r="BE4" s="76" t="s">
        <v>59</v>
      </c>
      <c r="BF4" s="76"/>
      <c r="BG4" s="76"/>
      <c r="BH4" s="76"/>
      <c r="BI4" s="76"/>
      <c r="BJ4" s="76"/>
      <c r="BK4" s="76"/>
      <c r="BL4" s="76"/>
      <c r="BM4" s="76"/>
      <c r="BN4" s="76"/>
      <c r="BO4" s="76"/>
      <c r="BP4" s="76" t="s">
        <v>60</v>
      </c>
      <c r="BQ4" s="76"/>
      <c r="BR4" s="76"/>
      <c r="BS4" s="76"/>
      <c r="BT4" s="76"/>
      <c r="BU4" s="76"/>
      <c r="BV4" s="76"/>
      <c r="BW4" s="76"/>
      <c r="BX4" s="76"/>
      <c r="BY4" s="76"/>
      <c r="BZ4" s="76"/>
      <c r="CA4" s="76" t="s">
        <v>61</v>
      </c>
      <c r="CB4" s="76"/>
      <c r="CC4" s="76"/>
      <c r="CD4" s="76"/>
      <c r="CE4" s="76"/>
      <c r="CF4" s="76"/>
      <c r="CG4" s="76"/>
      <c r="CH4" s="76"/>
      <c r="CI4" s="76"/>
      <c r="CJ4" s="76"/>
      <c r="CK4" s="76"/>
      <c r="CL4" s="76" t="s">
        <v>62</v>
      </c>
      <c r="CM4" s="76"/>
      <c r="CN4" s="76"/>
      <c r="CO4" s="76"/>
      <c r="CP4" s="76"/>
      <c r="CQ4" s="76"/>
      <c r="CR4" s="76"/>
      <c r="CS4" s="76"/>
      <c r="CT4" s="76"/>
      <c r="CU4" s="76"/>
      <c r="CV4" s="76"/>
      <c r="CW4" s="76" t="s">
        <v>63</v>
      </c>
      <c r="CX4" s="76"/>
      <c r="CY4" s="76"/>
      <c r="CZ4" s="76"/>
      <c r="DA4" s="76"/>
      <c r="DB4" s="76"/>
      <c r="DC4" s="76"/>
      <c r="DD4" s="76"/>
      <c r="DE4" s="76"/>
      <c r="DF4" s="76"/>
      <c r="DG4" s="76"/>
      <c r="DH4" s="76" t="s">
        <v>64</v>
      </c>
      <c r="DI4" s="76"/>
      <c r="DJ4" s="76"/>
      <c r="DK4" s="76"/>
      <c r="DL4" s="76"/>
      <c r="DM4" s="76"/>
      <c r="DN4" s="76"/>
      <c r="DO4" s="76"/>
      <c r="DP4" s="76"/>
      <c r="DQ4" s="76"/>
      <c r="DR4" s="76"/>
      <c r="DS4" s="76" t="s">
        <v>65</v>
      </c>
      <c r="DT4" s="76"/>
      <c r="DU4" s="76"/>
      <c r="DV4" s="76"/>
      <c r="DW4" s="76"/>
      <c r="DX4" s="76"/>
      <c r="DY4" s="76"/>
      <c r="DZ4" s="76"/>
      <c r="EA4" s="76"/>
      <c r="EB4" s="76"/>
      <c r="EC4" s="76"/>
      <c r="ED4" s="76" t="s">
        <v>66</v>
      </c>
      <c r="EE4" s="76"/>
      <c r="EF4" s="76"/>
      <c r="EG4" s="76"/>
      <c r="EH4" s="76"/>
      <c r="EI4" s="76"/>
      <c r="EJ4" s="76"/>
      <c r="EK4" s="76"/>
      <c r="EL4" s="76"/>
      <c r="EM4" s="76"/>
      <c r="EN4" s="76"/>
    </row>
    <row r="5" spans="1:144" x14ac:dyDescent="0.15">
      <c r="A5" s="29" t="s">
        <v>67</v>
      </c>
      <c r="B5" s="32"/>
      <c r="C5" s="32"/>
      <c r="D5" s="32"/>
      <c r="E5" s="32"/>
      <c r="F5" s="32"/>
      <c r="G5" s="32"/>
      <c r="H5" s="33" t="s">
        <v>68</v>
      </c>
      <c r="I5" s="33" t="s">
        <v>69</v>
      </c>
      <c r="J5" s="33" t="s">
        <v>70</v>
      </c>
      <c r="K5" s="33" t="s">
        <v>71</v>
      </c>
      <c r="L5" s="33" t="s">
        <v>72</v>
      </c>
      <c r="M5" s="33" t="s">
        <v>73</v>
      </c>
      <c r="N5" s="33" t="s">
        <v>74</v>
      </c>
      <c r="O5" s="33" t="s">
        <v>75</v>
      </c>
      <c r="P5" s="33" t="s">
        <v>76</v>
      </c>
      <c r="Q5" s="33" t="s">
        <v>77</v>
      </c>
      <c r="R5" s="33" t="s">
        <v>78</v>
      </c>
      <c r="S5" s="33" t="s">
        <v>79</v>
      </c>
      <c r="T5" s="33" t="s">
        <v>80</v>
      </c>
      <c r="U5" s="33" t="s">
        <v>81</v>
      </c>
      <c r="V5" s="33" t="s">
        <v>82</v>
      </c>
      <c r="W5" s="33" t="s">
        <v>83</v>
      </c>
      <c r="X5" s="33" t="s">
        <v>84</v>
      </c>
      <c r="Y5" s="33" t="s">
        <v>85</v>
      </c>
      <c r="Z5" s="33" t="s">
        <v>86</v>
      </c>
      <c r="AA5" s="33" t="s">
        <v>87</v>
      </c>
      <c r="AB5" s="33" t="s">
        <v>88</v>
      </c>
      <c r="AC5" s="33" t="s">
        <v>89</v>
      </c>
      <c r="AD5" s="33" t="s">
        <v>90</v>
      </c>
      <c r="AE5" s="33" t="s">
        <v>91</v>
      </c>
      <c r="AF5" s="33" t="s">
        <v>92</v>
      </c>
      <c r="AG5" s="33" t="s">
        <v>93</v>
      </c>
      <c r="AH5" s="33" t="s">
        <v>29</v>
      </c>
      <c r="AI5" s="33" t="s">
        <v>84</v>
      </c>
      <c r="AJ5" s="33" t="s">
        <v>85</v>
      </c>
      <c r="AK5" s="33" t="s">
        <v>86</v>
      </c>
      <c r="AL5" s="33" t="s">
        <v>87</v>
      </c>
      <c r="AM5" s="33" t="s">
        <v>88</v>
      </c>
      <c r="AN5" s="33" t="s">
        <v>89</v>
      </c>
      <c r="AO5" s="33" t="s">
        <v>90</v>
      </c>
      <c r="AP5" s="33" t="s">
        <v>91</v>
      </c>
      <c r="AQ5" s="33" t="s">
        <v>92</v>
      </c>
      <c r="AR5" s="33" t="s">
        <v>93</v>
      </c>
      <c r="AS5" s="33" t="s">
        <v>94</v>
      </c>
      <c r="AT5" s="33" t="s">
        <v>84</v>
      </c>
      <c r="AU5" s="33" t="s">
        <v>85</v>
      </c>
      <c r="AV5" s="33" t="s">
        <v>86</v>
      </c>
      <c r="AW5" s="33" t="s">
        <v>87</v>
      </c>
      <c r="AX5" s="33" t="s">
        <v>88</v>
      </c>
      <c r="AY5" s="33" t="s">
        <v>89</v>
      </c>
      <c r="AZ5" s="33" t="s">
        <v>90</v>
      </c>
      <c r="BA5" s="33" t="s">
        <v>91</v>
      </c>
      <c r="BB5" s="33" t="s">
        <v>92</v>
      </c>
      <c r="BC5" s="33" t="s">
        <v>93</v>
      </c>
      <c r="BD5" s="33" t="s">
        <v>94</v>
      </c>
      <c r="BE5" s="33" t="s">
        <v>84</v>
      </c>
      <c r="BF5" s="33" t="s">
        <v>85</v>
      </c>
      <c r="BG5" s="33" t="s">
        <v>86</v>
      </c>
      <c r="BH5" s="33" t="s">
        <v>87</v>
      </c>
      <c r="BI5" s="33" t="s">
        <v>88</v>
      </c>
      <c r="BJ5" s="33" t="s">
        <v>89</v>
      </c>
      <c r="BK5" s="33" t="s">
        <v>90</v>
      </c>
      <c r="BL5" s="33" t="s">
        <v>91</v>
      </c>
      <c r="BM5" s="33" t="s">
        <v>92</v>
      </c>
      <c r="BN5" s="33" t="s">
        <v>93</v>
      </c>
      <c r="BO5" s="33" t="s">
        <v>94</v>
      </c>
      <c r="BP5" s="33" t="s">
        <v>84</v>
      </c>
      <c r="BQ5" s="33" t="s">
        <v>85</v>
      </c>
      <c r="BR5" s="33" t="s">
        <v>86</v>
      </c>
      <c r="BS5" s="33" t="s">
        <v>87</v>
      </c>
      <c r="BT5" s="33" t="s">
        <v>88</v>
      </c>
      <c r="BU5" s="33" t="s">
        <v>89</v>
      </c>
      <c r="BV5" s="33" t="s">
        <v>90</v>
      </c>
      <c r="BW5" s="33" t="s">
        <v>91</v>
      </c>
      <c r="BX5" s="33" t="s">
        <v>92</v>
      </c>
      <c r="BY5" s="33" t="s">
        <v>93</v>
      </c>
      <c r="BZ5" s="33" t="s">
        <v>94</v>
      </c>
      <c r="CA5" s="33" t="s">
        <v>84</v>
      </c>
      <c r="CB5" s="33" t="s">
        <v>85</v>
      </c>
      <c r="CC5" s="33" t="s">
        <v>86</v>
      </c>
      <c r="CD5" s="33" t="s">
        <v>87</v>
      </c>
      <c r="CE5" s="33" t="s">
        <v>88</v>
      </c>
      <c r="CF5" s="33" t="s">
        <v>89</v>
      </c>
      <c r="CG5" s="33" t="s">
        <v>90</v>
      </c>
      <c r="CH5" s="33" t="s">
        <v>91</v>
      </c>
      <c r="CI5" s="33" t="s">
        <v>92</v>
      </c>
      <c r="CJ5" s="33" t="s">
        <v>93</v>
      </c>
      <c r="CK5" s="33" t="s">
        <v>94</v>
      </c>
      <c r="CL5" s="33" t="s">
        <v>84</v>
      </c>
      <c r="CM5" s="33" t="s">
        <v>85</v>
      </c>
      <c r="CN5" s="33" t="s">
        <v>86</v>
      </c>
      <c r="CO5" s="33" t="s">
        <v>87</v>
      </c>
      <c r="CP5" s="33" t="s">
        <v>88</v>
      </c>
      <c r="CQ5" s="33" t="s">
        <v>89</v>
      </c>
      <c r="CR5" s="33" t="s">
        <v>90</v>
      </c>
      <c r="CS5" s="33" t="s">
        <v>91</v>
      </c>
      <c r="CT5" s="33" t="s">
        <v>92</v>
      </c>
      <c r="CU5" s="33" t="s">
        <v>93</v>
      </c>
      <c r="CV5" s="33" t="s">
        <v>94</v>
      </c>
      <c r="CW5" s="33" t="s">
        <v>84</v>
      </c>
      <c r="CX5" s="33" t="s">
        <v>85</v>
      </c>
      <c r="CY5" s="33" t="s">
        <v>86</v>
      </c>
      <c r="CZ5" s="33" t="s">
        <v>87</v>
      </c>
      <c r="DA5" s="33" t="s">
        <v>88</v>
      </c>
      <c r="DB5" s="33" t="s">
        <v>89</v>
      </c>
      <c r="DC5" s="33" t="s">
        <v>90</v>
      </c>
      <c r="DD5" s="33" t="s">
        <v>91</v>
      </c>
      <c r="DE5" s="33" t="s">
        <v>92</v>
      </c>
      <c r="DF5" s="33" t="s">
        <v>93</v>
      </c>
      <c r="DG5" s="33" t="s">
        <v>94</v>
      </c>
      <c r="DH5" s="33" t="s">
        <v>84</v>
      </c>
      <c r="DI5" s="33" t="s">
        <v>85</v>
      </c>
      <c r="DJ5" s="33" t="s">
        <v>86</v>
      </c>
      <c r="DK5" s="33" t="s">
        <v>87</v>
      </c>
      <c r="DL5" s="33" t="s">
        <v>88</v>
      </c>
      <c r="DM5" s="33" t="s">
        <v>89</v>
      </c>
      <c r="DN5" s="33" t="s">
        <v>90</v>
      </c>
      <c r="DO5" s="33" t="s">
        <v>91</v>
      </c>
      <c r="DP5" s="33" t="s">
        <v>92</v>
      </c>
      <c r="DQ5" s="33" t="s">
        <v>93</v>
      </c>
      <c r="DR5" s="33" t="s">
        <v>94</v>
      </c>
      <c r="DS5" s="33" t="s">
        <v>84</v>
      </c>
      <c r="DT5" s="33" t="s">
        <v>85</v>
      </c>
      <c r="DU5" s="33" t="s">
        <v>86</v>
      </c>
      <c r="DV5" s="33" t="s">
        <v>87</v>
      </c>
      <c r="DW5" s="33" t="s">
        <v>88</v>
      </c>
      <c r="DX5" s="33" t="s">
        <v>89</v>
      </c>
      <c r="DY5" s="33" t="s">
        <v>90</v>
      </c>
      <c r="DZ5" s="33" t="s">
        <v>91</v>
      </c>
      <c r="EA5" s="33" t="s">
        <v>92</v>
      </c>
      <c r="EB5" s="33" t="s">
        <v>93</v>
      </c>
      <c r="EC5" s="33" t="s">
        <v>94</v>
      </c>
      <c r="ED5" s="33" t="s">
        <v>84</v>
      </c>
      <c r="EE5" s="33" t="s">
        <v>85</v>
      </c>
      <c r="EF5" s="33" t="s">
        <v>86</v>
      </c>
      <c r="EG5" s="33" t="s">
        <v>87</v>
      </c>
      <c r="EH5" s="33" t="s">
        <v>88</v>
      </c>
      <c r="EI5" s="33" t="s">
        <v>89</v>
      </c>
      <c r="EJ5" s="33" t="s">
        <v>90</v>
      </c>
      <c r="EK5" s="33" t="s">
        <v>91</v>
      </c>
      <c r="EL5" s="33" t="s">
        <v>92</v>
      </c>
      <c r="EM5" s="33" t="s">
        <v>93</v>
      </c>
      <c r="EN5" s="33" t="s">
        <v>94</v>
      </c>
    </row>
    <row r="6" spans="1:144" s="37" customFormat="1" x14ac:dyDescent="0.15">
      <c r="A6" s="29" t="s">
        <v>95</v>
      </c>
      <c r="B6" s="34">
        <f>B7</f>
        <v>2019</v>
      </c>
      <c r="C6" s="34">
        <f t="shared" ref="C6:W6" si="3">C7</f>
        <v>363014</v>
      </c>
      <c r="D6" s="34">
        <f t="shared" si="3"/>
        <v>47</v>
      </c>
      <c r="E6" s="34">
        <f t="shared" si="3"/>
        <v>1</v>
      </c>
      <c r="F6" s="34">
        <f t="shared" si="3"/>
        <v>0</v>
      </c>
      <c r="G6" s="34">
        <f t="shared" si="3"/>
        <v>0</v>
      </c>
      <c r="H6" s="34" t="str">
        <f t="shared" si="3"/>
        <v>徳島県　勝浦町</v>
      </c>
      <c r="I6" s="34" t="str">
        <f t="shared" si="3"/>
        <v>法非適用</v>
      </c>
      <c r="J6" s="34" t="str">
        <f t="shared" si="3"/>
        <v>水道事業</v>
      </c>
      <c r="K6" s="34" t="str">
        <f t="shared" si="3"/>
        <v>簡易水道事業</v>
      </c>
      <c r="L6" s="34" t="str">
        <f t="shared" si="3"/>
        <v>D3</v>
      </c>
      <c r="M6" s="34" t="str">
        <f t="shared" si="3"/>
        <v>非設置</v>
      </c>
      <c r="N6" s="35" t="str">
        <f t="shared" si="3"/>
        <v>-</v>
      </c>
      <c r="O6" s="35" t="str">
        <f t="shared" si="3"/>
        <v>該当数値なし</v>
      </c>
      <c r="P6" s="35">
        <f t="shared" si="3"/>
        <v>87.86</v>
      </c>
      <c r="Q6" s="35">
        <f t="shared" si="3"/>
        <v>518</v>
      </c>
      <c r="R6" s="35">
        <f t="shared" si="3"/>
        <v>5140</v>
      </c>
      <c r="S6" s="35">
        <f t="shared" si="3"/>
        <v>69.83</v>
      </c>
      <c r="T6" s="35">
        <f t="shared" si="3"/>
        <v>73.61</v>
      </c>
      <c r="U6" s="35">
        <f t="shared" si="3"/>
        <v>4488</v>
      </c>
      <c r="V6" s="35">
        <f t="shared" si="3"/>
        <v>6.5</v>
      </c>
      <c r="W6" s="35">
        <f t="shared" si="3"/>
        <v>690.46</v>
      </c>
      <c r="X6" s="36">
        <f>IF(X7="",NA(),X7)</f>
        <v>82.07</v>
      </c>
      <c r="Y6" s="36">
        <f t="shared" ref="Y6:AG6" si="4">IF(Y7="",NA(),Y7)</f>
        <v>111.28</v>
      </c>
      <c r="Z6" s="36">
        <f t="shared" si="4"/>
        <v>66.56</v>
      </c>
      <c r="AA6" s="36">
        <f t="shared" si="4"/>
        <v>77</v>
      </c>
      <c r="AB6" s="36">
        <f t="shared" si="4"/>
        <v>98.45</v>
      </c>
      <c r="AC6" s="36">
        <f t="shared" si="4"/>
        <v>76.27</v>
      </c>
      <c r="AD6" s="36">
        <f t="shared" si="4"/>
        <v>77.56</v>
      </c>
      <c r="AE6" s="36">
        <f t="shared" si="4"/>
        <v>78.510000000000005</v>
      </c>
      <c r="AF6" s="36">
        <f t="shared" si="4"/>
        <v>77.91</v>
      </c>
      <c r="AG6" s="36">
        <f t="shared" si="4"/>
        <v>79.099999999999994</v>
      </c>
      <c r="AH6" s="35" t="str">
        <f>IF(AH7="","",IF(AH7="-","【-】","【"&amp;SUBSTITUTE(TEXT(AH7,"#,##0.00"),"-","△")&amp;"】"))</f>
        <v>【76.03】</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770.73</v>
      </c>
      <c r="BF6" s="36">
        <f t="shared" ref="BF6:BN6" si="7">IF(BF7="",NA(),BF7)</f>
        <v>921.33</v>
      </c>
      <c r="BG6" s="36">
        <f t="shared" si="7"/>
        <v>1096.81</v>
      </c>
      <c r="BH6" s="36">
        <f t="shared" si="7"/>
        <v>984.7</v>
      </c>
      <c r="BI6" s="36">
        <f t="shared" si="7"/>
        <v>848.62</v>
      </c>
      <c r="BJ6" s="36">
        <f t="shared" si="7"/>
        <v>1134.67</v>
      </c>
      <c r="BK6" s="36">
        <f t="shared" si="7"/>
        <v>1144.79</v>
      </c>
      <c r="BL6" s="36">
        <f t="shared" si="7"/>
        <v>1061.58</v>
      </c>
      <c r="BM6" s="36">
        <f t="shared" si="7"/>
        <v>1007.7</v>
      </c>
      <c r="BN6" s="36">
        <f t="shared" si="7"/>
        <v>1018.52</v>
      </c>
      <c r="BO6" s="35" t="str">
        <f>IF(BO7="","",IF(BO7="-","【-】","【"&amp;SUBSTITUTE(TEXT(BO7,"#,##0.00"),"-","△")&amp;"】"))</f>
        <v>【1,084.05】</v>
      </c>
      <c r="BP6" s="36">
        <f>IF(BP7="",NA(),BP7)</f>
        <v>60.26</v>
      </c>
      <c r="BQ6" s="36">
        <f t="shared" ref="BQ6:BY6" si="8">IF(BQ7="",NA(),BQ7)</f>
        <v>56.13</v>
      </c>
      <c r="BR6" s="36">
        <f t="shared" si="8"/>
        <v>47.52</v>
      </c>
      <c r="BS6" s="36">
        <f t="shared" si="8"/>
        <v>67.81</v>
      </c>
      <c r="BT6" s="36">
        <f t="shared" si="8"/>
        <v>64</v>
      </c>
      <c r="BU6" s="36">
        <f t="shared" si="8"/>
        <v>40.6</v>
      </c>
      <c r="BV6" s="36">
        <f t="shared" si="8"/>
        <v>56.04</v>
      </c>
      <c r="BW6" s="36">
        <f t="shared" si="8"/>
        <v>58.52</v>
      </c>
      <c r="BX6" s="36">
        <f t="shared" si="8"/>
        <v>59.22</v>
      </c>
      <c r="BY6" s="36">
        <f t="shared" si="8"/>
        <v>58.79</v>
      </c>
      <c r="BZ6" s="35" t="str">
        <f>IF(BZ7="","",IF(BZ7="-","【-】","【"&amp;SUBSTITUTE(TEXT(BZ7,"#,##0.00"),"-","△")&amp;"】"))</f>
        <v>【53.46】</v>
      </c>
      <c r="CA6" s="36">
        <f>IF(CA7="",NA(),CA7)</f>
        <v>123.38</v>
      </c>
      <c r="CB6" s="36">
        <f t="shared" ref="CB6:CJ6" si="9">IF(CB7="",NA(),CB7)</f>
        <v>134.34</v>
      </c>
      <c r="CC6" s="36">
        <f t="shared" si="9"/>
        <v>162.79</v>
      </c>
      <c r="CD6" s="36">
        <f t="shared" si="9"/>
        <v>122.24</v>
      </c>
      <c r="CE6" s="36">
        <f t="shared" si="9"/>
        <v>155.22</v>
      </c>
      <c r="CF6" s="36">
        <f t="shared" si="9"/>
        <v>440.03</v>
      </c>
      <c r="CG6" s="36">
        <f t="shared" si="9"/>
        <v>304.35000000000002</v>
      </c>
      <c r="CH6" s="36">
        <f t="shared" si="9"/>
        <v>296.3</v>
      </c>
      <c r="CI6" s="36">
        <f t="shared" si="9"/>
        <v>292.89999999999998</v>
      </c>
      <c r="CJ6" s="36">
        <f t="shared" si="9"/>
        <v>298.25</v>
      </c>
      <c r="CK6" s="35" t="str">
        <f>IF(CK7="","",IF(CK7="-","【-】","【"&amp;SUBSTITUTE(TEXT(CK7,"#,##0.00"),"-","△")&amp;"】"))</f>
        <v>【300.47】</v>
      </c>
      <c r="CL6" s="36">
        <f>IF(CL7="",NA(),CL7)</f>
        <v>101.17</v>
      </c>
      <c r="CM6" s="36">
        <f t="shared" ref="CM6:CU6" si="10">IF(CM7="",NA(),CM7)</f>
        <v>90.89</v>
      </c>
      <c r="CN6" s="36">
        <f t="shared" si="10"/>
        <v>89.54</v>
      </c>
      <c r="CO6" s="36">
        <f t="shared" si="10"/>
        <v>82.73</v>
      </c>
      <c r="CP6" s="36">
        <f t="shared" si="10"/>
        <v>94.1</v>
      </c>
      <c r="CQ6" s="36">
        <f t="shared" si="10"/>
        <v>57.29</v>
      </c>
      <c r="CR6" s="36">
        <f t="shared" si="10"/>
        <v>55.9</v>
      </c>
      <c r="CS6" s="36">
        <f t="shared" si="10"/>
        <v>57.3</v>
      </c>
      <c r="CT6" s="36">
        <f t="shared" si="10"/>
        <v>56.76</v>
      </c>
      <c r="CU6" s="36">
        <f t="shared" si="10"/>
        <v>56.04</v>
      </c>
      <c r="CV6" s="35" t="str">
        <f>IF(CV7="","",IF(CV7="-","【-】","【"&amp;SUBSTITUTE(TEXT(CV7,"#,##0.00"),"-","△")&amp;"】"))</f>
        <v>【54.90】</v>
      </c>
      <c r="CW6" s="36">
        <f>IF(CW7="",NA(),CW7)</f>
        <v>71</v>
      </c>
      <c r="CX6" s="36">
        <f t="shared" ref="CX6:DF6" si="11">IF(CX7="",NA(),CX7)</f>
        <v>64.599999999999994</v>
      </c>
      <c r="CY6" s="36">
        <f t="shared" si="11"/>
        <v>61.83</v>
      </c>
      <c r="CZ6" s="36">
        <f t="shared" si="11"/>
        <v>65.77</v>
      </c>
      <c r="DA6" s="36">
        <f t="shared" si="11"/>
        <v>62.98</v>
      </c>
      <c r="DB6" s="36">
        <f t="shared" si="11"/>
        <v>73.69</v>
      </c>
      <c r="DC6" s="36">
        <f t="shared" si="11"/>
        <v>73.28</v>
      </c>
      <c r="DD6" s="36">
        <f t="shared" si="11"/>
        <v>72.42</v>
      </c>
      <c r="DE6" s="36">
        <f t="shared" si="11"/>
        <v>73.069999999999993</v>
      </c>
      <c r="DF6" s="36">
        <f t="shared" si="11"/>
        <v>72.78</v>
      </c>
      <c r="DG6" s="35" t="str">
        <f>IF(DG7="","",IF(DG7="-","【-】","【"&amp;SUBSTITUTE(TEXT(DG7,"#,##0.00"),"-","△")&amp;"】"))</f>
        <v>【73.31】</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6">
        <f>IF(ED7="",NA(),ED7)</f>
        <v>1.33</v>
      </c>
      <c r="EE6" s="36">
        <f t="shared" ref="EE6:EM6" si="14">IF(EE7="",NA(),EE7)</f>
        <v>2.2599999999999998</v>
      </c>
      <c r="EF6" s="36">
        <f t="shared" si="14"/>
        <v>3.29</v>
      </c>
      <c r="EG6" s="36">
        <f t="shared" si="14"/>
        <v>3.02</v>
      </c>
      <c r="EH6" s="36">
        <f t="shared" si="14"/>
        <v>1.96</v>
      </c>
      <c r="EI6" s="36">
        <f t="shared" si="14"/>
        <v>0.65</v>
      </c>
      <c r="EJ6" s="36">
        <f t="shared" si="14"/>
        <v>0.53</v>
      </c>
      <c r="EK6" s="36">
        <f t="shared" si="14"/>
        <v>0.72</v>
      </c>
      <c r="EL6" s="36">
        <f t="shared" si="14"/>
        <v>0.53</v>
      </c>
      <c r="EM6" s="36">
        <f t="shared" si="14"/>
        <v>0.71</v>
      </c>
      <c r="EN6" s="35" t="str">
        <f>IF(EN7="","",IF(EN7="-","【-】","【"&amp;SUBSTITUTE(TEXT(EN7,"#,##0.00"),"-","△")&amp;"】"))</f>
        <v>【0.56】</v>
      </c>
    </row>
    <row r="7" spans="1:144" s="37" customFormat="1" x14ac:dyDescent="0.15">
      <c r="A7" s="29"/>
      <c r="B7" s="38">
        <v>2019</v>
      </c>
      <c r="C7" s="38">
        <v>363014</v>
      </c>
      <c r="D7" s="38">
        <v>47</v>
      </c>
      <c r="E7" s="38">
        <v>1</v>
      </c>
      <c r="F7" s="38">
        <v>0</v>
      </c>
      <c r="G7" s="38">
        <v>0</v>
      </c>
      <c r="H7" s="38" t="s">
        <v>96</v>
      </c>
      <c r="I7" s="38" t="s">
        <v>97</v>
      </c>
      <c r="J7" s="38" t="s">
        <v>98</v>
      </c>
      <c r="K7" s="38" t="s">
        <v>99</v>
      </c>
      <c r="L7" s="38" t="s">
        <v>100</v>
      </c>
      <c r="M7" s="38" t="s">
        <v>101</v>
      </c>
      <c r="N7" s="39" t="s">
        <v>102</v>
      </c>
      <c r="O7" s="39" t="s">
        <v>103</v>
      </c>
      <c r="P7" s="39">
        <v>87.86</v>
      </c>
      <c r="Q7" s="39">
        <v>518</v>
      </c>
      <c r="R7" s="39">
        <v>5140</v>
      </c>
      <c r="S7" s="39">
        <v>69.83</v>
      </c>
      <c r="T7" s="39">
        <v>73.61</v>
      </c>
      <c r="U7" s="39">
        <v>4488</v>
      </c>
      <c r="V7" s="39">
        <v>6.5</v>
      </c>
      <c r="W7" s="39">
        <v>690.46</v>
      </c>
      <c r="X7" s="39">
        <v>82.07</v>
      </c>
      <c r="Y7" s="39">
        <v>111.28</v>
      </c>
      <c r="Z7" s="39">
        <v>66.56</v>
      </c>
      <c r="AA7" s="39">
        <v>77</v>
      </c>
      <c r="AB7" s="39">
        <v>98.45</v>
      </c>
      <c r="AC7" s="39">
        <v>76.27</v>
      </c>
      <c r="AD7" s="39">
        <v>77.56</v>
      </c>
      <c r="AE7" s="39">
        <v>78.510000000000005</v>
      </c>
      <c r="AF7" s="39">
        <v>77.91</v>
      </c>
      <c r="AG7" s="39">
        <v>79.099999999999994</v>
      </c>
      <c r="AH7" s="39">
        <v>76.03</v>
      </c>
      <c r="AI7" s="39"/>
      <c r="AJ7" s="39"/>
      <c r="AK7" s="39"/>
      <c r="AL7" s="39"/>
      <c r="AM7" s="39"/>
      <c r="AN7" s="39"/>
      <c r="AO7" s="39"/>
      <c r="AP7" s="39"/>
      <c r="AQ7" s="39"/>
      <c r="AR7" s="39"/>
      <c r="AS7" s="39"/>
      <c r="AT7" s="39"/>
      <c r="AU7" s="39"/>
      <c r="AV7" s="39"/>
      <c r="AW7" s="39"/>
      <c r="AX7" s="39"/>
      <c r="AY7" s="39"/>
      <c r="AZ7" s="39"/>
      <c r="BA7" s="39"/>
      <c r="BB7" s="39"/>
      <c r="BC7" s="39"/>
      <c r="BD7" s="39"/>
      <c r="BE7" s="39">
        <v>770.73</v>
      </c>
      <c r="BF7" s="39">
        <v>921.33</v>
      </c>
      <c r="BG7" s="39">
        <v>1096.81</v>
      </c>
      <c r="BH7" s="39">
        <v>984.7</v>
      </c>
      <c r="BI7" s="39">
        <v>848.62</v>
      </c>
      <c r="BJ7" s="39">
        <v>1134.67</v>
      </c>
      <c r="BK7" s="39">
        <v>1144.79</v>
      </c>
      <c r="BL7" s="39">
        <v>1061.58</v>
      </c>
      <c r="BM7" s="39">
        <v>1007.7</v>
      </c>
      <c r="BN7" s="39">
        <v>1018.52</v>
      </c>
      <c r="BO7" s="39">
        <v>1084.05</v>
      </c>
      <c r="BP7" s="39">
        <v>60.26</v>
      </c>
      <c r="BQ7" s="39">
        <v>56.13</v>
      </c>
      <c r="BR7" s="39">
        <v>47.52</v>
      </c>
      <c r="BS7" s="39">
        <v>67.81</v>
      </c>
      <c r="BT7" s="39">
        <v>64</v>
      </c>
      <c r="BU7" s="39">
        <v>40.6</v>
      </c>
      <c r="BV7" s="39">
        <v>56.04</v>
      </c>
      <c r="BW7" s="39">
        <v>58.52</v>
      </c>
      <c r="BX7" s="39">
        <v>59.22</v>
      </c>
      <c r="BY7" s="39">
        <v>58.79</v>
      </c>
      <c r="BZ7" s="39">
        <v>53.46</v>
      </c>
      <c r="CA7" s="39">
        <v>123.38</v>
      </c>
      <c r="CB7" s="39">
        <v>134.34</v>
      </c>
      <c r="CC7" s="39">
        <v>162.79</v>
      </c>
      <c r="CD7" s="39">
        <v>122.24</v>
      </c>
      <c r="CE7" s="39">
        <v>155.22</v>
      </c>
      <c r="CF7" s="39">
        <v>440.03</v>
      </c>
      <c r="CG7" s="39">
        <v>304.35000000000002</v>
      </c>
      <c r="CH7" s="39">
        <v>296.3</v>
      </c>
      <c r="CI7" s="39">
        <v>292.89999999999998</v>
      </c>
      <c r="CJ7" s="39">
        <v>298.25</v>
      </c>
      <c r="CK7" s="39">
        <v>300.47000000000003</v>
      </c>
      <c r="CL7" s="39">
        <v>101.17</v>
      </c>
      <c r="CM7" s="39">
        <v>90.89</v>
      </c>
      <c r="CN7" s="39">
        <v>89.54</v>
      </c>
      <c r="CO7" s="39">
        <v>82.73</v>
      </c>
      <c r="CP7" s="39">
        <v>94.1</v>
      </c>
      <c r="CQ7" s="39">
        <v>57.29</v>
      </c>
      <c r="CR7" s="39">
        <v>55.9</v>
      </c>
      <c r="CS7" s="39">
        <v>57.3</v>
      </c>
      <c r="CT7" s="39">
        <v>56.76</v>
      </c>
      <c r="CU7" s="39">
        <v>56.04</v>
      </c>
      <c r="CV7" s="39">
        <v>54.9</v>
      </c>
      <c r="CW7" s="39">
        <v>71</v>
      </c>
      <c r="CX7" s="39">
        <v>64.599999999999994</v>
      </c>
      <c r="CY7" s="39">
        <v>61.83</v>
      </c>
      <c r="CZ7" s="39">
        <v>65.77</v>
      </c>
      <c r="DA7" s="39">
        <v>62.98</v>
      </c>
      <c r="DB7" s="39">
        <v>73.69</v>
      </c>
      <c r="DC7" s="39">
        <v>73.28</v>
      </c>
      <c r="DD7" s="39">
        <v>72.42</v>
      </c>
      <c r="DE7" s="39">
        <v>73.069999999999993</v>
      </c>
      <c r="DF7" s="39">
        <v>72.78</v>
      </c>
      <c r="DG7" s="39">
        <v>73.31</v>
      </c>
      <c r="DH7" s="39"/>
      <c r="DI7" s="39"/>
      <c r="DJ7" s="39"/>
      <c r="DK7" s="39"/>
      <c r="DL7" s="39"/>
      <c r="DM7" s="39"/>
      <c r="DN7" s="39"/>
      <c r="DO7" s="39"/>
      <c r="DP7" s="39"/>
      <c r="DQ7" s="39"/>
      <c r="DR7" s="39"/>
      <c r="DS7" s="39"/>
      <c r="DT7" s="39"/>
      <c r="DU7" s="39"/>
      <c r="DV7" s="39"/>
      <c r="DW7" s="39"/>
      <c r="DX7" s="39"/>
      <c r="DY7" s="39"/>
      <c r="DZ7" s="39"/>
      <c r="EA7" s="39"/>
      <c r="EB7" s="39"/>
      <c r="EC7" s="39"/>
      <c r="ED7" s="39">
        <v>1.33</v>
      </c>
      <c r="EE7" s="39">
        <v>2.2599999999999998</v>
      </c>
      <c r="EF7" s="39">
        <v>3.29</v>
      </c>
      <c r="EG7" s="39">
        <v>3.02</v>
      </c>
      <c r="EH7" s="39">
        <v>1.96</v>
      </c>
      <c r="EI7" s="39">
        <v>0.65</v>
      </c>
      <c r="EJ7" s="39">
        <v>0.53</v>
      </c>
      <c r="EK7" s="39">
        <v>0.72</v>
      </c>
      <c r="EL7" s="39">
        <v>0.53</v>
      </c>
      <c r="EM7" s="39">
        <v>0.71</v>
      </c>
      <c r="EN7" s="39">
        <v>0.56000000000000005</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104</v>
      </c>
      <c r="C9" s="41" t="s">
        <v>105</v>
      </c>
      <c r="D9" s="41" t="s">
        <v>106</v>
      </c>
      <c r="E9" s="41" t="s">
        <v>107</v>
      </c>
      <c r="F9" s="41" t="s">
        <v>108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46</v>
      </c>
      <c r="B10" s="42">
        <f t="shared" ref="B10:E10" si="15">DATEVALUE($B7+12-B11&amp;"/1/"&amp;B12)</f>
        <v>46388</v>
      </c>
      <c r="C10" s="42">
        <f t="shared" si="15"/>
        <v>46753</v>
      </c>
      <c r="D10" s="42">
        <f t="shared" si="15"/>
        <v>47119</v>
      </c>
      <c r="E10" s="42">
        <f t="shared" si="15"/>
        <v>47484</v>
      </c>
      <c r="F10" s="43">
        <f>DATEVALUE($B7+12-F11&amp;"/1/"&amp;F12)</f>
        <v>47849</v>
      </c>
    </row>
    <row r="11" spans="1:144" x14ac:dyDescent="0.15">
      <c r="B11">
        <v>4</v>
      </c>
      <c r="C11">
        <v>3</v>
      </c>
      <c r="D11">
        <v>2</v>
      </c>
      <c r="E11">
        <v>1</v>
      </c>
      <c r="F11">
        <v>0</v>
      </c>
      <c r="G11" t="s">
        <v>109</v>
      </c>
    </row>
    <row r="12" spans="1:144" x14ac:dyDescent="0.15">
      <c r="B12">
        <v>1</v>
      </c>
      <c r="C12">
        <v>1</v>
      </c>
      <c r="D12">
        <v>1</v>
      </c>
      <c r="E12">
        <v>1</v>
      </c>
      <c r="F12">
        <v>1</v>
      </c>
      <c r="G12" t="s">
        <v>110</v>
      </c>
    </row>
    <row r="13" spans="1:144" x14ac:dyDescent="0.15">
      <c r="B13" t="s">
        <v>111</v>
      </c>
      <c r="C13" t="s">
        <v>112</v>
      </c>
      <c r="D13" t="s">
        <v>111</v>
      </c>
      <c r="E13" t="s">
        <v>111</v>
      </c>
      <c r="F13" t="s">
        <v>113</v>
      </c>
      <c r="G13" t="s">
        <v>114</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421</cp:lastModifiedBy>
  <cp:lastPrinted>2021-02-01T04:20:10Z</cp:lastPrinted>
  <dcterms:created xsi:type="dcterms:W3CDTF">2020-12-04T02:21:58Z</dcterms:created>
  <dcterms:modified xsi:type="dcterms:W3CDTF">2021-02-01T04:20:11Z</dcterms:modified>
  <cp:category/>
</cp:coreProperties>
</file>