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C:\Users\0455\Desktop\公営企業に係る経営比較分析表（令和元年度決算）の分析等について（依頼）\"/>
    </mc:Choice>
  </mc:AlternateContent>
  <xr:revisionPtr revIDLastSave="0" documentId="13_ncr:1_{AA57D149-9D4D-4D6E-8BDD-46A4E3EDDF8B}" xr6:coauthVersionLast="36" xr6:coauthVersionMax="36" xr10:uidLastSave="{00000000-0000-0000-0000-000000000000}"/>
  <workbookProtection workbookAlgorithmName="SHA-512" workbookHashValue="3Q4b+zZ+QoUdHKxXoWYN3PCzdnL9iwmUi5WfkEjwGV002RR3ZpusdKJd+BQ8/WMRzyVmmJNC45TKUYKD86Rkig==" workbookSaltValue="8fiM2VbxGekqHrEhj9hdj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<sst xmlns="http://schemas.openxmlformats.org/spreadsheetml/2006/main" count="233" uniqueCount="118">
  <si>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</si>
  <si>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</si>
  <si>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</si>
  <si>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</si>
  <si>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</si>
  <si>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</si>
  <si>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</si>
  <si>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</si>
  <si>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</si>
  <si>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</si>
  <si>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</si>
  <si>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</si>
  <si>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</si>
  <si>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</si>
  <si>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</si>
  <si>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</si>
  <si>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</si>
  <si>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</si>
  <si>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</si>
  <si>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</si>
  <si>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</si>
  <si>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</si>
  <si>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</si>
  <si>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</si>
  <si>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</si>
  <si>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</si>
  <si>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</si>
  <si>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</si>
  <si>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</si>
  <si>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</si>
  <si>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</si>
  <si>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</si>
  <si>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</si>
  <si>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</si>
  <si>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</si>
  <si>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</si>
  <si>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</si>
  <si>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</si>
  <si>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</si>
  <si>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</si>
  <si>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</si>
  <si>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</si>
  <si>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</si>
  <si>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</si>
  <si>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</si>
  <si>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</si>
  <si>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</si>
  <si>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</si>
  <si>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</si>
  <si>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</si>
  <si>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</si>
  <si>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</si>
  <si>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</si>
  <si>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</si>
  <si>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</si>
  <si>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</si>
  <si>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</si>
  <si>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</si>
  <si>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</si>
  <si>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</si>
  <si>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</si>
  <si>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</si>
  <si>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</si>
  <si>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</si>
  <si>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</si>
  <si>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</si>
  <si>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</si>
  <si>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</si>
  <si>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</si>
  <si>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</si>
  <si>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</si>
  <si>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</si>
  <si>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</si>
  <si>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</si>
  <si>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</si>
  <si>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</si>
  <si>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</si>
  <si>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</si>
  <si>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</si>
  <si>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</si>
  <si>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</si>
  <si>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</si>
  <si>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</si>
  <si>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</si>
  <si>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</si>
  <si>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</si>
  <si>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</si>
  <si>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</si>
  <si>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</si>
  <si>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</si>
  <si>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</si>
  <si>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</si>
  <si>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</si>
  <si>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</si>
  <si>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</si>
  <si>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</si>
  <si>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勝浦町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</si>
  <si>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</si>
  <si>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</si>
  <si>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</si>
  <si>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</si>
  <si>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</si>
  <si>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</si>
  <si>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</si>
  <si>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</si>
  <si>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</si>
  <si>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</si>
  <si>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</si>
  <si>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</si>
  <si>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</si>
  <si>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</si>
  <si>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</si>
  <si>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</si>
  <si>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</si>
  <si>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</si>
  <si>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収益的収支比率・料金回収率については、類似団体平均値を上回っているものの、当該指標である100％には届いてないため、経営改善に向けた水道料金改定（増額）が必要である。
　給水原価は、施設投資額が少なく類似団体平均値に比べると半分以下である。
　企業債残高対給水収益比率について、類似団体平均値を下回っているが、今後耐用年数を迎える施設が多いので、施設の更新等により年々比率は増加すると予想される。
　施設利用率・有収率について前年度に比べ有収率は下がり、それに伴い施設利用率が上がっている。毎年度施設更新を行っているが、依然として漏水は多い状況にある。
　※施設更新をした際、老朽化している施設に負担がかかり新たに漏水していることが予想される。
 </t>
    <rPh sb="1" eb="3">
      <t>スイドウ</t>
    </rPh>
    <rPh sb="3" eb="5">
      <t>リョウキン</t>
    </rPh>
    <rPh sb="5" eb="7">
      <t>カイテイ</t>
    </rPh>
    <rPh sb="9" eb="11">
      <t>リョウキン</t>
    </rPh>
    <rPh sb="11" eb="13">
      <t>カイシュウ</t>
    </rPh>
    <rPh sb="13" eb="14">
      <t>リツ</t>
    </rPh>
    <rPh sb="16" eb="18">
      <t>リョウキン</t>
    </rPh>
    <rPh sb="18" eb="20">
      <t>カイシュウ</t>
    </rPh>
    <rPh sb="25" eb="27">
      <t>トウガイ</t>
    </rPh>
    <rPh sb="27" eb="29">
      <t>シヒョウ</t>
    </rPh>
    <rPh sb="38" eb="39">
      <t>トド</t>
    </rPh>
    <rPh sb="44" eb="46">
      <t>ケイエイ</t>
    </rPh>
    <rPh sb="46" eb="48">
      <t>カイゼン</t>
    </rPh>
    <rPh sb="49" eb="50">
      <t>ム</t>
    </rPh>
    <rPh sb="52" eb="54">
      <t>スイドウ</t>
    </rPh>
    <rPh sb="61" eb="63">
      <t>ゾウガク</t>
    </rPh>
    <rPh sb="65" eb="67">
      <t>ヒツヨウ</t>
    </rPh>
    <rPh sb="74" eb="76">
      <t>キュウスイ</t>
    </rPh>
    <rPh sb="76" eb="78">
      <t>ゲンカ</t>
    </rPh>
    <rPh sb="80" eb="82">
      <t>シセツ</t>
    </rPh>
    <rPh sb="82" eb="84">
      <t>トウシ</t>
    </rPh>
    <rPh sb="84" eb="85">
      <t>ガク</t>
    </rPh>
    <rPh sb="86" eb="87">
      <t>スク</t>
    </rPh>
    <rPh sb="89" eb="91">
      <t>ルイジ</t>
    </rPh>
    <rPh sb="91" eb="93">
      <t>ダンタイ</t>
    </rPh>
    <rPh sb="93" eb="96">
      <t>ヘイキンチ</t>
    </rPh>
    <rPh sb="97" eb="98">
      <t>クラ</t>
    </rPh>
    <rPh sb="101" eb="103">
      <t>ハンブン</t>
    </rPh>
    <rPh sb="103" eb="105">
      <t>イカ</t>
    </rPh>
    <rPh sb="112" eb="114">
      <t>キギョウ</t>
    </rPh>
    <rPh sb="114" eb="115">
      <t>サイ</t>
    </rPh>
    <rPh sb="115" eb="117">
      <t>ザンダカ</t>
    </rPh>
    <rPh sb="117" eb="118">
      <t>タイ</t>
    </rPh>
    <rPh sb="118" eb="120">
      <t>キュウスイ</t>
    </rPh>
    <rPh sb="120" eb="122">
      <t>シュウエキ</t>
    </rPh>
    <rPh sb="122" eb="124">
      <t>ヒリツ</t>
    </rPh>
    <rPh sb="137" eb="139">
      <t>シタマワ</t>
    </rPh>
    <rPh sb="145" eb="147">
      <t>コンゴ</t>
    </rPh>
    <rPh sb="147" eb="149">
      <t>タイヨウ</t>
    </rPh>
    <rPh sb="149" eb="151">
      <t>ネンスウ</t>
    </rPh>
    <rPh sb="152" eb="153">
      <t>ムカ</t>
    </rPh>
    <rPh sb="155" eb="157">
      <t>シセツ</t>
    </rPh>
    <rPh sb="158" eb="159">
      <t>オオ</t>
    </rPh>
    <rPh sb="163" eb="165">
      <t>シセツ</t>
    </rPh>
    <rPh sb="166" eb="168">
      <t>コウシン</t>
    </rPh>
    <rPh sb="168" eb="169">
      <t>トウ</t>
    </rPh>
    <rPh sb="172" eb="174">
      <t>ネンネン</t>
    </rPh>
    <rPh sb="174" eb="176">
      <t>ヒリツ</t>
    </rPh>
    <rPh sb="177" eb="179">
      <t>ゾウカ</t>
    </rPh>
    <rPh sb="182" eb="184">
      <t>ヨソウ</t>
    </rPh>
    <rPh sb="191" eb="193">
      <t>シセツ</t>
    </rPh>
    <rPh sb="193" eb="195">
      <t>リヨウ</t>
    </rPh>
    <rPh sb="195" eb="196">
      <t>リツ</t>
    </rPh>
    <rPh sb="197" eb="200">
      <t>ユウシュウリツ</t>
    </rPh>
    <rPh sb="204" eb="207">
      <t>ゼンネンド</t>
    </rPh>
    <rPh sb="208" eb="209">
      <t>クラ</t>
    </rPh>
    <rPh sb="210" eb="213">
      <t>ユウシュウリツ</t>
    </rPh>
    <rPh sb="214" eb="215">
      <t>サ</t>
    </rPh>
    <rPh sb="221" eb="222">
      <t>トモナ</t>
    </rPh>
    <rPh sb="223" eb="225">
      <t>シセツ</t>
    </rPh>
    <rPh sb="225" eb="227">
      <t>リヨウ</t>
    </rPh>
    <rPh sb="227" eb="228">
      <t>リツ</t>
    </rPh>
    <rPh sb="229" eb="230">
      <t>ア</t>
    </rPh>
    <rPh sb="236" eb="238">
      <t>マイトシ</t>
    </rPh>
    <rPh sb="238" eb="239">
      <t>ド</t>
    </rPh>
    <rPh sb="239" eb="241">
      <t>シセツ</t>
    </rPh>
    <rPh sb="241" eb="243">
      <t>コウシン</t>
    </rPh>
    <rPh sb="244" eb="245">
      <t>オコナ</t>
    </rPh>
    <rPh sb="270" eb="272">
      <t>シセツ</t>
    </rPh>
    <rPh sb="272" eb="274">
      <t>コウシン</t>
    </rPh>
    <rPh sb="277" eb="278">
      <t>サイ</t>
    </rPh>
    <rPh sb="279" eb="282">
      <t>ロウキュウカ</t>
    </rPh>
    <rPh sb="286" eb="288">
      <t>シセツ</t>
    </rPh>
    <rPh sb="289" eb="291">
      <t>フタン</t>
    </rPh>
    <rPh sb="295" eb="296">
      <t>アラ</t>
    </rPh>
    <rPh sb="298" eb="300">
      <t>ロウスイ</t>
    </rPh>
    <rPh sb="307" eb="309">
      <t>ヨソウ</t>
    </rPh>
    <phoneticPr fontId="4"/>
  </si>
  <si>
    <t>　管路更新率について、類似団体平均値を３倍弱上回っている。今後も老朽管路等の更新を行っていく予定であるが、年度による極端な管路更新は行わず、更新費用の平準化を目指す必要がある。</t>
    <rPh sb="21" eb="22">
      <t>ジャク</t>
    </rPh>
    <phoneticPr fontId="4"/>
  </si>
  <si>
    <t>　令和元年度は、収益的収支比率や企業債残高対給水収益比率及び料金回収率については、料金改定もあり類似団体平均値上回っているものの、近い将来予想される南海トラフ巨大地震に備え、管路等更新を継続的に行う必要があるため、企業債残高対給水収益比率は増加すると予想される。給水人口の減少も懸念され施設のダウンサイジング・料金体系統一は経営改善に向けて必須である。　
　</t>
    <rPh sb="1" eb="3">
      <t>レイワ</t>
    </rPh>
    <rPh sb="3" eb="5">
      <t>ガンネン</t>
    </rPh>
    <rPh sb="5" eb="6">
      <t>ド</t>
    </rPh>
    <rPh sb="13" eb="15">
      <t>ヒリツ</t>
    </rPh>
    <rPh sb="55" eb="5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</si>
</sst>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1.33</c:v>
                </c:pt>
                <c:pt idx="1">
                  <c:v>2.2599999999999998</c:v>
                </c:pt>
                <c:pt idx="2">
                  <c:v>3.29</c:v>
                </c:pt>
                <c:pt idx="3">
                  <c:v>3.02</c:v>
                </c:pt>
                <c:pt idx="4">
                  <c:v>1.96</c:v>
                </c:pt>
              </c:numCache>
            </c:numRef>
          </c:val>
          <c:extLst>
            <c:ext xmlns:c16="http://schemas.microsoft.com/office/drawing/2014/chart" uri="{C3380CC4-5D6E-409C-BE32-E72D297353CC}">
              <c16:uniqueId val="{00000000-F596-44B5-8D28-E8040023D98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F596-44B5-8D28-E8040023D98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101.17</c:v>
                </c:pt>
                <c:pt idx="1">
                  <c:v>90.89</c:v>
                </c:pt>
                <c:pt idx="2">
                  <c:v>89.54</c:v>
                </c:pt>
                <c:pt idx="3">
                  <c:v>82.73</c:v>
                </c:pt>
                <c:pt idx="4">
                  <c:v>94.1</c:v>
                </c:pt>
              </c:numCache>
            </c:numRef>
          </c:val>
          <c:extLst>
            <c:ext xmlns:c16="http://schemas.microsoft.com/office/drawing/2014/chart" uri="{C3380CC4-5D6E-409C-BE32-E72D297353CC}">
              <c16:uniqueId val="{00000000-4DCA-4BDA-948C-11E9D17245E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4DCA-4BDA-948C-11E9D17245E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71</c:v>
                </c:pt>
                <c:pt idx="1">
                  <c:v>64.599999999999994</c:v>
                </c:pt>
                <c:pt idx="2">
                  <c:v>61.83</c:v>
                </c:pt>
                <c:pt idx="3">
                  <c:v>65.77</c:v>
                </c:pt>
                <c:pt idx="4">
                  <c:v>62.98</c:v>
                </c:pt>
              </c:numCache>
            </c:numRef>
          </c:val>
          <c:extLst>
            <c:ext xmlns:c16="http://schemas.microsoft.com/office/drawing/2014/chart" uri="{C3380CC4-5D6E-409C-BE32-E72D297353CC}">
              <c16:uniqueId val="{00000000-91DE-4C03-8657-AB7CF1F5C06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91DE-4C03-8657-AB7CF1F5C06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82.07</c:v>
                </c:pt>
                <c:pt idx="1">
                  <c:v>111.28</c:v>
                </c:pt>
                <c:pt idx="2">
                  <c:v>66.56</c:v>
                </c:pt>
                <c:pt idx="3">
                  <c:v>77</c:v>
                </c:pt>
                <c:pt idx="4">
                  <c:v>98.45</c:v>
                </c:pt>
              </c:numCache>
            </c:numRef>
          </c:val>
          <c:extLst>
            <c:ext xmlns:c16="http://schemas.microsoft.com/office/drawing/2014/chart" uri="{C3380CC4-5D6E-409C-BE32-E72D297353CC}">
              <c16:uniqueId val="{00000000-8D01-44F9-8D8C-2EF8AEA4412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8D01-44F9-8D8C-2EF8AEA4412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13-456E-925A-FF06E2A4E01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13-456E-925A-FF06E2A4E01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68-48E9-A6B4-EED3A8771D4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68-48E9-A6B4-EED3A8771D4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B0-4605-8EE9-68578ACE66A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B0-4605-8EE9-68578ACE66A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03-4FF8-BBFD-5068A1DE77F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03-4FF8-BBFD-5068A1DE77F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770.73</c:v>
                </c:pt>
                <c:pt idx="1">
                  <c:v>921.33</c:v>
                </c:pt>
                <c:pt idx="2">
                  <c:v>1096.81</c:v>
                </c:pt>
                <c:pt idx="3">
                  <c:v>984.7</c:v>
                </c:pt>
                <c:pt idx="4">
                  <c:v>848.62</c:v>
                </c:pt>
              </c:numCache>
            </c:numRef>
          </c:val>
          <c:extLst>
            <c:ext xmlns:c16="http://schemas.microsoft.com/office/drawing/2014/chart" uri="{C3380CC4-5D6E-409C-BE32-E72D297353CC}">
              <c16:uniqueId val="{00000000-3F56-451B-B8CD-076B661B52F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3F56-451B-B8CD-076B661B52F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60.26</c:v>
                </c:pt>
                <c:pt idx="1">
                  <c:v>56.13</c:v>
                </c:pt>
                <c:pt idx="2">
                  <c:v>47.52</c:v>
                </c:pt>
                <c:pt idx="3">
                  <c:v>67.81</c:v>
                </c:pt>
                <c:pt idx="4">
                  <c:v>64</c:v>
                </c:pt>
              </c:numCache>
            </c:numRef>
          </c:val>
          <c:extLst>
            <c:ext xmlns:c16="http://schemas.microsoft.com/office/drawing/2014/chart" uri="{C3380CC4-5D6E-409C-BE32-E72D297353CC}">
              <c16:uniqueId val="{00000000-94DB-4155-8B29-220F7106764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94DB-4155-8B29-220F7106764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123.38</c:v>
                </c:pt>
                <c:pt idx="1">
                  <c:v>134.34</c:v>
                </c:pt>
                <c:pt idx="2">
                  <c:v>162.79</c:v>
                </c:pt>
                <c:pt idx="3">
                  <c:v>122.24</c:v>
                </c:pt>
                <c:pt idx="4">
                  <c:v>155.22</c:v>
                </c:pt>
              </c:numCache>
            </c:numRef>
          </c:val>
          <c:extLst>
            <c:ext xmlns:c16="http://schemas.microsoft.com/office/drawing/2014/chart" uri="{C3380CC4-5D6E-409C-BE32-E72D297353CC}">
              <c16:uniqueId val="{00000000-B83E-48DF-BAF8-B6986CF0540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B83E-48DF-BAF8-B6986CF0540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P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勝浦町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5140</v>
      </c>
      <c r="AM8" s="67"/>
      <c r="AN8" s="67"/>
      <c r="AO8" s="67"/>
      <c r="AP8" s="67"/>
      <c r="AQ8" s="67"/>
      <c r="AR8" s="67"/>
      <c r="AS8" s="67"/>
      <c r="AT8" s="66">
        <f>データ!$S$6</f>
        <v>69.83</v>
      </c>
      <c r="AU8" s="66"/>
      <c r="AV8" s="66"/>
      <c r="AW8" s="66"/>
      <c r="AX8" s="66"/>
      <c r="AY8" s="66"/>
      <c r="AZ8" s="66"/>
      <c r="BA8" s="66"/>
      <c r="BB8" s="66">
        <f>データ!$T$6</f>
        <v>73.61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87.86</v>
      </c>
      <c r="Q10" s="66"/>
      <c r="R10" s="66"/>
      <c r="S10" s="66"/>
      <c r="T10" s="66"/>
      <c r="U10" s="66"/>
      <c r="V10" s="66"/>
      <c r="W10" s="67">
        <f>データ!$Q$6</f>
        <v>518</v>
      </c>
      <c r="X10" s="67"/>
      <c r="Y10" s="67"/>
      <c r="Z10" s="67"/>
      <c r="AA10" s="67"/>
      <c r="AB10" s="67"/>
      <c r="AC10" s="67"/>
      <c r="AD10" s="2"/>
      <c r="AE10" s="2"/>
      <c r="AF10" s="2"/>
      <c r="AG10" s="2"/>
      <c r="AH10" s="2"/>
      <c r="AI10" s="2"/>
      <c r="AJ10" s="2"/>
      <c r="AK10" s="2"/>
      <c r="AL10" s="67">
        <f>データ!$U$6</f>
        <v>4488</v>
      </c>
      <c r="AM10" s="67"/>
      <c r="AN10" s="67"/>
      <c r="AO10" s="67"/>
      <c r="AP10" s="67"/>
      <c r="AQ10" s="67"/>
      <c r="AR10" s="67"/>
      <c r="AS10" s="67"/>
      <c r="AT10" s="66">
        <f>データ!$V$6</f>
        <v>6.5</v>
      </c>
      <c r="AU10" s="66"/>
      <c r="AV10" s="66"/>
      <c r="AW10" s="66"/>
      <c r="AX10" s="66"/>
      <c r="AY10" s="66"/>
      <c r="AZ10" s="66"/>
      <c r="BA10" s="66"/>
      <c r="BB10" s="66">
        <f>データ!$W$6</f>
        <v>690.46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ReGAqHw9ZPy90cMppcLT+ciW238jqeesnBsS3sSZm8AnXOkvDF1pKlpvIXR38Wq0tx+xVXMwyf7iiTyrdH5ngg==" saltValue="aP6qVVWaKVIsGAmuw1OPn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363014</v>
      </c>
      <c r="D6" s="34">
        <f t="shared" si="3"/>
        <v>47</v>
      </c>
      <c r="E6" s="34">
        <f t="shared" si="3"/>
        <v>1</v>
      </c>
      <c r="F6" s="34">
        <f t="shared" si="3"/>
        <v>0</v>
      </c>
      <c r="G6" s="34">
        <f t="shared" si="3"/>
        <v>0</v>
      </c>
      <c r="H6" s="34" t="str">
        <f t="shared" si="3"/>
        <v>徳島県　勝浦町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87.86</v>
      </c>
      <c r="Q6" s="35">
        <f t="shared" si="3"/>
        <v>518</v>
      </c>
      <c r="R6" s="35">
        <f t="shared" si="3"/>
        <v>5140</v>
      </c>
      <c r="S6" s="35">
        <f t="shared" si="3"/>
        <v>69.83</v>
      </c>
      <c r="T6" s="35">
        <f t="shared" si="3"/>
        <v>73.61</v>
      </c>
      <c r="U6" s="35">
        <f t="shared" si="3"/>
        <v>4488</v>
      </c>
      <c r="V6" s="35">
        <f t="shared" si="3"/>
        <v>6.5</v>
      </c>
      <c r="W6" s="35">
        <f t="shared" si="3"/>
        <v>690.46</v>
      </c>
      <c r="X6" s="36">
        <f>IF(X7="",NA(),X7)</f>
        <v>82.07</v>
      </c>
      <c r="Y6" s="36">
        <f t="shared" ref="Y6:AG6" si="4">IF(Y7="",NA(),Y7)</f>
        <v>111.28</v>
      </c>
      <c r="Z6" s="36">
        <f t="shared" si="4"/>
        <v>66.56</v>
      </c>
      <c r="AA6" s="36">
        <f t="shared" si="4"/>
        <v>77</v>
      </c>
      <c r="AB6" s="36">
        <f t="shared" si="4"/>
        <v>98.45</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770.73</v>
      </c>
      <c r="BF6" s="36">
        <f t="shared" ref="BF6:BN6" si="7">IF(BF7="",NA(),BF7)</f>
        <v>921.33</v>
      </c>
      <c r="BG6" s="36">
        <f t="shared" si="7"/>
        <v>1096.81</v>
      </c>
      <c r="BH6" s="36">
        <f t="shared" si="7"/>
        <v>984.7</v>
      </c>
      <c r="BI6" s="36">
        <f t="shared" si="7"/>
        <v>848.62</v>
      </c>
      <c r="BJ6" s="36">
        <f t="shared" si="7"/>
        <v>1134.67</v>
      </c>
      <c r="BK6" s="36">
        <f t="shared" si="7"/>
        <v>1144.79</v>
      </c>
      <c r="BL6" s="36">
        <f t="shared" si="7"/>
        <v>1061.58</v>
      </c>
      <c r="BM6" s="36">
        <f t="shared" si="7"/>
        <v>1007.7</v>
      </c>
      <c r="BN6" s="36">
        <f t="shared" si="7"/>
        <v>1018.52</v>
      </c>
      <c r="BO6" s="35" t="str">
        <f>IF(BO7="","",IF(BO7="-","【-】","【"&amp;SUBSTITUTE(TEXT(BO7,"#,##0.00"),"-","△")&amp;"】"))</f>
        <v>【1,084.05】</v>
      </c>
      <c r="BP6" s="36">
        <f>IF(BP7="",NA(),BP7)</f>
        <v>60.26</v>
      </c>
      <c r="BQ6" s="36">
        <f t="shared" ref="BQ6:BY6" si="8">IF(BQ7="",NA(),BQ7)</f>
        <v>56.13</v>
      </c>
      <c r="BR6" s="36">
        <f t="shared" si="8"/>
        <v>47.52</v>
      </c>
      <c r="BS6" s="36">
        <f t="shared" si="8"/>
        <v>67.81</v>
      </c>
      <c r="BT6" s="36">
        <f t="shared" si="8"/>
        <v>64</v>
      </c>
      <c r="BU6" s="36">
        <f t="shared" si="8"/>
        <v>40.6</v>
      </c>
      <c r="BV6" s="36">
        <f t="shared" si="8"/>
        <v>56.04</v>
      </c>
      <c r="BW6" s="36">
        <f t="shared" si="8"/>
        <v>58.52</v>
      </c>
      <c r="BX6" s="36">
        <f t="shared" si="8"/>
        <v>59.22</v>
      </c>
      <c r="BY6" s="36">
        <f t="shared" si="8"/>
        <v>58.79</v>
      </c>
      <c r="BZ6" s="35" t="str">
        <f>IF(BZ7="","",IF(BZ7="-","【-】","【"&amp;SUBSTITUTE(TEXT(BZ7,"#,##0.00"),"-","△")&amp;"】"))</f>
        <v>【53.46】</v>
      </c>
      <c r="CA6" s="36">
        <f>IF(CA7="",NA(),CA7)</f>
        <v>123.38</v>
      </c>
      <c r="CB6" s="36">
        <f t="shared" ref="CB6:CJ6" si="9">IF(CB7="",NA(),CB7)</f>
        <v>134.34</v>
      </c>
      <c r="CC6" s="36">
        <f t="shared" si="9"/>
        <v>162.79</v>
      </c>
      <c r="CD6" s="36">
        <f t="shared" si="9"/>
        <v>122.24</v>
      </c>
      <c r="CE6" s="36">
        <f t="shared" si="9"/>
        <v>155.22</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101.17</v>
      </c>
      <c r="CM6" s="36">
        <f t="shared" ref="CM6:CU6" si="10">IF(CM7="",NA(),CM7)</f>
        <v>90.89</v>
      </c>
      <c r="CN6" s="36">
        <f t="shared" si="10"/>
        <v>89.54</v>
      </c>
      <c r="CO6" s="36">
        <f t="shared" si="10"/>
        <v>82.73</v>
      </c>
      <c r="CP6" s="36">
        <f t="shared" si="10"/>
        <v>94.1</v>
      </c>
      <c r="CQ6" s="36">
        <f t="shared" si="10"/>
        <v>57.29</v>
      </c>
      <c r="CR6" s="36">
        <f t="shared" si="10"/>
        <v>55.9</v>
      </c>
      <c r="CS6" s="36">
        <f t="shared" si="10"/>
        <v>57.3</v>
      </c>
      <c r="CT6" s="36">
        <f t="shared" si="10"/>
        <v>56.76</v>
      </c>
      <c r="CU6" s="36">
        <f t="shared" si="10"/>
        <v>56.04</v>
      </c>
      <c r="CV6" s="35" t="str">
        <f>IF(CV7="","",IF(CV7="-","【-】","【"&amp;SUBSTITUTE(TEXT(CV7,"#,##0.00"),"-","△")&amp;"】"))</f>
        <v>【54.90】</v>
      </c>
      <c r="CW6" s="36">
        <f>IF(CW7="",NA(),CW7)</f>
        <v>71</v>
      </c>
      <c r="CX6" s="36">
        <f t="shared" ref="CX6:DF6" si="11">IF(CX7="",NA(),CX7)</f>
        <v>64.599999999999994</v>
      </c>
      <c r="CY6" s="36">
        <f t="shared" si="11"/>
        <v>61.83</v>
      </c>
      <c r="CZ6" s="36">
        <f t="shared" si="11"/>
        <v>65.77</v>
      </c>
      <c r="DA6" s="36">
        <f t="shared" si="11"/>
        <v>62.98</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1.33</v>
      </c>
      <c r="EE6" s="36">
        <f t="shared" ref="EE6:EM6" si="14">IF(EE7="",NA(),EE7)</f>
        <v>2.2599999999999998</v>
      </c>
      <c r="EF6" s="36">
        <f t="shared" si="14"/>
        <v>3.29</v>
      </c>
      <c r="EG6" s="36">
        <f t="shared" si="14"/>
        <v>3.02</v>
      </c>
      <c r="EH6" s="36">
        <f t="shared" si="14"/>
        <v>1.96</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363014</v>
      </c>
      <c r="D7" s="38">
        <v>47</v>
      </c>
      <c r="E7" s="38">
        <v>1</v>
      </c>
      <c r="F7" s="38">
        <v>0</v>
      </c>
      <c r="G7" s="38">
        <v>0</v>
      </c>
      <c r="H7" s="38" t="s">
        <v>96</v>
      </c>
      <c r="I7" s="38" t="s">
        <v>97</v>
      </c>
      <c r="J7" s="38" t="s">
        <v>98</v>
      </c>
      <c r="K7" s="38" t="s">
        <v>99</v>
      </c>
      <c r="L7" s="38" t="s">
        <v>100</v>
      </c>
      <c r="M7" s="38" t="s">
        <v>101</v>
      </c>
      <c r="N7" s="39" t="s">
        <v>102</v>
      </c>
      <c r="O7" s="39" t="s">
        <v>103</v>
      </c>
      <c r="P7" s="39">
        <v>87.86</v>
      </c>
      <c r="Q7" s="39">
        <v>518</v>
      </c>
      <c r="R7" s="39">
        <v>5140</v>
      </c>
      <c r="S7" s="39">
        <v>69.83</v>
      </c>
      <c r="T7" s="39">
        <v>73.61</v>
      </c>
      <c r="U7" s="39">
        <v>4488</v>
      </c>
      <c r="V7" s="39">
        <v>6.5</v>
      </c>
      <c r="W7" s="39">
        <v>690.46</v>
      </c>
      <c r="X7" s="39">
        <v>82.07</v>
      </c>
      <c r="Y7" s="39">
        <v>111.28</v>
      </c>
      <c r="Z7" s="39">
        <v>66.56</v>
      </c>
      <c r="AA7" s="39">
        <v>77</v>
      </c>
      <c r="AB7" s="39">
        <v>98.45</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770.73</v>
      </c>
      <c r="BF7" s="39">
        <v>921.33</v>
      </c>
      <c r="BG7" s="39">
        <v>1096.81</v>
      </c>
      <c r="BH7" s="39">
        <v>984.7</v>
      </c>
      <c r="BI7" s="39">
        <v>848.62</v>
      </c>
      <c r="BJ7" s="39">
        <v>1134.67</v>
      </c>
      <c r="BK7" s="39">
        <v>1144.79</v>
      </c>
      <c r="BL7" s="39">
        <v>1061.58</v>
      </c>
      <c r="BM7" s="39">
        <v>1007.7</v>
      </c>
      <c r="BN7" s="39">
        <v>1018.52</v>
      </c>
      <c r="BO7" s="39">
        <v>1084.05</v>
      </c>
      <c r="BP7" s="39">
        <v>60.26</v>
      </c>
      <c r="BQ7" s="39">
        <v>56.13</v>
      </c>
      <c r="BR7" s="39">
        <v>47.52</v>
      </c>
      <c r="BS7" s="39">
        <v>67.81</v>
      </c>
      <c r="BT7" s="39">
        <v>64</v>
      </c>
      <c r="BU7" s="39">
        <v>40.6</v>
      </c>
      <c r="BV7" s="39">
        <v>56.04</v>
      </c>
      <c r="BW7" s="39">
        <v>58.52</v>
      </c>
      <c r="BX7" s="39">
        <v>59.22</v>
      </c>
      <c r="BY7" s="39">
        <v>58.79</v>
      </c>
      <c r="BZ7" s="39">
        <v>53.46</v>
      </c>
      <c r="CA7" s="39">
        <v>123.38</v>
      </c>
      <c r="CB7" s="39">
        <v>134.34</v>
      </c>
      <c r="CC7" s="39">
        <v>162.79</v>
      </c>
      <c r="CD7" s="39">
        <v>122.24</v>
      </c>
      <c r="CE7" s="39">
        <v>155.22</v>
      </c>
      <c r="CF7" s="39">
        <v>440.03</v>
      </c>
      <c r="CG7" s="39">
        <v>304.35000000000002</v>
      </c>
      <c r="CH7" s="39">
        <v>296.3</v>
      </c>
      <c r="CI7" s="39">
        <v>292.89999999999998</v>
      </c>
      <c r="CJ7" s="39">
        <v>298.25</v>
      </c>
      <c r="CK7" s="39">
        <v>300.47000000000003</v>
      </c>
      <c r="CL7" s="39">
        <v>101.17</v>
      </c>
      <c r="CM7" s="39">
        <v>90.89</v>
      </c>
      <c r="CN7" s="39">
        <v>89.54</v>
      </c>
      <c r="CO7" s="39">
        <v>82.73</v>
      </c>
      <c r="CP7" s="39">
        <v>94.1</v>
      </c>
      <c r="CQ7" s="39">
        <v>57.29</v>
      </c>
      <c r="CR7" s="39">
        <v>55.9</v>
      </c>
      <c r="CS7" s="39">
        <v>57.3</v>
      </c>
      <c r="CT7" s="39">
        <v>56.76</v>
      </c>
      <c r="CU7" s="39">
        <v>56.04</v>
      </c>
      <c r="CV7" s="39">
        <v>54.9</v>
      </c>
      <c r="CW7" s="39">
        <v>71</v>
      </c>
      <c r="CX7" s="39">
        <v>64.599999999999994</v>
      </c>
      <c r="CY7" s="39">
        <v>61.83</v>
      </c>
      <c r="CZ7" s="39">
        <v>65.77</v>
      </c>
      <c r="DA7" s="39">
        <v>62.98</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1.33</v>
      </c>
      <c r="EE7" s="39">
        <v>2.2599999999999998</v>
      </c>
      <c r="EF7" s="39">
        <v>3.29</v>
      </c>
      <c r="EG7" s="39">
        <v>3.02</v>
      </c>
      <c r="EH7" s="39">
        <v>1.96</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111</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421</cp:lastModifiedBy>
  <cp:lastPrinted>2021-02-01T04:20:10Z</cp:lastPrinted>
  <dcterms:created xsi:type="dcterms:W3CDTF">2020-12-04T02:21:58Z</dcterms:created>
  <dcterms:modified xsi:type="dcterms:W3CDTF">2021-02-01T04:20:11Z</dcterms:modified>
  <cp:category/>
</cp:coreProperties>
</file>