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LANDISK-31B092\zaisei\財政担当フォルダ（共有ＮＷ）\○財政課\公営企業関係調査・通知\R2\★経営比較分析表\【】【2月2日〆】経営比較分析表の分析について\01.回答\とりまとめ回答\"/>
    </mc:Choice>
  </mc:AlternateContent>
  <xr:revisionPtr revIDLastSave="0" documentId="13_ncr:1_{6A0D9086-3E06-434C-BA54-0C47011110A2}" xr6:coauthVersionLast="45" xr6:coauthVersionMax="45" xr10:uidLastSave="{00000000-0000-0000-0000-000000000000}"/>
  <workbookProtection workbookAlgorithmName="SHA-512" workbookHashValue="29SEp4z3xlZ3L8ECVYcWWsghXWDVx9vIJ58iPEEAoWAxhXaIRSRzVuo7XauyKcZlYfZxWOas0pMwSS5yVULdPg==" workbookSaltValue="vPttookA+LDWFqsnH95P6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I10" i="4"/>
  <c r="B10" i="4"/>
  <c r="AL8" i="4"/>
  <c r="P8" i="4"/>
  <c r="I8" i="4"/>
</calcChain>
</file>

<file path=xl/sharedStrings.xml><?xml version="1.0" encoding="utf-8"?>
<sst xmlns="http://schemas.openxmlformats.org/spreadsheetml/2006/main" count="319" uniqueCount="115">
  <si>
    <t>③流動比率(％)</t>
    <rPh sb="1" eb="3">
      <t>リュウドウ</t>
    </rPh>
    <rPh sb="3" eb="5">
      <t>ヒリツ</t>
    </rPh>
    <phoneticPr fontId="1"/>
  </si>
  <si>
    <t>経営比較分析表（令和元年度決算）</t>
    <rPh sb="8" eb="10">
      <t>レイワ</t>
    </rPh>
    <rPh sb="10" eb="12">
      <t>ガンネン</t>
    </rPh>
    <phoneticPr fontId="1"/>
  </si>
  <si>
    <t>事業名</t>
  </si>
  <si>
    <t>業務名</t>
    <rPh sb="2" eb="3">
      <t>メイ</t>
    </rPh>
    <phoneticPr fontId="1"/>
  </si>
  <si>
    <t>全国平均</t>
    <rPh sb="0" eb="2">
      <t>ゼンコク</t>
    </rPh>
    <rPh sb="2" eb="4">
      <t>ヘイキン</t>
    </rPh>
    <phoneticPr fontId="1"/>
  </si>
  <si>
    <t>類似団体区分</t>
    <rPh sb="4" eb="6">
      <t>クブン</t>
    </rPh>
    <phoneticPr fontId="1"/>
  </si>
  <si>
    <t>業種名</t>
    <rPh sb="2" eb="3">
      <t>メイ</t>
    </rPh>
    <phoneticPr fontId="1"/>
  </si>
  <si>
    <t>"R"dd</t>
  </si>
  <si>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</si>
  <si>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1"/>
  </si>
  <si>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</si>
  <si>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</si>
  <si>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</si>
  <si>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</si>
  <si>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</si>
  <si>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①経常収支比率(％)</t>
  </si>
  <si>
    <t>【】</t>
  </si>
  <si>
    <t>グラフ凡例</t>
    <rPh sb="3" eb="5">
      <t>ハンレイ</t>
    </rPh>
    <phoneticPr fontId="1"/>
  </si>
  <si>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</si>
  <si>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t>
  </si>
  <si>
    <t>当該団体値（当該値）</t>
    <rPh sb="2" eb="4">
      <t>ダンタイ</t>
    </rPh>
    <phoneticPr fontId="1"/>
  </si>
  <si>
    <t>資金不足比率(％)</t>
  </si>
  <si>
    <t>業務CD</t>
    <rPh sb="0" eb="2">
      <t>ギョウム</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</si>
  <si>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</si>
  <si>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</si>
  <si>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</si>
  <si>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</si>
  <si>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</si>
  <si>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</si>
  <si>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処理区域内人口(人)</t>
    <rPh sb="0" eb="2">
      <t>ショリ</t>
    </rPh>
    <rPh sb="2" eb="5">
      <t>クイキナイ</t>
    </rPh>
    <phoneticPr fontId="1"/>
  </si>
  <si>
    <t>2③</t>
  </si>
  <si>
    <t>1②</t>
  </si>
  <si>
    <t>2. 老朽化の状況について</t>
  </si>
  <si>
    <t>⑧水洗化率(％)</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</si>
  <si>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</si>
  <si>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</si>
  <si>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比率(N-4)</t>
    <rPh sb="0" eb="2">
      <t>ヒリツ</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</si>
  <si>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</si>
  <si>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②累積欠損金比率(％)</t>
  </si>
  <si>
    <t>業種CD</t>
    <rPh sb="0" eb="2">
      <t>ギョウシュ</t>
    </rPh>
    <phoneticPr fontId="1"/>
  </si>
  <si>
    <t>－</t>
  </si>
  <si>
    <t>1④</t>
  </si>
  <si>
    <t>令和元年度全国平均</t>
    <rPh sb="0" eb="2">
      <t>レイワ</t>
    </rPh>
    <rPh sb="2" eb="4">
      <t>ガンネン</t>
    </rPh>
    <phoneticPr fontId="1"/>
  </si>
  <si>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</si>
  <si>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</si>
  <si>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団体CD</t>
    <rPh sb="0" eb="2">
      <t>ダンタイ</t>
    </rPh>
    <phoneticPr fontId="1"/>
  </si>
  <si>
    <t>2. 老朽化の状況</t>
  </si>
  <si>
    <t>全体総括</t>
    <rPh sb="0" eb="2">
      <t>ゼンタイ</t>
    </rPh>
    <rPh sb="2" eb="4">
      <t>ソウカツ</t>
    </rPh>
    <phoneticPr fontId="1"/>
  </si>
  <si>
    <t>1①</t>
  </si>
  <si>
    <t>2②</t>
  </si>
  <si>
    <t>1③</t>
  </si>
  <si>
    <t>事業CD</t>
    <rPh sb="0" eb="2">
      <t>ジギョウ</t>
    </rPh>
    <phoneticPr fontId="1"/>
  </si>
  <si>
    <t>1⑤</t>
  </si>
  <si>
    <t>1⑦</t>
  </si>
  <si>
    <t>1⑧</t>
  </si>
  <si>
    <t>2①</t>
  </si>
  <si>
    <t>下水道事業(法適用)</t>
    <rPh sb="3" eb="5">
      <t>ジギョウ</t>
    </rPh>
    <rPh sb="6" eb="7">
      <t>ホウ</t>
    </rPh>
    <rPh sb="7" eb="9">
      <t>テキヨウ</t>
    </rPh>
    <phoneticPr fontId="1"/>
  </si>
  <si>
    <t>⑤経費回収率(％)</t>
  </si>
  <si>
    <t>項番</t>
    <rPh sb="0" eb="2">
      <t>コウバン</t>
    </rPh>
    <phoneticPr fontId="1"/>
  </si>
  <si>
    <t>中項目</t>
    <rPh sb="0" eb="1">
      <t>チュウ</t>
    </rPh>
    <rPh sb="1" eb="3">
      <t>コウモク</t>
    </rPh>
    <phoneticPr fontId="1"/>
  </si>
  <si>
    <t>大項目</t>
    <rPh sb="0" eb="3">
      <t>ダイコウモク</t>
    </rPh>
    <phoneticPr fontId="1"/>
  </si>
  <si>
    <t>年度</t>
    <rPh sb="0" eb="2">
      <t>ネンド</t>
    </rPh>
    <phoneticPr fontId="1"/>
  </si>
  <si>
    <t>施設CD</t>
    <rPh sb="0" eb="2">
      <t>シセツ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</si>
  <si>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</si>
  <si>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</si>
  <si>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</si>
  <si>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</si>
  <si>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</si>
  <si>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</si>
  <si>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</si>
  <si>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</si>
  <si>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</si>
  <si>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</si>
  <si>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</si>
  <si>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</si>
  <si>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</si>
  <si>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</si>
  <si>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</si>
  <si>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</si>
  <si>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</si>
  <si>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</si>
  <si>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</si>
  <si>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</si>
  <si>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</si>
  <si>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</si>
  <si>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</si>
  <si>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</si>
  <si>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</si>
  <si>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</si>
  <si>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</si>
  <si>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</si>
  <si>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</si>
  <si>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</si>
  <si>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</si>
  <si>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</si>
  <si>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</si>
  <si>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徳島県　美馬市</t>
  </si>
  <si>
    <t>法適用</t>
  </si>
  <si>
    <t>下水道事業</t>
  </si>
  <si>
    <t>特定環境保全公共下水道</t>
  </si>
  <si>
    <t>D2</t>
  </si>
  <si>
    <t>　供用開始１０年以上を経過し、施設の各種機器類は耐用年数を超過し、更新時期を迎えつつある。
　事業認可区域の整備はほぼ完了しており、管渠については比較的新しい状況である。</t>
    <rPh sb="1" eb="3">
      <t>キョウヨウ</t>
    </rPh>
    <rPh sb="3" eb="5">
      <t>カイシ</t>
    </rPh>
    <rPh sb="7" eb="8">
      <t>ネン</t>
    </rPh>
    <rPh sb="8" eb="10">
      <t>イジョウ</t>
    </rPh>
    <rPh sb="11" eb="13">
      <t>ケイカ</t>
    </rPh>
    <rPh sb="15" eb="17">
      <t>シセツ</t>
    </rPh>
    <rPh sb="18" eb="20">
      <t>カクシュ</t>
    </rPh>
    <rPh sb="20" eb="23">
      <t>キキルイ</t>
    </rPh>
    <rPh sb="24" eb="26">
      <t>タイヨウ</t>
    </rPh>
    <rPh sb="26" eb="28">
      <t>ネンスウ</t>
    </rPh>
    <rPh sb="29" eb="31">
      <t>チョウカ</t>
    </rPh>
    <rPh sb="33" eb="35">
      <t>コウシン</t>
    </rPh>
    <rPh sb="35" eb="37">
      <t>ジキ</t>
    </rPh>
    <rPh sb="38" eb="39">
      <t>ムカ</t>
    </rPh>
    <rPh sb="47" eb="49">
      <t>ジギョウ</t>
    </rPh>
    <rPh sb="49" eb="51">
      <t>ニンカ</t>
    </rPh>
    <rPh sb="51" eb="53">
      <t>クイキ</t>
    </rPh>
    <rPh sb="54" eb="56">
      <t>セイビ</t>
    </rPh>
    <rPh sb="59" eb="61">
      <t>カンリョウ</t>
    </rPh>
    <rPh sb="66" eb="68">
      <t>カンキョ</t>
    </rPh>
    <rPh sb="73" eb="76">
      <t>ヒカクテキ</t>
    </rPh>
    <rPh sb="76" eb="77">
      <t>アタラ</t>
    </rPh>
    <rPh sb="79" eb="81">
      <t>ジョウキョウ</t>
    </rPh>
    <phoneticPr fontId="1"/>
  </si>
  <si>
    <t>非設置</t>
  </si>
  <si>
    <t>←年数補正</t>
    <rPh sb="1" eb="3">
      <t>ネンスウ</t>
    </rPh>
    <rPh sb="3" eb="5">
      <t>ホセイ</t>
    </rPh>
    <phoneticPr fontId="1"/>
  </si>
  <si>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</si>
  <si>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</si>
  <si>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</si>
  <si>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</si>
  <si>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</si>
  <si>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</si>
  <si>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</si>
  <si>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"H"yy</t>
  </si>
  <si>
    <t>←書式設定</t>
    <rPh sb="1" eb="3">
      <t>ショシキ</t>
    </rPh>
    <rPh sb="3" eb="5">
      <t>セッテイ</t>
    </rPh>
    <phoneticPr fontId="1"/>
  </si>
  <si>
    <t>　施設は比較的新しいが、施設利用率、水洗化率が低いため、適正な料金収入の水準に達していない。経費回収率の向上を図るため、引き続き料金収入の確保に向け施策を検討したい。
　施設利用率をさらに向上させるとともに、今後必要となる施設の更新に支障を来さないよう効率的な運転管理と機械設備の負担軽減に努める。今後ストックマネジメント計画策定など、老朽化施設の更新投資のあり方についても検討していく必要がある。</t>
    <rPh sb="1" eb="3">
      <t>シセツ</t>
    </rPh>
    <rPh sb="4" eb="6">
      <t>ヒカク</t>
    </rPh>
    <rPh sb="6" eb="7">
      <t>テキ</t>
    </rPh>
    <rPh sb="7" eb="8">
      <t>アタラ</t>
    </rPh>
    <rPh sb="12" eb="14">
      <t>シセツ</t>
    </rPh>
    <rPh sb="14" eb="17">
      <t>リヨウリツ</t>
    </rPh>
    <rPh sb="18" eb="21">
      <t>スイセンカ</t>
    </rPh>
    <rPh sb="21" eb="22">
      <t>リツ</t>
    </rPh>
    <rPh sb="23" eb="24">
      <t>ヒク</t>
    </rPh>
    <rPh sb="28" eb="30">
      <t>テキセイ</t>
    </rPh>
    <rPh sb="31" eb="33">
      <t>リョウキン</t>
    </rPh>
    <rPh sb="33" eb="35">
      <t>シュウニュウ</t>
    </rPh>
    <rPh sb="36" eb="38">
      <t>スイジュン</t>
    </rPh>
    <rPh sb="39" eb="40">
      <t>タッ</t>
    </rPh>
    <rPh sb="46" eb="48">
      <t>ケイヒ</t>
    </rPh>
    <rPh sb="48" eb="51">
      <t>カイシュウリツ</t>
    </rPh>
    <rPh sb="52" eb="54">
      <t>コウジョウ</t>
    </rPh>
    <rPh sb="55" eb="56">
      <t>ハカ</t>
    </rPh>
    <rPh sb="60" eb="61">
      <t>ヒ</t>
    </rPh>
    <rPh sb="62" eb="63">
      <t>ツヅ</t>
    </rPh>
    <rPh sb="64" eb="66">
      <t>リョウキン</t>
    </rPh>
    <rPh sb="66" eb="68">
      <t>シュウニュウ</t>
    </rPh>
    <rPh sb="69" eb="71">
      <t>カクホ</t>
    </rPh>
    <rPh sb="72" eb="73">
      <t>ム</t>
    </rPh>
    <rPh sb="74" eb="76">
      <t>セサク</t>
    </rPh>
    <rPh sb="77" eb="79">
      <t>ケントウ</t>
    </rPh>
    <rPh sb="85" eb="87">
      <t>シセツ</t>
    </rPh>
    <rPh sb="87" eb="90">
      <t>リヨウリツ</t>
    </rPh>
    <rPh sb="94" eb="96">
      <t>コウジョウ</t>
    </rPh>
    <rPh sb="104" eb="106">
      <t>コンゴ</t>
    </rPh>
    <rPh sb="106" eb="108">
      <t>ヒツヨウ</t>
    </rPh>
    <rPh sb="111" eb="113">
      <t>シセツ</t>
    </rPh>
    <rPh sb="114" eb="116">
      <t>コウシン</t>
    </rPh>
    <rPh sb="117" eb="119">
      <t>シショウ</t>
    </rPh>
    <rPh sb="120" eb="121">
      <t>キタ</t>
    </rPh>
    <rPh sb="126" eb="128">
      <t>コウリツ</t>
    </rPh>
    <rPh sb="128" eb="129">
      <t>テキ</t>
    </rPh>
    <rPh sb="130" eb="132">
      <t>ウンテン</t>
    </rPh>
    <rPh sb="132" eb="134">
      <t>カンリ</t>
    </rPh>
    <rPh sb="135" eb="137">
      <t>キカイ</t>
    </rPh>
    <rPh sb="137" eb="139">
      <t>セツビ</t>
    </rPh>
    <rPh sb="140" eb="142">
      <t>フタン</t>
    </rPh>
    <rPh sb="142" eb="144">
      <t>ケイゲン</t>
    </rPh>
    <rPh sb="145" eb="146">
      <t>ツト</t>
    </rPh>
    <rPh sb="149" eb="151">
      <t>コンゴ</t>
    </rPh>
    <rPh sb="161" eb="163">
      <t>ケイカク</t>
    </rPh>
    <rPh sb="163" eb="165">
      <t>サクテイ</t>
    </rPh>
    <rPh sb="168" eb="171">
      <t>ロウキュウカ</t>
    </rPh>
    <rPh sb="171" eb="173">
      <t>シセツ</t>
    </rPh>
    <rPh sb="174" eb="176">
      <t>コウシン</t>
    </rPh>
    <rPh sb="176" eb="178">
      <t>トウシ</t>
    </rPh>
    <rPh sb="181" eb="182">
      <t>カタ</t>
    </rPh>
    <rPh sb="187" eb="189">
      <t>ケントウ</t>
    </rPh>
    <rPh sb="193" eb="195">
      <t>ヒツヨウ</t>
    </rPh>
    <phoneticPr fontId="1"/>
  </si>
  <si>
    <t>　施設利用率・水洗化率の向上に向けて、近年、様々な加入促進対策を実施してきたものの、施設利用率・水洗化率ともに微増となった。類似団体や全国平均と比較すると低水準となっている。
　経常収支比率は１００％を上回っているが、経費回収率が１００％を下回っている。使用料の軽減措置の見直しを行ったものの、一般会計繰入金に依存している状況であり、赤字経営であると言える。汚水処理原価は増加し、全国平均を上回っている。</t>
    <rPh sb="1" eb="3">
      <t>シセツ</t>
    </rPh>
    <rPh sb="3" eb="6">
      <t>リヨウリツ</t>
    </rPh>
    <rPh sb="7" eb="10">
      <t>スイセンカ</t>
    </rPh>
    <rPh sb="10" eb="11">
      <t>リツ</t>
    </rPh>
    <rPh sb="12" eb="14">
      <t>コウジョウ</t>
    </rPh>
    <rPh sb="15" eb="16">
      <t>ム</t>
    </rPh>
    <rPh sb="19" eb="21">
      <t>キンネン</t>
    </rPh>
    <rPh sb="22" eb="24">
      <t>サマザマ</t>
    </rPh>
    <rPh sb="25" eb="27">
      <t>カニュウ</t>
    </rPh>
    <rPh sb="27" eb="29">
      <t>ソクシン</t>
    </rPh>
    <rPh sb="29" eb="31">
      <t>タイサク</t>
    </rPh>
    <rPh sb="32" eb="34">
      <t>ジッシ</t>
    </rPh>
    <rPh sb="42" eb="44">
      <t>シセツ</t>
    </rPh>
    <rPh sb="44" eb="47">
      <t>リヨウリツ</t>
    </rPh>
    <rPh sb="48" eb="51">
      <t>スイセンカ</t>
    </rPh>
    <rPh sb="51" eb="52">
      <t>リツ</t>
    </rPh>
    <rPh sb="55" eb="57">
      <t>ビゾウ</t>
    </rPh>
    <rPh sb="62" eb="64">
      <t>ルイジ</t>
    </rPh>
    <rPh sb="64" eb="66">
      <t>ダンタイ</t>
    </rPh>
    <rPh sb="67" eb="69">
      <t>ゼンコク</t>
    </rPh>
    <rPh sb="69" eb="71">
      <t>ヘイキン</t>
    </rPh>
    <rPh sb="72" eb="74">
      <t>ヒカク</t>
    </rPh>
    <rPh sb="89" eb="91">
      <t>ケイジョウ</t>
    </rPh>
    <rPh sb="91" eb="93">
      <t>シュウシ</t>
    </rPh>
    <rPh sb="93" eb="95">
      <t>ヒリツ</t>
    </rPh>
    <rPh sb="101" eb="103">
      <t>ウワマワ</t>
    </rPh>
    <rPh sb="109" eb="111">
      <t>ケイヒ</t>
    </rPh>
    <rPh sb="111" eb="114">
      <t>カイシュウリツ</t>
    </rPh>
    <rPh sb="120" eb="122">
      <t>シタマワ</t>
    </rPh>
    <rPh sb="127" eb="130">
      <t>シヨウリョウ</t>
    </rPh>
    <rPh sb="131" eb="133">
      <t>ケイゲン</t>
    </rPh>
    <rPh sb="133" eb="135">
      <t>ソチ</t>
    </rPh>
    <rPh sb="136" eb="138">
      <t>ミナオ</t>
    </rPh>
    <rPh sb="140" eb="141">
      <t>オコナ</t>
    </rPh>
    <rPh sb="147" eb="149">
      <t>イッパン</t>
    </rPh>
    <rPh sb="149" eb="151">
      <t>カイケイ</t>
    </rPh>
    <rPh sb="151" eb="154">
      <t>クリイレキン</t>
    </rPh>
    <rPh sb="155" eb="157">
      <t>イゾン</t>
    </rPh>
    <rPh sb="161" eb="163">
      <t>ジョウキョウ</t>
    </rPh>
    <rPh sb="167" eb="169">
      <t>アカジ</t>
    </rPh>
    <rPh sb="169" eb="171">
      <t>ケイエイ</t>
    </rPh>
    <rPh sb="175" eb="176">
      <t>イ</t>
    </rPh>
    <rPh sb="179" eb="181">
      <t>オスイ</t>
    </rPh>
    <rPh sb="181" eb="183">
      <t>ショリ</t>
    </rPh>
    <rPh sb="183" eb="185">
      <t>ゲンカ</t>
    </rPh>
    <rPh sb="186" eb="188">
      <t>ゾウカ</t>
    </rPh>
    <rPh sb="190" eb="192">
      <t>ゼンコク</t>
    </rPh>
    <rPh sb="192" eb="194">
      <t>ヘイキン</t>
    </rPh>
    <rPh sb="195" eb="197">
      <t>ウワマワ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</si>
</sst>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5"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FF9-463F-8116-6F0DB41268E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0.36</c:v>
                </c:pt>
              </c:numCache>
            </c:numRef>
          </c:val>
          <c:smooth val="0"/>
          <c:extLst>
            <c:ext xmlns:c16="http://schemas.microsoft.com/office/drawing/2014/chart" uri="{C3380CC4-5D6E-409C-BE32-E72D297353CC}">
              <c16:uniqueId val="{00000001-EFF9-463F-8116-6F0DB41268E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101.06</c:v>
                </c:pt>
              </c:numCache>
            </c:numRef>
          </c:val>
          <c:extLst>
            <c:ext xmlns:c16="http://schemas.microsoft.com/office/drawing/2014/chart" uri="{C3380CC4-5D6E-409C-BE32-E72D297353CC}">
              <c16:uniqueId val="{00000000-735E-4E46-972F-B91789B2972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102.73</c:v>
                </c:pt>
              </c:numCache>
            </c:numRef>
          </c:val>
          <c:smooth val="0"/>
          <c:extLst>
            <c:ext xmlns:c16="http://schemas.microsoft.com/office/drawing/2014/chart" uri="{C3380CC4-5D6E-409C-BE32-E72D297353CC}">
              <c16:uniqueId val="{00000001-735E-4E46-972F-B91789B2972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38.6</c:v>
                </c:pt>
              </c:numCache>
            </c:numRef>
          </c:val>
          <c:extLst>
            <c:ext xmlns:c16="http://schemas.microsoft.com/office/drawing/2014/chart" uri="{C3380CC4-5D6E-409C-BE32-E72D297353CC}">
              <c16:uniqueId val="{00000000-09C9-41E1-BFEE-DAFD3E3A909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24.68</c:v>
                </c:pt>
              </c:numCache>
            </c:numRef>
          </c:val>
          <c:smooth val="0"/>
          <c:extLst>
            <c:ext xmlns:c16="http://schemas.microsoft.com/office/drawing/2014/chart" uri="{C3380CC4-5D6E-409C-BE32-E72D297353CC}">
              <c16:uniqueId val="{00000001-09C9-41E1-BFEE-DAFD3E3A909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0B7-4BC2-B510-FFE669724C6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8.6199999999999992</c:v>
                </c:pt>
              </c:numCache>
            </c:numRef>
          </c:val>
          <c:smooth val="0"/>
          <c:extLst>
            <c:ext xmlns:c16="http://schemas.microsoft.com/office/drawing/2014/chart" uri="{C3380CC4-5D6E-409C-BE32-E72D297353CC}">
              <c16:uniqueId val="{00000001-20B7-4BC2-B510-FFE669724C6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27B-4228-9CF2-2C0C66642D4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027B-4228-9CF2-2C0C66642D4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28.36</c:v>
                </c:pt>
              </c:numCache>
            </c:numRef>
          </c:val>
          <c:extLst>
            <c:ext xmlns:c16="http://schemas.microsoft.com/office/drawing/2014/chart" uri="{C3380CC4-5D6E-409C-BE32-E72D297353CC}">
              <c16:uniqueId val="{00000000-C78E-4356-A876-0F99094BCC0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47.72</c:v>
                </c:pt>
              </c:numCache>
            </c:numRef>
          </c:val>
          <c:smooth val="0"/>
          <c:extLst>
            <c:ext xmlns:c16="http://schemas.microsoft.com/office/drawing/2014/chart" uri="{C3380CC4-5D6E-409C-BE32-E72D297353CC}">
              <c16:uniqueId val="{00000001-C78E-4356-A876-0F99094BCC0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EA4-4430-8AF2-8BE20C49753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1206.79</c:v>
                </c:pt>
              </c:numCache>
            </c:numRef>
          </c:val>
          <c:smooth val="0"/>
          <c:extLst>
            <c:ext xmlns:c16="http://schemas.microsoft.com/office/drawing/2014/chart" uri="{C3380CC4-5D6E-409C-BE32-E72D297353CC}">
              <c16:uniqueId val="{00000001-FEA4-4430-8AF2-8BE20C49753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39.630000000000003</c:v>
                </c:pt>
              </c:numCache>
            </c:numRef>
          </c:val>
          <c:extLst>
            <c:ext xmlns:c16="http://schemas.microsoft.com/office/drawing/2014/chart" uri="{C3380CC4-5D6E-409C-BE32-E72D297353CC}">
              <c16:uniqueId val="{00000000-DE78-4AF0-BD4A-B367DCF6A0B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71.84</c:v>
                </c:pt>
              </c:numCache>
            </c:numRef>
          </c:val>
          <c:smooth val="0"/>
          <c:extLst>
            <c:ext xmlns:c16="http://schemas.microsoft.com/office/drawing/2014/chart" uri="{C3380CC4-5D6E-409C-BE32-E72D297353CC}">
              <c16:uniqueId val="{00000001-DE78-4AF0-BD4A-B367DCF6A0B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394.96</c:v>
                </c:pt>
              </c:numCache>
            </c:numRef>
          </c:val>
          <c:extLst>
            <c:ext xmlns:c16="http://schemas.microsoft.com/office/drawing/2014/chart" uri="{C3380CC4-5D6E-409C-BE32-E72D297353CC}">
              <c16:uniqueId val="{00000000-C1DA-4F3F-9A78-8762770841C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228.47</c:v>
                </c:pt>
              </c:numCache>
            </c:numRef>
          </c:val>
          <c:smooth val="0"/>
          <c:extLst>
            <c:ext xmlns:c16="http://schemas.microsoft.com/office/drawing/2014/chart" uri="{C3380CC4-5D6E-409C-BE32-E72D297353CC}">
              <c16:uniqueId val="{00000001-C1DA-4F3F-9A78-8762770841C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32.17</c:v>
                </c:pt>
              </c:numCache>
            </c:numRef>
          </c:val>
          <c:extLst>
            <c:ext xmlns:c16="http://schemas.microsoft.com/office/drawing/2014/chart" uri="{C3380CC4-5D6E-409C-BE32-E72D297353CC}">
              <c16:uniqueId val="{00000000-DCC7-4189-B216-384156ED53C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42.47</c:v>
                </c:pt>
              </c:numCache>
            </c:numRef>
          </c:val>
          <c:smooth val="0"/>
          <c:extLst>
            <c:ext xmlns:c16="http://schemas.microsoft.com/office/drawing/2014/chart" uri="{C3380CC4-5D6E-409C-BE32-E72D297353CC}">
              <c16:uniqueId val="{00000001-DCC7-4189-B216-384156ED53C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48.91</c:v>
                </c:pt>
              </c:numCache>
            </c:numRef>
          </c:val>
          <c:extLst>
            <c:ext xmlns:c16="http://schemas.microsoft.com/office/drawing/2014/chart" uri="{C3380CC4-5D6E-409C-BE32-E72D297353CC}">
              <c16:uniqueId val="{00000000-4B98-4362-88D1-2FE2A79519E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83.75</c:v>
                </c:pt>
              </c:numCache>
            </c:numRef>
          </c:val>
          <c:smooth val="0"/>
          <c:extLst>
            <c:ext xmlns:c16="http://schemas.microsoft.com/office/drawing/2014/chart" uri="{C3380CC4-5D6E-409C-BE32-E72D297353CC}">
              <c16:uniqueId val="{00000001-4B98-4362-88D1-2FE2A79519E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【102.87】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【76.63】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【49.61】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【1,218.70】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【84.20】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【42.86】</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【218.56】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【74.17】</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【25.37】</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【6.20】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【0.28】</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5"/>
  <sheetViews>
    <sheetView showGridLines="0" tabSelected="1" topLeftCell="AG12" workbookViewId="0">
      <selection activeCell="BL45" sqref="BL45:BZ4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1</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徳島県　美馬市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3</v>
      </c>
      <c r="C7" s="44"/>
      <c r="D7" s="44"/>
      <c r="E7" s="44"/>
      <c r="F7" s="44"/>
      <c r="G7" s="44"/>
      <c r="H7" s="44"/>
      <c r="I7" s="44" t="s">
        <v>6</v>
      </c>
      <c r="J7" s="44"/>
      <c r="K7" s="44"/>
      <c r="L7" s="44"/>
      <c r="M7" s="44"/>
      <c r="N7" s="44"/>
      <c r="O7" s="44"/>
      <c r="P7" s="44" t="s">
        <v>2</v>
      </c>
      <c r="Q7" s="44"/>
      <c r="R7" s="44"/>
      <c r="S7" s="44"/>
      <c r="T7" s="44"/>
      <c r="U7" s="44"/>
      <c r="V7" s="44"/>
      <c r="W7" s="44" t="s">
        <v>5</v>
      </c>
      <c r="X7" s="44"/>
      <c r="Y7" s="44"/>
      <c r="Z7" s="44"/>
      <c r="AA7" s="44"/>
      <c r="AB7" s="44"/>
      <c r="AC7" s="44"/>
      <c r="AD7" s="44" t="s">
        <v>13</v>
      </c>
      <c r="AE7" s="44"/>
      <c r="AF7" s="44"/>
      <c r="AG7" s="44"/>
      <c r="AH7" s="44"/>
      <c r="AI7" s="44"/>
      <c r="AJ7" s="44"/>
      <c r="AK7" s="3"/>
      <c r="AL7" s="44" t="s">
        <v>14</v>
      </c>
      <c r="AM7" s="44"/>
      <c r="AN7" s="44"/>
      <c r="AO7" s="44"/>
      <c r="AP7" s="44"/>
      <c r="AQ7" s="44"/>
      <c r="AR7" s="44"/>
      <c r="AS7" s="44"/>
      <c r="AT7" s="44" t="s">
        <v>11</v>
      </c>
      <c r="AU7" s="44"/>
      <c r="AV7" s="44"/>
      <c r="AW7" s="44"/>
      <c r="AX7" s="44"/>
      <c r="AY7" s="44"/>
      <c r="AZ7" s="44"/>
      <c r="BA7" s="44"/>
      <c r="BB7" s="44" t="s">
        <v>8</v>
      </c>
      <c r="BC7" s="44"/>
      <c r="BD7" s="44"/>
      <c r="BE7" s="44"/>
      <c r="BF7" s="44"/>
      <c r="BG7" s="44"/>
      <c r="BH7" s="44"/>
      <c r="BI7" s="44"/>
      <c r="BJ7" s="3"/>
      <c r="BK7" s="3"/>
      <c r="BL7" s="15" t="s">
        <v>17</v>
      </c>
      <c r="BM7" s="16"/>
      <c r="BN7" s="16"/>
      <c r="BO7" s="16"/>
      <c r="BP7" s="16"/>
      <c r="BQ7" s="16"/>
      <c r="BR7" s="16"/>
      <c r="BS7" s="16"/>
      <c r="BT7" s="16"/>
      <c r="BU7" s="16"/>
      <c r="BV7" s="16"/>
      <c r="BW7" s="16"/>
      <c r="BX7" s="16"/>
      <c r="BY7" s="23"/>
    </row>
    <row r="8" spans="1:78" ht="18.75" customHeight="1" x14ac:dyDescent="0.15">
      <c r="A8" s="2"/>
      <c r="B8" s="45" t="str">
        <f>データ!I6</f>
        <v>法適用</v>
      </c>
      <c r="C8" s="45"/>
      <c r="D8" s="45"/>
      <c r="E8" s="45"/>
      <c r="F8" s="45"/>
      <c r="G8" s="45"/>
      <c r="H8" s="45"/>
      <c r="I8" s="45" t="str">
        <f>データ!J6</f>
        <v>下水道事業</v>
      </c>
      <c r="J8" s="45"/>
      <c r="K8" s="45"/>
      <c r="L8" s="45"/>
      <c r="M8" s="45"/>
      <c r="N8" s="45"/>
      <c r="O8" s="45"/>
      <c r="P8" s="45" t="str">
        <f>データ!K6</f>
        <v>特定環境保全公共下水道</v>
      </c>
      <c r="Q8" s="45"/>
      <c r="R8" s="45"/>
      <c r="S8" s="45"/>
      <c r="T8" s="45"/>
      <c r="U8" s="45"/>
      <c r="V8" s="45"/>
      <c r="W8" s="45" t="str">
        <f>データ!L6</f>
        <v>D2</v>
      </c>
      <c r="X8" s="45"/>
      <c r="Y8" s="45"/>
      <c r="Z8" s="45"/>
      <c r="AA8" s="45"/>
      <c r="AB8" s="45"/>
      <c r="AC8" s="45"/>
      <c r="AD8" s="46" t="str">
        <f>データ!$M$6</f>
        <v>非設置</v>
      </c>
      <c r="AE8" s="46"/>
      <c r="AF8" s="46"/>
      <c r="AG8" s="46"/>
      <c r="AH8" s="46"/>
      <c r="AI8" s="46"/>
      <c r="AJ8" s="46"/>
      <c r="AK8" s="3"/>
      <c r="AL8" s="47">
        <f>データ!S6</f>
        <v>28891</v>
      </c>
      <c r="AM8" s="47"/>
      <c r="AN8" s="47"/>
      <c r="AO8" s="47"/>
      <c r="AP8" s="47"/>
      <c r="AQ8" s="47"/>
      <c r="AR8" s="47"/>
      <c r="AS8" s="47"/>
      <c r="AT8" s="48">
        <f>データ!T6</f>
        <v>367.14</v>
      </c>
      <c r="AU8" s="48"/>
      <c r="AV8" s="48"/>
      <c r="AW8" s="48"/>
      <c r="AX8" s="48"/>
      <c r="AY8" s="48"/>
      <c r="AZ8" s="48"/>
      <c r="BA8" s="48"/>
      <c r="BB8" s="48">
        <f>データ!U6</f>
        <v>78.69</v>
      </c>
      <c r="BC8" s="48"/>
      <c r="BD8" s="48"/>
      <c r="BE8" s="48"/>
      <c r="BF8" s="48"/>
      <c r="BG8" s="48"/>
      <c r="BH8" s="48"/>
      <c r="BI8" s="48"/>
      <c r="BJ8" s="3"/>
      <c r="BK8" s="3"/>
      <c r="BL8" s="49" t="s">
        <v>19</v>
      </c>
      <c r="BM8" s="50"/>
      <c r="BN8" s="17" t="s">
        <v>20</v>
      </c>
      <c r="BO8" s="20"/>
      <c r="BP8" s="20"/>
      <c r="BQ8" s="20"/>
      <c r="BR8" s="20"/>
      <c r="BS8" s="20"/>
      <c r="BT8" s="20"/>
      <c r="BU8" s="20"/>
      <c r="BV8" s="20"/>
      <c r="BW8" s="20"/>
      <c r="BX8" s="20"/>
      <c r="BY8" s="24"/>
    </row>
    <row r="9" spans="1:78" ht="18.75" customHeight="1" x14ac:dyDescent="0.15">
      <c r="A9" s="2"/>
      <c r="B9" s="44" t="s">
        <v>21</v>
      </c>
      <c r="C9" s="44"/>
      <c r="D9" s="44"/>
      <c r="E9" s="44"/>
      <c r="F9" s="44"/>
      <c r="G9" s="44"/>
      <c r="H9" s="44"/>
      <c r="I9" s="44" t="s">
        <v>23</v>
      </c>
      <c r="J9" s="44"/>
      <c r="K9" s="44"/>
      <c r="L9" s="44"/>
      <c r="M9" s="44"/>
      <c r="N9" s="44"/>
      <c r="O9" s="44"/>
      <c r="P9" s="44" t="s">
        <v>25</v>
      </c>
      <c r="Q9" s="44"/>
      <c r="R9" s="44"/>
      <c r="S9" s="44"/>
      <c r="T9" s="44"/>
      <c r="U9" s="44"/>
      <c r="V9" s="44"/>
      <c r="W9" s="44" t="s">
        <v>26</v>
      </c>
      <c r="X9" s="44"/>
      <c r="Y9" s="44"/>
      <c r="Z9" s="44"/>
      <c r="AA9" s="44"/>
      <c r="AB9" s="44"/>
      <c r="AC9" s="44"/>
      <c r="AD9" s="44" t="s">
        <v>27</v>
      </c>
      <c r="AE9" s="44"/>
      <c r="AF9" s="44"/>
      <c r="AG9" s="44"/>
      <c r="AH9" s="44"/>
      <c r="AI9" s="44"/>
      <c r="AJ9" s="44"/>
      <c r="AK9" s="3"/>
      <c r="AL9" s="44" t="s">
        <v>29</v>
      </c>
      <c r="AM9" s="44"/>
      <c r="AN9" s="44"/>
      <c r="AO9" s="44"/>
      <c r="AP9" s="44"/>
      <c r="AQ9" s="44"/>
      <c r="AR9" s="44"/>
      <c r="AS9" s="44"/>
      <c r="AT9" s="44" t="s">
        <v>35</v>
      </c>
      <c r="AU9" s="44"/>
      <c r="AV9" s="44"/>
      <c r="AW9" s="44"/>
      <c r="AX9" s="44"/>
      <c r="AY9" s="44"/>
      <c r="AZ9" s="44"/>
      <c r="BA9" s="44"/>
      <c r="BB9" s="44" t="s">
        <v>37</v>
      </c>
      <c r="BC9" s="44"/>
      <c r="BD9" s="44"/>
      <c r="BE9" s="44"/>
      <c r="BF9" s="44"/>
      <c r="BG9" s="44"/>
      <c r="BH9" s="44"/>
      <c r="BI9" s="44"/>
      <c r="BJ9" s="3"/>
      <c r="BK9" s="3"/>
      <c r="BL9" s="51" t="s">
        <v>40</v>
      </c>
      <c r="BM9" s="52"/>
      <c r="BN9" s="18" t="s">
        <v>10</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f>データ!O6</f>
        <v>66.47</v>
      </c>
      <c r="J10" s="48"/>
      <c r="K10" s="48"/>
      <c r="L10" s="48"/>
      <c r="M10" s="48"/>
      <c r="N10" s="48"/>
      <c r="O10" s="48"/>
      <c r="P10" s="48">
        <f>データ!P6</f>
        <v>9.15</v>
      </c>
      <c r="Q10" s="48"/>
      <c r="R10" s="48"/>
      <c r="S10" s="48"/>
      <c r="T10" s="48"/>
      <c r="U10" s="48"/>
      <c r="V10" s="48"/>
      <c r="W10" s="48">
        <f>データ!Q6</f>
        <v>99.07</v>
      </c>
      <c r="X10" s="48"/>
      <c r="Y10" s="48"/>
      <c r="Z10" s="48"/>
      <c r="AA10" s="48"/>
      <c r="AB10" s="48"/>
      <c r="AC10" s="48"/>
      <c r="AD10" s="47">
        <f>データ!R6</f>
        <v>3190</v>
      </c>
      <c r="AE10" s="47"/>
      <c r="AF10" s="47"/>
      <c r="AG10" s="47"/>
      <c r="AH10" s="47"/>
      <c r="AI10" s="47"/>
      <c r="AJ10" s="47"/>
      <c r="AK10" s="2"/>
      <c r="AL10" s="47">
        <f>データ!V6</f>
        <v>2621</v>
      </c>
      <c r="AM10" s="47"/>
      <c r="AN10" s="47"/>
      <c r="AO10" s="47"/>
      <c r="AP10" s="47"/>
      <c r="AQ10" s="47"/>
      <c r="AR10" s="47"/>
      <c r="AS10" s="47"/>
      <c r="AT10" s="48">
        <f>データ!W6</f>
        <v>0.93</v>
      </c>
      <c r="AU10" s="48"/>
      <c r="AV10" s="48"/>
      <c r="AW10" s="48"/>
      <c r="AX10" s="48"/>
      <c r="AY10" s="48"/>
      <c r="AZ10" s="48"/>
      <c r="BA10" s="48"/>
      <c r="BB10" s="48">
        <f>データ!X6</f>
        <v>2818.28</v>
      </c>
      <c r="BC10" s="48"/>
      <c r="BD10" s="48"/>
      <c r="BE10" s="48"/>
      <c r="BF10" s="48"/>
      <c r="BG10" s="48"/>
      <c r="BH10" s="48"/>
      <c r="BI10" s="48"/>
      <c r="BJ10" s="2"/>
      <c r="BK10" s="2"/>
      <c r="BL10" s="53" t="s">
        <v>16</v>
      </c>
      <c r="BM10" s="54"/>
      <c r="BN10" s="19" t="s">
        <v>42</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12</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44</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114</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32</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101</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15">
      <c r="A60" s="2"/>
      <c r="B60" s="61" t="s">
        <v>46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47</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113</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18</v>
      </c>
    </row>
    <row r="84" spans="1:78" hidden="1" x14ac:dyDescent="0.15">
      <c r="B84" s="6" t="s">
        <v>4</v>
      </c>
      <c r="C84" s="6"/>
      <c r="D84" s="6"/>
      <c r="E84" s="6" t="s">
        <v>48</v>
      </c>
      <c r="F84" s="6" t="s">
        <v>31</v>
      </c>
      <c r="G84" s="6" t="s">
        <v>50</v>
      </c>
      <c r="H84" s="6" t="s">
        <v>41</v>
      </c>
      <c r="I84" s="6" t="s">
        <v>52</v>
      </c>
      <c r="J84" s="6" t="s">
        <v>28</v>
      </c>
      <c r="K84" s="6" t="s">
        <v>53</v>
      </c>
      <c r="L84" s="6" t="s">
        <v>54</v>
      </c>
      <c r="M84" s="6" t="s">
        <v>55</v>
      </c>
      <c r="N84" s="6" t="s">
        <v>49</v>
      </c>
      <c r="O84" s="6" t="s">
        <v>30</v>
      </c>
    </row>
    <row r="85" spans="1:78" hidden="1" x14ac:dyDescent="0.15">
      <c r="B85" s="6"/>
      <c r="C85" s="6"/>
      <c r="D85" s="6"/>
      <c r="E85" s="6" t="str">
        <f>データ!AI6</f>
        <v>【102.87】</v>
      </c>
      <c r="F85" s="6" t="str">
        <f>データ!AT6</f>
        <v>【76.63】</v>
      </c>
      <c r="G85" s="6" t="str">
        <f>データ!BE6</f>
        <v>【49.61】</v>
      </c>
      <c r="H85" s="6" t="str">
        <f>データ!BP6</f>
        <v>【1,218.70】</v>
      </c>
      <c r="I85" s="6" t="str">
        <f>データ!CA6</f>
        <v>【74.17】</v>
      </c>
      <c r="J85" s="6" t="str">
        <f>データ!CL6</f>
        <v>【218.56】</v>
      </c>
      <c r="K85" s="6" t="str">
        <f>データ!CW6</f>
        <v>【42.86】</v>
      </c>
      <c r="L85" s="6" t="str">
        <f>データ!DH6</f>
        <v>【84.20】</v>
      </c>
      <c r="M85" s="6" t="str">
        <f>データ!DS6</f>
        <v>【25.37】</v>
      </c>
      <c r="N85" s="6" t="str">
        <f>データ!ED6</f>
        <v>【6.20】</v>
      </c>
      <c r="O85" s="6" t="str">
        <f>データ!EO6</f>
        <v>【0.28】</v>
      </c>
    </row>
  </sheetData>
  <sheetProtection algorithmName="SHA-512" hashValue="5U5BrCIp20pIOcaYNNfkjAe2zyFU4qDCb90emASnXs2n6Rh0g587RGnKbaRJCOmxMBTRhqqsWM7Wer2JJTYTDg==" saltValue="ugGCdynWvzpEaNLGRKARng=="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R13"/>
  <sheetViews>
    <sheetView showGridLines="0" workbookViewId="0"/>
  </sheetViews>
  <sheetFormatPr defaultRowHeight="13.5" x14ac:dyDescent="0.15"/>
  <cols>
    <col min="2" max="144" width="11.875" customWidth="1"/>
  </cols>
  <sheetData>
    <row r="1" spans="1:148" x14ac:dyDescent="0.15">
      <c r="A1" t="s">
        <v>56</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15">
      <c r="A2" s="28" t="s">
        <v>58</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60</v>
      </c>
      <c r="B3" s="30" t="s">
        <v>61</v>
      </c>
      <c r="C3" s="30" t="s">
        <v>45</v>
      </c>
      <c r="D3" s="30" t="s">
        <v>22</v>
      </c>
      <c r="E3" s="30" t="s">
        <v>39</v>
      </c>
      <c r="F3" s="30" t="s">
        <v>51</v>
      </c>
      <c r="G3" s="30" t="s">
        <v>62</v>
      </c>
      <c r="H3" s="78" t="s">
        <v>9</v>
      </c>
      <c r="I3" s="79"/>
      <c r="J3" s="79"/>
      <c r="K3" s="79"/>
      <c r="L3" s="79"/>
      <c r="M3" s="79"/>
      <c r="N3" s="79"/>
      <c r="O3" s="79"/>
      <c r="P3" s="79"/>
      <c r="Q3" s="79"/>
      <c r="R3" s="79"/>
      <c r="S3" s="79"/>
      <c r="T3" s="79"/>
      <c r="U3" s="79"/>
      <c r="V3" s="79"/>
      <c r="W3" s="79"/>
      <c r="X3" s="80"/>
      <c r="Y3" s="76" t="s">
        <v>34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46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59</v>
      </c>
      <c r="B4" s="31"/>
      <c r="C4" s="31"/>
      <c r="D4" s="31"/>
      <c r="E4" s="31"/>
      <c r="F4" s="31"/>
      <c r="G4" s="31"/>
      <c r="H4" s="81"/>
      <c r="I4" s="82"/>
      <c r="J4" s="82"/>
      <c r="K4" s="82"/>
      <c r="L4" s="82"/>
      <c r="M4" s="82"/>
      <c r="N4" s="82"/>
      <c r="O4" s="82"/>
      <c r="P4" s="82"/>
      <c r="Q4" s="82"/>
      <c r="R4" s="82"/>
      <c r="S4" s="82"/>
      <c r="T4" s="82"/>
      <c r="U4" s="82"/>
      <c r="V4" s="82"/>
      <c r="W4" s="82"/>
      <c r="X4" s="83"/>
      <c r="Y4" s="77" t="s">
        <v>15</v>
      </c>
      <c r="Z4" s="77"/>
      <c r="AA4" s="77"/>
      <c r="AB4" s="77"/>
      <c r="AC4" s="77"/>
      <c r="AD4" s="77"/>
      <c r="AE4" s="77"/>
      <c r="AF4" s="77"/>
      <c r="AG4" s="77"/>
      <c r="AH4" s="77"/>
      <c r="AI4" s="77"/>
      <c r="AJ4" s="77" t="s">
        <v>38</v>
      </c>
      <c r="AK4" s="77"/>
      <c r="AL4" s="77"/>
      <c r="AM4" s="77"/>
      <c r="AN4" s="77"/>
      <c r="AO4" s="77"/>
      <c r="AP4" s="77"/>
      <c r="AQ4" s="77"/>
      <c r="AR4" s="77"/>
      <c r="AS4" s="77"/>
      <c r="AT4" s="77"/>
      <c r="AU4" s="77" t="s">
        <v>0</v>
      </c>
      <c r="AV4" s="77"/>
      <c r="AW4" s="77"/>
      <c r="AX4" s="77"/>
      <c r="AY4" s="77"/>
      <c r="AZ4" s="77"/>
      <c r="BA4" s="77"/>
      <c r="BB4" s="77"/>
      <c r="BC4" s="77"/>
      <c r="BD4" s="77"/>
      <c r="BE4" s="77"/>
      <c r="BF4" s="77" t="s">
        <v>63</v>
      </c>
      <c r="BG4" s="77"/>
      <c r="BH4" s="77"/>
      <c r="BI4" s="77"/>
      <c r="BJ4" s="77"/>
      <c r="BK4" s="77"/>
      <c r="BL4" s="77"/>
      <c r="BM4" s="77"/>
      <c r="BN4" s="77"/>
      <c r="BO4" s="77"/>
      <c r="BP4" s="77"/>
      <c r="BQ4" s="77" t="s">
        <v>57</v>
      </c>
      <c r="BR4" s="77"/>
      <c r="BS4" s="77"/>
      <c r="BT4" s="77"/>
      <c r="BU4" s="77"/>
      <c r="BV4" s="77"/>
      <c r="BW4" s="77"/>
      <c r="BX4" s="77"/>
      <c r="BY4" s="77"/>
      <c r="BZ4" s="77"/>
      <c r="CA4" s="77"/>
      <c r="CB4" s="77" t="s">
        <v>64</v>
      </c>
      <c r="CC4" s="77"/>
      <c r="CD4" s="77"/>
      <c r="CE4" s="77"/>
      <c r="CF4" s="77"/>
      <c r="CG4" s="77"/>
      <c r="CH4" s="77"/>
      <c r="CI4" s="77"/>
      <c r="CJ4" s="77"/>
      <c r="CK4" s="77"/>
      <c r="CL4" s="77"/>
      <c r="CM4" s="77" t="s">
        <v>65</v>
      </c>
      <c r="CN4" s="77"/>
      <c r="CO4" s="77"/>
      <c r="CP4" s="77"/>
      <c r="CQ4" s="77"/>
      <c r="CR4" s="77"/>
      <c r="CS4" s="77"/>
      <c r="CT4" s="77"/>
      <c r="CU4" s="77"/>
      <c r="CV4" s="77"/>
      <c r="CW4" s="77"/>
      <c r="CX4" s="77" t="s">
        <v>33</v>
      </c>
      <c r="CY4" s="77"/>
      <c r="CZ4" s="77"/>
      <c r="DA4" s="77"/>
      <c r="DB4" s="77"/>
      <c r="DC4" s="77"/>
      <c r="DD4" s="77"/>
      <c r="DE4" s="77"/>
      <c r="DF4" s="77"/>
      <c r="DG4" s="77"/>
      <c r="DH4" s="77"/>
      <c r="DI4" s="77" t="s">
        <v>43</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x14ac:dyDescent="0.15">
      <c r="A5" s="28" t="s">
        <v>68</v>
      </c>
      <c r="B5" s="32"/>
      <c r="C5" s="32"/>
      <c r="D5" s="32"/>
      <c r="E5" s="32"/>
      <c r="F5" s="32"/>
      <c r="G5" s="32"/>
      <c r="H5" s="37" t="s">
        <v>69</v>
      </c>
      <c r="I5" s="37" t="s">
        <v>70</v>
      </c>
      <c r="J5" s="37" t="s">
        <v>71</v>
      </c>
      <c r="K5" s="37" t="s">
        <v>72</v>
      </c>
      <c r="L5" s="37" t="s">
        <v>73</v>
      </c>
      <c r="M5" s="37" t="s">
        <v>13</v>
      </c>
      <c r="N5" s="37" t="s">
        <v>74</v>
      </c>
      <c r="O5" s="37" t="s">
        <v>75</v>
      </c>
      <c r="P5" s="37" t="s">
        <v>76</v>
      </c>
      <c r="Q5" s="37" t="s">
        <v>77</v>
      </c>
      <c r="R5" s="37" t="s">
        <v>78</v>
      </c>
      <c r="S5" s="37" t="s">
        <v>79</v>
      </c>
      <c r="T5" s="37" t="s">
        <v>80</v>
      </c>
      <c r="U5" s="37" t="s">
        <v>81</v>
      </c>
      <c r="V5" s="37" t="s">
        <v>82</v>
      </c>
      <c r="W5" s="37" t="s">
        <v>83</v>
      </c>
      <c r="X5" s="37" t="s">
        <v>84</v>
      </c>
      <c r="Y5" s="37" t="s">
        <v>36</v>
      </c>
      <c r="Z5" s="37" t="s">
        <v>85</v>
      </c>
      <c r="AA5" s="37" t="s">
        <v>86</v>
      </c>
      <c r="AB5" s="37" t="s">
        <v>87</v>
      </c>
      <c r="AC5" s="37" t="s">
        <v>88</v>
      </c>
      <c r="AD5" s="37" t="s">
        <v>89</v>
      </c>
      <c r="AE5" s="37" t="s">
        <v>90</v>
      </c>
      <c r="AF5" s="37" t="s">
        <v>91</v>
      </c>
      <c r="AG5" s="37" t="s">
        <v>92</v>
      </c>
      <c r="AH5" s="37" t="s">
        <v>93</v>
      </c>
      <c r="AI5" s="37" t="s">
        <v>4</v>
      </c>
      <c r="AJ5" s="37" t="s">
        <v>36</v>
      </c>
      <c r="AK5" s="37" t="s">
        <v>85</v>
      </c>
      <c r="AL5" s="37" t="s">
        <v>86</v>
      </c>
      <c r="AM5" s="37" t="s">
        <v>87</v>
      </c>
      <c r="AN5" s="37" t="s">
        <v>88</v>
      </c>
      <c r="AO5" s="37" t="s">
        <v>89</v>
      </c>
      <c r="AP5" s="37" t="s">
        <v>90</v>
      </c>
      <c r="AQ5" s="37" t="s">
        <v>91</v>
      </c>
      <c r="AR5" s="37" t="s">
        <v>92</v>
      </c>
      <c r="AS5" s="37" t="s">
        <v>93</v>
      </c>
      <c r="AT5" s="37" t="s">
        <v>94</v>
      </c>
      <c r="AU5" s="37" t="s">
        <v>36</v>
      </c>
      <c r="AV5" s="37" t="s">
        <v>85</v>
      </c>
      <c r="AW5" s="37" t="s">
        <v>86</v>
      </c>
      <c r="AX5" s="37" t="s">
        <v>87</v>
      </c>
      <c r="AY5" s="37" t="s">
        <v>88</v>
      </c>
      <c r="AZ5" s="37" t="s">
        <v>89</v>
      </c>
      <c r="BA5" s="37" t="s">
        <v>90</v>
      </c>
      <c r="BB5" s="37" t="s">
        <v>91</v>
      </c>
      <c r="BC5" s="37" t="s">
        <v>92</v>
      </c>
      <c r="BD5" s="37" t="s">
        <v>93</v>
      </c>
      <c r="BE5" s="37" t="s">
        <v>94</v>
      </c>
      <c r="BF5" s="37" t="s">
        <v>36</v>
      </c>
      <c r="BG5" s="37" t="s">
        <v>85</v>
      </c>
      <c r="BH5" s="37" t="s">
        <v>86</v>
      </c>
      <c r="BI5" s="37" t="s">
        <v>87</v>
      </c>
      <c r="BJ5" s="37" t="s">
        <v>88</v>
      </c>
      <c r="BK5" s="37" t="s">
        <v>89</v>
      </c>
      <c r="BL5" s="37" t="s">
        <v>90</v>
      </c>
      <c r="BM5" s="37" t="s">
        <v>91</v>
      </c>
      <c r="BN5" s="37" t="s">
        <v>92</v>
      </c>
      <c r="BO5" s="37" t="s">
        <v>93</v>
      </c>
      <c r="BP5" s="37" t="s">
        <v>94</v>
      </c>
      <c r="BQ5" s="37" t="s">
        <v>36</v>
      </c>
      <c r="BR5" s="37" t="s">
        <v>85</v>
      </c>
      <c r="BS5" s="37" t="s">
        <v>86</v>
      </c>
      <c r="BT5" s="37" t="s">
        <v>87</v>
      </c>
      <c r="BU5" s="37" t="s">
        <v>88</v>
      </c>
      <c r="BV5" s="37" t="s">
        <v>89</v>
      </c>
      <c r="BW5" s="37" t="s">
        <v>90</v>
      </c>
      <c r="BX5" s="37" t="s">
        <v>91</v>
      </c>
      <c r="BY5" s="37" t="s">
        <v>92</v>
      </c>
      <c r="BZ5" s="37" t="s">
        <v>93</v>
      </c>
      <c r="CA5" s="37" t="s">
        <v>94</v>
      </c>
      <c r="CB5" s="37" t="s">
        <v>36</v>
      </c>
      <c r="CC5" s="37" t="s">
        <v>85</v>
      </c>
      <c r="CD5" s="37" t="s">
        <v>86</v>
      </c>
      <c r="CE5" s="37" t="s">
        <v>87</v>
      </c>
      <c r="CF5" s="37" t="s">
        <v>88</v>
      </c>
      <c r="CG5" s="37" t="s">
        <v>89</v>
      </c>
      <c r="CH5" s="37" t="s">
        <v>90</v>
      </c>
      <c r="CI5" s="37" t="s">
        <v>91</v>
      </c>
      <c r="CJ5" s="37" t="s">
        <v>92</v>
      </c>
      <c r="CK5" s="37" t="s">
        <v>93</v>
      </c>
      <c r="CL5" s="37" t="s">
        <v>94</v>
      </c>
      <c r="CM5" s="37" t="s">
        <v>36</v>
      </c>
      <c r="CN5" s="37" t="s">
        <v>85</v>
      </c>
      <c r="CO5" s="37" t="s">
        <v>86</v>
      </c>
      <c r="CP5" s="37" t="s">
        <v>87</v>
      </c>
      <c r="CQ5" s="37" t="s">
        <v>88</v>
      </c>
      <c r="CR5" s="37" t="s">
        <v>89</v>
      </c>
      <c r="CS5" s="37" t="s">
        <v>90</v>
      </c>
      <c r="CT5" s="37" t="s">
        <v>91</v>
      </c>
      <c r="CU5" s="37" t="s">
        <v>92</v>
      </c>
      <c r="CV5" s="37" t="s">
        <v>93</v>
      </c>
      <c r="CW5" s="37" t="s">
        <v>94</v>
      </c>
      <c r="CX5" s="37" t="s">
        <v>36</v>
      </c>
      <c r="CY5" s="37" t="s">
        <v>85</v>
      </c>
      <c r="CZ5" s="37" t="s">
        <v>86</v>
      </c>
      <c r="DA5" s="37" t="s">
        <v>87</v>
      </c>
      <c r="DB5" s="37" t="s">
        <v>88</v>
      </c>
      <c r="DC5" s="37" t="s">
        <v>89</v>
      </c>
      <c r="DD5" s="37" t="s">
        <v>90</v>
      </c>
      <c r="DE5" s="37" t="s">
        <v>91</v>
      </c>
      <c r="DF5" s="37" t="s">
        <v>92</v>
      </c>
      <c r="DG5" s="37" t="s">
        <v>93</v>
      </c>
      <c r="DH5" s="37" t="s">
        <v>94</v>
      </c>
      <c r="DI5" s="37" t="s">
        <v>36</v>
      </c>
      <c r="DJ5" s="37" t="s">
        <v>85</v>
      </c>
      <c r="DK5" s="37" t="s">
        <v>86</v>
      </c>
      <c r="DL5" s="37" t="s">
        <v>87</v>
      </c>
      <c r="DM5" s="37" t="s">
        <v>88</v>
      </c>
      <c r="DN5" s="37" t="s">
        <v>89</v>
      </c>
      <c r="DO5" s="37" t="s">
        <v>90</v>
      </c>
      <c r="DP5" s="37" t="s">
        <v>91</v>
      </c>
      <c r="DQ5" s="37" t="s">
        <v>92</v>
      </c>
      <c r="DR5" s="37" t="s">
        <v>93</v>
      </c>
      <c r="DS5" s="37" t="s">
        <v>94</v>
      </c>
      <c r="DT5" s="37" t="s">
        <v>36</v>
      </c>
      <c r="DU5" s="37" t="s">
        <v>85</v>
      </c>
      <c r="DV5" s="37" t="s">
        <v>86</v>
      </c>
      <c r="DW5" s="37" t="s">
        <v>87</v>
      </c>
      <c r="DX5" s="37" t="s">
        <v>88</v>
      </c>
      <c r="DY5" s="37" t="s">
        <v>89</v>
      </c>
      <c r="DZ5" s="37" t="s">
        <v>90</v>
      </c>
      <c r="EA5" s="37" t="s">
        <v>91</v>
      </c>
      <c r="EB5" s="37" t="s">
        <v>92</v>
      </c>
      <c r="EC5" s="37" t="s">
        <v>93</v>
      </c>
      <c r="ED5" s="37" t="s">
        <v>94</v>
      </c>
      <c r="EE5" s="37" t="s">
        <v>36</v>
      </c>
      <c r="EF5" s="37" t="s">
        <v>85</v>
      </c>
      <c r="EG5" s="37" t="s">
        <v>86</v>
      </c>
      <c r="EH5" s="37" t="s">
        <v>87</v>
      </c>
      <c r="EI5" s="37" t="s">
        <v>88</v>
      </c>
      <c r="EJ5" s="37" t="s">
        <v>89</v>
      </c>
      <c r="EK5" s="37" t="s">
        <v>90</v>
      </c>
      <c r="EL5" s="37" t="s">
        <v>91</v>
      </c>
      <c r="EM5" s="37" t="s">
        <v>92</v>
      </c>
      <c r="EN5" s="37" t="s">
        <v>93</v>
      </c>
      <c r="EO5" s="37" t="s">
        <v>94</v>
      </c>
    </row>
    <row r="6" spans="1:148" s="27" customFormat="1" x14ac:dyDescent="0.15">
      <c r="A6" s="28" t="s">
        <v>95</v>
      </c>
      <c r="B6" s="33">
        <f t="shared" ref="B6:X6" si="1">B7</f>
        <v>2019</v>
      </c>
      <c r="C6" s="33">
        <f t="shared" si="1"/>
        <v>362077</v>
      </c>
      <c r="D6" s="33">
        <f t="shared" si="1"/>
        <v>46</v>
      </c>
      <c r="E6" s="33">
        <f t="shared" si="1"/>
        <v>17</v>
      </c>
      <c r="F6" s="33">
        <f t="shared" si="1"/>
        <v>4</v>
      </c>
      <c r="G6" s="33">
        <f t="shared" si="1"/>
        <v>0</v>
      </c>
      <c r="H6" s="33" t="str">
        <f t="shared" si="1"/>
        <v>徳島県　美馬市</v>
      </c>
      <c r="I6" s="33" t="str">
        <f t="shared" si="1"/>
        <v>法適用</v>
      </c>
      <c r="J6" s="33" t="str">
        <f t="shared" si="1"/>
        <v>下水道事業</v>
      </c>
      <c r="K6" s="33" t="str">
        <f t="shared" si="1"/>
        <v>特定環境保全公共下水道</v>
      </c>
      <c r="L6" s="33" t="str">
        <f t="shared" si="1"/>
        <v>D2</v>
      </c>
      <c r="M6" s="33" t="str">
        <f t="shared" si="1"/>
        <v>非設置</v>
      </c>
      <c r="N6" s="38" t="str">
        <f t="shared" si="1"/>
        <v>-</v>
      </c>
      <c r="O6" s="38">
        <f t="shared" si="1"/>
        <v>66.47</v>
      </c>
      <c r="P6" s="38">
        <f t="shared" si="1"/>
        <v>9.15</v>
      </c>
      <c r="Q6" s="38">
        <f t="shared" si="1"/>
        <v>99.07</v>
      </c>
      <c r="R6" s="38">
        <f t="shared" si="1"/>
        <v>3190</v>
      </c>
      <c r="S6" s="38">
        <f t="shared" si="1"/>
        <v>28891</v>
      </c>
      <c r="T6" s="38">
        <f t="shared" si="1"/>
        <v>367.14</v>
      </c>
      <c r="U6" s="38">
        <f t="shared" si="1"/>
        <v>78.69</v>
      </c>
      <c r="V6" s="38">
        <f t="shared" si="1"/>
        <v>2621</v>
      </c>
      <c r="W6" s="38">
        <f t="shared" si="1"/>
        <v>0.93</v>
      </c>
      <c r="X6" s="38">
        <f t="shared" si="1"/>
        <v>2818.28</v>
      </c>
      <c r="Y6" s="42" t="str">
        <f t="shared" ref="Y6:AH6" si="2">IF(Y7="",NA(),Y7)</f>
        <v>-</v>
      </c>
      <c r="Z6" s="42" t="str">
        <f t="shared" si="2"/>
        <v>-</v>
      </c>
      <c r="AA6" s="42" t="str">
        <f t="shared" si="2"/>
        <v>-</v>
      </c>
      <c r="AB6" s="42" t="str">
        <f t="shared" si="2"/>
        <v>-</v>
      </c>
      <c r="AC6" s="42">
        <f t="shared" si="2"/>
        <v>101.06</v>
      </c>
      <c r="AD6" s="42" t="str">
        <f t="shared" si="2"/>
        <v>-</v>
      </c>
      <c r="AE6" s="42" t="str">
        <f t="shared" si="2"/>
        <v>-</v>
      </c>
      <c r="AF6" s="42" t="str">
        <f t="shared" si="2"/>
        <v>-</v>
      </c>
      <c r="AG6" s="42" t="str">
        <f t="shared" si="2"/>
        <v>-</v>
      </c>
      <c r="AH6" s="42">
        <f t="shared" si="2"/>
        <v>102.73</v>
      </c>
      <c r="AI6" s="38" t="str">
        <f>IF(AI7="","",IF(AI7="-","【-】","【"&amp;SUBSTITUTE(TEXT(AI7,"#,##0.00"),"-","△")&amp;"】"))</f>
        <v>【102.87】</v>
      </c>
      <c r="AJ6" s="42" t="str">
        <f t="shared" ref="AJ6:AS6" si="3">IF(AJ7="",NA(),AJ7)</f>
        <v>-</v>
      </c>
      <c r="AK6" s="42" t="str">
        <f t="shared" si="3"/>
        <v>-</v>
      </c>
      <c r="AL6" s="42" t="str">
        <f t="shared" si="3"/>
        <v>-</v>
      </c>
      <c r="AM6" s="42" t="str">
        <f t="shared" si="3"/>
        <v>-</v>
      </c>
      <c r="AN6" s="38">
        <f t="shared" si="3"/>
        <v>0</v>
      </c>
      <c r="AO6" s="42" t="str">
        <f t="shared" si="3"/>
        <v>-</v>
      </c>
      <c r="AP6" s="42" t="str">
        <f t="shared" si="3"/>
        <v>-</v>
      </c>
      <c r="AQ6" s="42" t="str">
        <f t="shared" si="3"/>
        <v>-</v>
      </c>
      <c r="AR6" s="42" t="str">
        <f t="shared" si="3"/>
        <v>-</v>
      </c>
      <c r="AS6" s="42">
        <f t="shared" si="3"/>
        <v>94.97</v>
      </c>
      <c r="AT6" s="38" t="str">
        <f>IF(AT7="","",IF(AT7="-","【-】","【"&amp;SUBSTITUTE(TEXT(AT7,"#,##0.00"),"-","△")&amp;"】"))</f>
        <v>【76.63】</v>
      </c>
      <c r="AU6" s="42" t="str">
        <f t="shared" ref="AU6:BD6" si="4">IF(AU7="",NA(),AU7)</f>
        <v>-</v>
      </c>
      <c r="AV6" s="42" t="str">
        <f t="shared" si="4"/>
        <v>-</v>
      </c>
      <c r="AW6" s="42" t="str">
        <f t="shared" si="4"/>
        <v>-</v>
      </c>
      <c r="AX6" s="42" t="str">
        <f t="shared" si="4"/>
        <v>-</v>
      </c>
      <c r="AY6" s="42">
        <f t="shared" si="4"/>
        <v>28.36</v>
      </c>
      <c r="AZ6" s="42" t="str">
        <f t="shared" si="4"/>
        <v>-</v>
      </c>
      <c r="BA6" s="42" t="str">
        <f t="shared" si="4"/>
        <v>-</v>
      </c>
      <c r="BB6" s="42" t="str">
        <f t="shared" si="4"/>
        <v>-</v>
      </c>
      <c r="BC6" s="42" t="str">
        <f t="shared" si="4"/>
        <v>-</v>
      </c>
      <c r="BD6" s="42">
        <f t="shared" si="4"/>
        <v>47.72</v>
      </c>
      <c r="BE6" s="38" t="str">
        <f>IF(BE7="","",IF(BE7="-","【-】","【"&amp;SUBSTITUTE(TEXT(BE7,"#,##0.00"),"-","△")&amp;"】"))</f>
        <v>【49.61】</v>
      </c>
      <c r="BF6" s="42" t="str">
        <f t="shared" ref="BF6:BO6" si="5">IF(BF7="",NA(),BF7)</f>
        <v>-</v>
      </c>
      <c r="BG6" s="42" t="str">
        <f t="shared" si="5"/>
        <v>-</v>
      </c>
      <c r="BH6" s="42" t="str">
        <f t="shared" si="5"/>
        <v>-</v>
      </c>
      <c r="BI6" s="42" t="str">
        <f t="shared" si="5"/>
        <v>-</v>
      </c>
      <c r="BJ6" s="38">
        <f t="shared" si="5"/>
        <v>0</v>
      </c>
      <c r="BK6" s="42" t="str">
        <f t="shared" si="5"/>
        <v>-</v>
      </c>
      <c r="BL6" s="42" t="str">
        <f t="shared" si="5"/>
        <v>-</v>
      </c>
      <c r="BM6" s="42" t="str">
        <f t="shared" si="5"/>
        <v>-</v>
      </c>
      <c r="BN6" s="42" t="str">
        <f t="shared" si="5"/>
        <v>-</v>
      </c>
      <c r="BO6" s="42">
        <f t="shared" si="5"/>
        <v>1206.79</v>
      </c>
      <c r="BP6" s="38" t="str">
        <f>IF(BP7="","",IF(BP7="-","【-】","【"&amp;SUBSTITUTE(TEXT(BP7,"#,##0.00"),"-","△")&amp;"】"))</f>
        <v>【1,218.70】</v>
      </c>
      <c r="BQ6" s="42" t="str">
        <f t="shared" ref="BQ6:BZ6" si="6">IF(BQ7="",NA(),BQ7)</f>
        <v>-</v>
      </c>
      <c r="BR6" s="42" t="str">
        <f t="shared" si="6"/>
        <v>-</v>
      </c>
      <c r="BS6" s="42" t="str">
        <f t="shared" si="6"/>
        <v>-</v>
      </c>
      <c r="BT6" s="42" t="str">
        <f t="shared" si="6"/>
        <v>-</v>
      </c>
      <c r="BU6" s="42">
        <f t="shared" si="6"/>
        <v>39.630000000000003</v>
      </c>
      <c r="BV6" s="42" t="str">
        <f t="shared" si="6"/>
        <v>-</v>
      </c>
      <c r="BW6" s="42" t="str">
        <f t="shared" si="6"/>
        <v>-</v>
      </c>
      <c r="BX6" s="42" t="str">
        <f t="shared" si="6"/>
        <v>-</v>
      </c>
      <c r="BY6" s="42" t="str">
        <f t="shared" si="6"/>
        <v>-</v>
      </c>
      <c r="BZ6" s="42">
        <f t="shared" si="6"/>
        <v>71.84</v>
      </c>
      <c r="CA6" s="38" t="str">
        <f>IF(CA7="","",IF(CA7="-","【-】","【"&amp;SUBSTITUTE(TEXT(CA7,"#,##0.00"),"-","△")&amp;"】"))</f>
        <v>【74.17】</v>
      </c>
      <c r="CB6" s="42" t="str">
        <f t="shared" ref="CB6:CK6" si="7">IF(CB7="",NA(),CB7)</f>
        <v>-</v>
      </c>
      <c r="CC6" s="42" t="str">
        <f t="shared" si="7"/>
        <v>-</v>
      </c>
      <c r="CD6" s="42" t="str">
        <f t="shared" si="7"/>
        <v>-</v>
      </c>
      <c r="CE6" s="42" t="str">
        <f t="shared" si="7"/>
        <v>-</v>
      </c>
      <c r="CF6" s="42">
        <f t="shared" si="7"/>
        <v>394.96</v>
      </c>
      <c r="CG6" s="42" t="str">
        <f t="shared" si="7"/>
        <v>-</v>
      </c>
      <c r="CH6" s="42" t="str">
        <f t="shared" si="7"/>
        <v>-</v>
      </c>
      <c r="CI6" s="42" t="str">
        <f t="shared" si="7"/>
        <v>-</v>
      </c>
      <c r="CJ6" s="42" t="str">
        <f t="shared" si="7"/>
        <v>-</v>
      </c>
      <c r="CK6" s="42">
        <f t="shared" si="7"/>
        <v>228.47</v>
      </c>
      <c r="CL6" s="38" t="str">
        <f>IF(CL7="","",IF(CL7="-","【-】","【"&amp;SUBSTITUTE(TEXT(CL7,"#,##0.00"),"-","△")&amp;"】"))</f>
        <v>【218.56】</v>
      </c>
      <c r="CM6" s="42" t="str">
        <f t="shared" ref="CM6:CV6" si="8">IF(CM7="",NA(),CM7)</f>
        <v>-</v>
      </c>
      <c r="CN6" s="42" t="str">
        <f t="shared" si="8"/>
        <v>-</v>
      </c>
      <c r="CO6" s="42" t="str">
        <f t="shared" si="8"/>
        <v>-</v>
      </c>
      <c r="CP6" s="42" t="str">
        <f t="shared" si="8"/>
        <v>-</v>
      </c>
      <c r="CQ6" s="42">
        <f t="shared" si="8"/>
        <v>32.17</v>
      </c>
      <c r="CR6" s="42" t="str">
        <f t="shared" si="8"/>
        <v>-</v>
      </c>
      <c r="CS6" s="42" t="str">
        <f t="shared" si="8"/>
        <v>-</v>
      </c>
      <c r="CT6" s="42" t="str">
        <f t="shared" si="8"/>
        <v>-</v>
      </c>
      <c r="CU6" s="42" t="str">
        <f t="shared" si="8"/>
        <v>-</v>
      </c>
      <c r="CV6" s="42">
        <f t="shared" si="8"/>
        <v>42.47</v>
      </c>
      <c r="CW6" s="38" t="str">
        <f>IF(CW7="","",IF(CW7="-","【-】","【"&amp;SUBSTITUTE(TEXT(CW7,"#,##0.00"),"-","△")&amp;"】"))</f>
        <v>【42.86】</v>
      </c>
      <c r="CX6" s="42" t="str">
        <f t="shared" ref="CX6:DG6" si="9">IF(CX7="",NA(),CX7)</f>
        <v>-</v>
      </c>
      <c r="CY6" s="42" t="str">
        <f t="shared" si="9"/>
        <v>-</v>
      </c>
      <c r="CZ6" s="42" t="str">
        <f t="shared" si="9"/>
        <v>-</v>
      </c>
      <c r="DA6" s="42" t="str">
        <f t="shared" si="9"/>
        <v>-</v>
      </c>
      <c r="DB6" s="42">
        <f t="shared" si="9"/>
        <v>48.91</v>
      </c>
      <c r="DC6" s="42" t="str">
        <f t="shared" si="9"/>
        <v>-</v>
      </c>
      <c r="DD6" s="42" t="str">
        <f t="shared" si="9"/>
        <v>-</v>
      </c>
      <c r="DE6" s="42" t="str">
        <f t="shared" si="9"/>
        <v>-</v>
      </c>
      <c r="DF6" s="42" t="str">
        <f t="shared" si="9"/>
        <v>-</v>
      </c>
      <c r="DG6" s="42">
        <f t="shared" si="9"/>
        <v>83.75</v>
      </c>
      <c r="DH6" s="38" t="str">
        <f>IF(DH7="","",IF(DH7="-","【-】","【"&amp;SUBSTITUTE(TEXT(DH7,"#,##0.00"),"-","△")&amp;"】"))</f>
        <v>【84.20】</v>
      </c>
      <c r="DI6" s="42" t="str">
        <f t="shared" ref="DI6:DR6" si="10">IF(DI7="",NA(),DI7)</f>
        <v>-</v>
      </c>
      <c r="DJ6" s="42" t="str">
        <f t="shared" si="10"/>
        <v>-</v>
      </c>
      <c r="DK6" s="42" t="str">
        <f t="shared" si="10"/>
        <v>-</v>
      </c>
      <c r="DL6" s="42" t="str">
        <f t="shared" si="10"/>
        <v>-</v>
      </c>
      <c r="DM6" s="42">
        <f t="shared" si="10"/>
        <v>38.6</v>
      </c>
      <c r="DN6" s="42" t="str">
        <f t="shared" si="10"/>
        <v>-</v>
      </c>
      <c r="DO6" s="42" t="str">
        <f t="shared" si="10"/>
        <v>-</v>
      </c>
      <c r="DP6" s="42" t="str">
        <f t="shared" si="10"/>
        <v>-</v>
      </c>
      <c r="DQ6" s="42" t="str">
        <f t="shared" si="10"/>
        <v>-</v>
      </c>
      <c r="DR6" s="42">
        <f t="shared" si="10"/>
        <v>24.68</v>
      </c>
      <c r="DS6" s="38" t="str">
        <f>IF(DS7="","",IF(DS7="-","【-】","【"&amp;SUBSTITUTE(TEXT(DS7,"#,##0.00"),"-","△")&amp;"】"))</f>
        <v>【25.37】</v>
      </c>
      <c r="DT6" s="42" t="str">
        <f t="shared" ref="DT6:EC6" si="11">IF(DT7="",NA(),DT7)</f>
        <v>-</v>
      </c>
      <c r="DU6" s="42" t="str">
        <f t="shared" si="11"/>
        <v>-</v>
      </c>
      <c r="DV6" s="42" t="str">
        <f t="shared" si="11"/>
        <v>-</v>
      </c>
      <c r="DW6" s="42" t="str">
        <f t="shared" si="11"/>
        <v>-</v>
      </c>
      <c r="DX6" s="38">
        <f t="shared" si="11"/>
        <v>0</v>
      </c>
      <c r="DY6" s="42" t="str">
        <f t="shared" si="11"/>
        <v>-</v>
      </c>
      <c r="DZ6" s="42" t="str">
        <f t="shared" si="11"/>
        <v>-</v>
      </c>
      <c r="EA6" s="42" t="str">
        <f t="shared" si="11"/>
        <v>-</v>
      </c>
      <c r="EB6" s="42" t="str">
        <f t="shared" si="11"/>
        <v>-</v>
      </c>
      <c r="EC6" s="42">
        <f t="shared" si="11"/>
        <v>8.6199999999999992</v>
      </c>
      <c r="ED6" s="38" t="str">
        <f>IF(ED7="","",IF(ED7="-","【-】","【"&amp;SUBSTITUTE(TEXT(ED7,"#,##0.00"),"-","△")&amp;"】"))</f>
        <v>【6.20】</v>
      </c>
      <c r="EE6" s="42" t="str">
        <f t="shared" ref="EE6:EN6" si="12">IF(EE7="",NA(),EE7)</f>
        <v>-</v>
      </c>
      <c r="EF6" s="42" t="str">
        <f t="shared" si="12"/>
        <v>-</v>
      </c>
      <c r="EG6" s="42" t="str">
        <f t="shared" si="12"/>
        <v>-</v>
      </c>
      <c r="EH6" s="42" t="str">
        <f t="shared" si="12"/>
        <v>-</v>
      </c>
      <c r="EI6" s="38">
        <f t="shared" si="12"/>
        <v>0</v>
      </c>
      <c r="EJ6" s="42" t="str">
        <f t="shared" si="12"/>
        <v>-</v>
      </c>
      <c r="EK6" s="42" t="str">
        <f t="shared" si="12"/>
        <v>-</v>
      </c>
      <c r="EL6" s="42" t="str">
        <f t="shared" si="12"/>
        <v>-</v>
      </c>
      <c r="EM6" s="42" t="str">
        <f t="shared" si="12"/>
        <v>-</v>
      </c>
      <c r="EN6" s="42">
        <f t="shared" si="12"/>
        <v>0.36</v>
      </c>
      <c r="EO6" s="38" t="str">
        <f>IF(EO7="","",IF(EO7="-","【-】","【"&amp;SUBSTITUTE(TEXT(EO7,"#,##0.00"),"-","△")&amp;"】"))</f>
        <v>【0.28】</v>
      </c>
    </row>
    <row r="7" spans="1:148" s="27" customFormat="1" x14ac:dyDescent="0.15">
      <c r="A7" s="28"/>
      <c r="B7" s="34">
        <v>2019</v>
      </c>
      <c r="C7" s="34">
        <v>362077</v>
      </c>
      <c r="D7" s="34">
        <v>46</v>
      </c>
      <c r="E7" s="34">
        <v>17</v>
      </c>
      <c r="F7" s="34">
        <v>4</v>
      </c>
      <c r="G7" s="34">
        <v>0</v>
      </c>
      <c r="H7" s="34" t="s">
        <v>96</v>
      </c>
      <c r="I7" s="34" t="s">
        <v>97</v>
      </c>
      <c r="J7" s="34" t="s">
        <v>98</v>
      </c>
      <c r="K7" s="34" t="s">
        <v>99</v>
      </c>
      <c r="L7" s="34" t="s">
        <v>100</v>
      </c>
      <c r="M7" s="34" t="s">
        <v>102</v>
      </c>
      <c r="N7" s="39" t="s">
        <v>104</v>
      </c>
      <c r="O7" s="39">
        <v>66.47</v>
      </c>
      <c r="P7" s="39">
        <v>9.15</v>
      </c>
      <c r="Q7" s="39">
        <v>99.07</v>
      </c>
      <c r="R7" s="39">
        <v>3190</v>
      </c>
      <c r="S7" s="39">
        <v>28891</v>
      </c>
      <c r="T7" s="39">
        <v>367.14</v>
      </c>
      <c r="U7" s="39">
        <v>78.69</v>
      </c>
      <c r="V7" s="39">
        <v>2621</v>
      </c>
      <c r="W7" s="39">
        <v>0.93</v>
      </c>
      <c r="X7" s="39">
        <v>2818.28</v>
      </c>
      <c r="Y7" s="39" t="s">
        <v>104</v>
      </c>
      <c r="Z7" s="39" t="s">
        <v>104</v>
      </c>
      <c r="AA7" s="39" t="s">
        <v>104</v>
      </c>
      <c r="AB7" s="39" t="s">
        <v>104</v>
      </c>
      <c r="AC7" s="39">
        <v>101.06</v>
      </c>
      <c r="AD7" s="39" t="s">
        <v>104</v>
      </c>
      <c r="AE7" s="39" t="s">
        <v>104</v>
      </c>
      <c r="AF7" s="39" t="s">
        <v>104</v>
      </c>
      <c r="AG7" s="39" t="s">
        <v>104</v>
      </c>
      <c r="AH7" s="39">
        <v>102.73</v>
      </c>
      <c r="AI7" s="39">
        <v>102.87</v>
      </c>
      <c r="AJ7" s="39" t="s">
        <v>104</v>
      </c>
      <c r="AK7" s="39" t="s">
        <v>104</v>
      </c>
      <c r="AL7" s="39" t="s">
        <v>104</v>
      </c>
      <c r="AM7" s="39" t="s">
        <v>104</v>
      </c>
      <c r="AN7" s="39">
        <v>0</v>
      </c>
      <c r="AO7" s="39" t="s">
        <v>104</v>
      </c>
      <c r="AP7" s="39" t="s">
        <v>104</v>
      </c>
      <c r="AQ7" s="39" t="s">
        <v>104</v>
      </c>
      <c r="AR7" s="39" t="s">
        <v>104</v>
      </c>
      <c r="AS7" s="39">
        <v>94.97</v>
      </c>
      <c r="AT7" s="39">
        <v>76.63</v>
      </c>
      <c r="AU7" s="39" t="s">
        <v>104</v>
      </c>
      <c r="AV7" s="39" t="s">
        <v>104</v>
      </c>
      <c r="AW7" s="39" t="s">
        <v>104</v>
      </c>
      <c r="AX7" s="39" t="s">
        <v>104</v>
      </c>
      <c r="AY7" s="39">
        <v>28.36</v>
      </c>
      <c r="AZ7" s="39" t="s">
        <v>104</v>
      </c>
      <c r="BA7" s="39" t="s">
        <v>104</v>
      </c>
      <c r="BB7" s="39" t="s">
        <v>104</v>
      </c>
      <c r="BC7" s="39" t="s">
        <v>104</v>
      </c>
      <c r="BD7" s="39">
        <v>47.72</v>
      </c>
      <c r="BE7" s="39">
        <v>49.61</v>
      </c>
      <c r="BF7" s="39" t="s">
        <v>104</v>
      </c>
      <c r="BG7" s="39" t="s">
        <v>104</v>
      </c>
      <c r="BH7" s="39" t="s">
        <v>104</v>
      </c>
      <c r="BI7" s="39" t="s">
        <v>104</v>
      </c>
      <c r="BJ7" s="39">
        <v>0</v>
      </c>
      <c r="BK7" s="39" t="s">
        <v>104</v>
      </c>
      <c r="BL7" s="39" t="s">
        <v>104</v>
      </c>
      <c r="BM7" s="39" t="s">
        <v>104</v>
      </c>
      <c r="BN7" s="39" t="s">
        <v>104</v>
      </c>
      <c r="BO7" s="39">
        <v>1206.79</v>
      </c>
      <c r="BP7" s="39">
        <v>1218.7</v>
      </c>
      <c r="BQ7" s="39" t="s">
        <v>104</v>
      </c>
      <c r="BR7" s="39" t="s">
        <v>104</v>
      </c>
      <c r="BS7" s="39" t="s">
        <v>104</v>
      </c>
      <c r="BT7" s="39" t="s">
        <v>104</v>
      </c>
      <c r="BU7" s="39">
        <v>39.630000000000003</v>
      </c>
      <c r="BV7" s="39" t="s">
        <v>104</v>
      </c>
      <c r="BW7" s="39" t="s">
        <v>104</v>
      </c>
      <c r="BX7" s="39" t="s">
        <v>104</v>
      </c>
      <c r="BY7" s="39" t="s">
        <v>104</v>
      </c>
      <c r="BZ7" s="39">
        <v>71.84</v>
      </c>
      <c r="CA7" s="39">
        <v>74.17</v>
      </c>
      <c r="CB7" s="39" t="s">
        <v>104</v>
      </c>
      <c r="CC7" s="39" t="s">
        <v>104</v>
      </c>
      <c r="CD7" s="39" t="s">
        <v>104</v>
      </c>
      <c r="CE7" s="39" t="s">
        <v>104</v>
      </c>
      <c r="CF7" s="39">
        <v>394.96</v>
      </c>
      <c r="CG7" s="39" t="s">
        <v>104</v>
      </c>
      <c r="CH7" s="39" t="s">
        <v>104</v>
      </c>
      <c r="CI7" s="39" t="s">
        <v>104</v>
      </c>
      <c r="CJ7" s="39" t="s">
        <v>104</v>
      </c>
      <c r="CK7" s="39">
        <v>228.47</v>
      </c>
      <c r="CL7" s="39">
        <v>218.56</v>
      </c>
      <c r="CM7" s="39" t="s">
        <v>104</v>
      </c>
      <c r="CN7" s="39" t="s">
        <v>104</v>
      </c>
      <c r="CO7" s="39" t="s">
        <v>104</v>
      </c>
      <c r="CP7" s="39" t="s">
        <v>104</v>
      </c>
      <c r="CQ7" s="39">
        <v>32.17</v>
      </c>
      <c r="CR7" s="39" t="s">
        <v>104</v>
      </c>
      <c r="CS7" s="39" t="s">
        <v>104</v>
      </c>
      <c r="CT7" s="39" t="s">
        <v>104</v>
      </c>
      <c r="CU7" s="39" t="s">
        <v>104</v>
      </c>
      <c r="CV7" s="39">
        <v>42.47</v>
      </c>
      <c r="CW7" s="39">
        <v>42.86</v>
      </c>
      <c r="CX7" s="39" t="s">
        <v>104</v>
      </c>
      <c r="CY7" s="39" t="s">
        <v>104</v>
      </c>
      <c r="CZ7" s="39" t="s">
        <v>104</v>
      </c>
      <c r="DA7" s="39" t="s">
        <v>104</v>
      </c>
      <c r="DB7" s="39">
        <v>48.91</v>
      </c>
      <c r="DC7" s="39" t="s">
        <v>104</v>
      </c>
      <c r="DD7" s="39" t="s">
        <v>104</v>
      </c>
      <c r="DE7" s="39" t="s">
        <v>104</v>
      </c>
      <c r="DF7" s="39" t="s">
        <v>104</v>
      </c>
      <c r="DG7" s="39">
        <v>83.75</v>
      </c>
      <c r="DH7" s="39">
        <v>84.2</v>
      </c>
      <c r="DI7" s="39" t="s">
        <v>104</v>
      </c>
      <c r="DJ7" s="39" t="s">
        <v>104</v>
      </c>
      <c r="DK7" s="39" t="s">
        <v>104</v>
      </c>
      <c r="DL7" s="39" t="s">
        <v>104</v>
      </c>
      <c r="DM7" s="39">
        <v>38.6</v>
      </c>
      <c r="DN7" s="39" t="s">
        <v>104</v>
      </c>
      <c r="DO7" s="39" t="s">
        <v>104</v>
      </c>
      <c r="DP7" s="39" t="s">
        <v>104</v>
      </c>
      <c r="DQ7" s="39" t="s">
        <v>104</v>
      </c>
      <c r="DR7" s="39">
        <v>24.68</v>
      </c>
      <c r="DS7" s="39">
        <v>25.37</v>
      </c>
      <c r="DT7" s="39" t="s">
        <v>104</v>
      </c>
      <c r="DU7" s="39" t="s">
        <v>104</v>
      </c>
      <c r="DV7" s="39" t="s">
        <v>104</v>
      </c>
      <c r="DW7" s="39" t="s">
        <v>104</v>
      </c>
      <c r="DX7" s="39">
        <v>0</v>
      </c>
      <c r="DY7" s="39" t="s">
        <v>104</v>
      </c>
      <c r="DZ7" s="39" t="s">
        <v>104</v>
      </c>
      <c r="EA7" s="39" t="s">
        <v>104</v>
      </c>
      <c r="EB7" s="39" t="s">
        <v>104</v>
      </c>
      <c r="EC7" s="39">
        <v>8.6199999999999992</v>
      </c>
      <c r="ED7" s="39">
        <v>6.2</v>
      </c>
      <c r="EE7" s="39" t="s">
        <v>104</v>
      </c>
      <c r="EF7" s="39" t="s">
        <v>104</v>
      </c>
      <c r="EG7" s="39" t="s">
        <v>104</v>
      </c>
      <c r="EH7" s="39" t="s">
        <v>104</v>
      </c>
      <c r="EI7" s="39">
        <v>0</v>
      </c>
      <c r="EJ7" s="39" t="s">
        <v>104</v>
      </c>
      <c r="EK7" s="39" t="s">
        <v>104</v>
      </c>
      <c r="EL7" s="39" t="s">
        <v>104</v>
      </c>
      <c r="EM7" s="39" t="s">
        <v>104</v>
      </c>
      <c r="EN7" s="39">
        <v>0.36</v>
      </c>
      <c r="EO7" s="39">
        <v>0.28000000000000003</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29"/>
      <c r="B9" s="29" t="s">
        <v>105</v>
      </c>
      <c r="C9" s="29" t="s">
        <v>106</v>
      </c>
      <c r="D9" s="29" t="s">
        <v>107</v>
      </c>
      <c r="E9" s="29" t="s">
        <v>108</v>
      </c>
      <c r="F9" s="29" t="s">
        <v>109</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29" t="s">
        <v>61</v>
      </c>
      <c r="B10" s="35">
        <f>DATEVALUE($B7+12-B11&amp;"/1/"&amp;B12)</f>
        <v>46388</v>
      </c>
      <c r="C10" s="35">
        <f>DATEVALUE($B7+12-C11&amp;"/1/"&amp;C12)</f>
        <v>46753</v>
      </c>
      <c r="D10" s="35">
        <f>DATEVALUE($B7+12-D11&amp;"/1/"&amp;D12)</f>
        <v>47119</v>
      </c>
      <c r="E10" s="35">
        <f>DATEVALUE($B7+12-E11&amp;"/1/"&amp;E12)</f>
        <v>47484</v>
      </c>
      <c r="F10" s="36">
        <f>DATEVALUE($B7+12-F11&amp;"/1/"&amp;F12)</f>
        <v>47849</v>
      </c>
    </row>
    <row r="11" spans="1:148" x14ac:dyDescent="0.15">
      <c r="B11">
        <v>4</v>
      </c>
      <c r="C11">
        <v>3</v>
      </c>
      <c r="D11">
        <v>2</v>
      </c>
      <c r="E11">
        <v>1</v>
      </c>
      <c r="F11">
        <v>0</v>
      </c>
      <c r="G11" t="s">
        <v>103</v>
      </c>
    </row>
    <row r="12" spans="1:148" x14ac:dyDescent="0.15">
      <c r="B12">
        <v>1</v>
      </c>
      <c r="C12">
        <v>1</v>
      </c>
      <c r="D12">
        <v>1</v>
      </c>
      <c r="E12">
        <v>1</v>
      </c>
      <c r="F12">
        <v>1</v>
      </c>
      <c r="G12" t="s">
        <v>110</v>
      </c>
    </row>
    <row r="13" spans="1:148" x14ac:dyDescent="0.15">
      <c r="B13" t="s">
        <v>111</v>
      </c>
      <c r="C13" t="s">
        <v>111</v>
      </c>
      <c r="D13" t="s">
        <v>111</v>
      </c>
      <c r="E13" t="s">
        <v>111</v>
      </c>
      <c r="F13" t="s">
        <v>7</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kanemi715</cp:lastModifiedBy>
  <dcterms:created xsi:type="dcterms:W3CDTF">2020-12-04T02:34:46Z</dcterms:created>
  <dcterms:modified xsi:type="dcterms:W3CDTF">2021-02-02T02:15:18Z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2021-02-01T07:24:22Z</vt:filetime>
  </property>
</Properties>
</file>