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W:\→住友２\◎引継\R3.1.14 【2.2(火)〆切】公営企業に係る経営比較分析表(令和元年度決算)の分析等について\"/>
    </mc:Choice>
  </mc:AlternateContent>
  <xr:revisionPtr revIDLastSave="0" documentId="13_ncr:1_{B608C7BD-4BC9-4449-91C3-C62A0D59EA2C}" xr6:coauthVersionLast="36" xr6:coauthVersionMax="36" xr10:uidLastSave="{00000000-0000-0000-0000-000000000000}"/>
  <workbookProtection workbookAlgorithmName="SHA-512" workbookHashValue="o9KdiwY6Oeodh7uLWMsR9JzEaOk2XHIAQDF0szpAwH725UPlZAN2rp/8F+gWZhNtQIvaYMmMGJ11ydPHWVOGMw==" workbookSaltValue="ar4klQiW1ERNz4JsqjXCd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AT8" i="4"/>
  <c r="W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<sst xmlns="http://schemas.openxmlformats.org/spreadsheetml/2006/main" count="319" uniqueCount="117">
  <si>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</si>
  <si>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</si>
  <si>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</si>
  <si>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</si>
  <si>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</si>
  <si>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</si>
  <si>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</si>
  <si>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</si>
  <si>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</si>
  <si>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</si>
  <si>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</si>
  <si>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</si>
  <si>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</si>
  <si>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</si>
  <si>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</si>
  <si>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</si>
  <si>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</si>
  <si>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</si>
  <si>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</si>
  <si>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</si>
  <si>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</si>
  <si>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</si>
  <si>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</si>
  <si>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</si>
  <si>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</si>
  <si>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</si>
  <si>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</si>
  <si>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</si>
  <si>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</si>
  <si>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</si>
  <si>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</si>
  <si>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</si>
  <si>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</si>
  <si>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</si>
  <si>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</si>
  <si>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</si>
  <si>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</si>
  <si>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</si>
  <si>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</si>
  <si>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</si>
  <si>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</si>
  <si>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</si>
  <si>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</si>
  <si>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</si>
  <si>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</si>
  <si>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</si>
  <si>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</si>
  <si>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</si>
  <si>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</si>
  <si>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</si>
  <si>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</si>
  <si>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</si>
  <si>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</si>
  <si>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</si>
  <si>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</si>
  <si>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</si>
  <si>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</si>
  <si>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</si>
  <si>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</si>
  <si>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</si>
  <si>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</si>
  <si>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</si>
  <si>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</si>
  <si>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</si>
  <si>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</si>
  <si>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</si>
  <si>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</si>
  <si>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</si>
  <si>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</si>
  <si>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</si>
  <si>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</si>
  <si>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</si>
  <si>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</si>
  <si>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</si>
  <si>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</si>
  <si>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</si>
  <si>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</si>
  <si>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</si>
  <si>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</si>
  <si>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</si>
  <si>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</si>
  <si>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</si>
  <si>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</si>
  <si>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</si>
  <si>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</si>
  <si>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</si>
  <si>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</si>
  <si>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</si>
  <si>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</si>
  <si>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</si>
  <si>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</si>
  <si>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</si>
  <si>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</si>
  <si>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</si>
  <si>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</si>
  <si>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</si>
  <si>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</si>
  <si>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</si>
  <si>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</si>
  <si>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</si>
  <si>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</si>
  <si>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</si>
  <si>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</si>
  <si>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</si>
  <si>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</si>
  <si>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</si>
  <si>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</si>
  <si>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</si>
  <si>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</si>
  <si>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</si>
  <si>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</si>
  <si>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</si>
  <si>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</si>
  <si>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</si>
  <si>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平成３１年４月１日から地方公営企業法の全部適用となった。
　①経常収支比率は１００％以上なので単年度収支は黒字であるが、⑤経費回収率は１００％を下回っており、使用料で回収すべき経費を使用料で賄えていない。これは、一般会計からの繰入金等に頼っている状況であるが、後述のとおり一般会計からの基準外操入金縮減や概成に向けた事業計画を精査し、接続率向上に努めなければならない。
　④企業債残高対事業規模比率が類似団体平均値より低い比率となっているが、今後必要な更新が増えると予測されるため、計画的に投資を行っていく必要がある。
　③流動比率は１００％を下回っている。これは、１年以内に現金化できる資産で、１年以内に支払わなければならない負債を賄えていないことを表し、支払能力を高めるための経営改善を図っていく必要がある。
　⑥汚水処理原価は類似団体平均値を下回っており、法適用前から少しずつ減少している。
　⑦施設利用率は類似団体平均値や全国平均よりも高い。
　⑧水洗化率は類似団体平均値よりも低いため、接続率向上に努める必要がある。</t>
    <phoneticPr fontId="4"/>
  </si>
  <si>
    <t>　①有形固定資産減価償却率は類似団体平均値や全国平均よりも高く、法定耐用年数に近い資産が多いことが分かる。
　③管渠は法定耐用年数を経過していないのでほぼ更新しておらず、管渠改善率は低い数値であるが、類似団体平均値や全国平均よりも少しだけ高い。
　処理場等の施設は長期的な視点で老朽化の進展を考慮し、優先順位を付けて点検・調査、修繕・改善し、施設全体を対象とした施設管理を最適化する必要がある。
　今後はそのための財源を確保し、効率的・計画的に投資を行っていく必要がある。</t>
    <phoneticPr fontId="4"/>
  </si>
  <si>
    <t>　公営企業を取り巻く環境は、人口減少等に伴う使用料収入の減少や施設の老朽化、耐震化、耐水化に伴う更新・改修需要の拡大等により、厳しさを増している。
　本市は、令和元年度に「吉野川市下水道経営戦略」を策定した。将来にわたり下水道サービス水準の維持向上を図り、安定した経営基盤の確保に努める。
　しかし、遅くとも令和６年度には赤字団体に転落するという、極めて厳しい「中期財政見通し」を明らかにした本市では、一般会計からの基準外繰入金の減額にも対応し、「特別会計・公営企業の自立・自走」を実現するため、令和３年度の「汚水処理施設整備構想」改訂の中で検討する。
　また、令和３年度も「未接続世帯戸別訪問事業」を引き続き実施する。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</si>
</sst>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0.56999999999999995</c:v>
                </c:pt>
              </c:numCache>
            </c:numRef>
          </c:val>
          <c:extLst>
            <c:ext xmlns:c16="http://schemas.microsoft.com/office/drawing/2014/chart" uri="{C3380CC4-5D6E-409C-BE32-E72D297353CC}">
              <c16:uniqueId val="{00000000-DC38-4E9B-A3E8-459DB38EAE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DC38-4E9B-A3E8-459DB38EAE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52.19</c:v>
                </c:pt>
              </c:numCache>
            </c:numRef>
          </c:val>
          <c:extLst>
            <c:ext xmlns:c16="http://schemas.microsoft.com/office/drawing/2014/chart" uri="{C3380CC4-5D6E-409C-BE32-E72D297353CC}">
              <c16:uniqueId val="{00000000-2868-4BB0-ABFA-6961623DD1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2868-4BB0-ABFA-6961623DD1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50.05</c:v>
                </c:pt>
              </c:numCache>
            </c:numRef>
          </c:val>
          <c:extLst>
            <c:ext xmlns:c16="http://schemas.microsoft.com/office/drawing/2014/chart" uri="{C3380CC4-5D6E-409C-BE32-E72D297353CC}">
              <c16:uniqueId val="{00000000-0C93-45FE-BFBC-71F6E28D6C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0C93-45FE-BFBC-71F6E28D6C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105.28</c:v>
                </c:pt>
              </c:numCache>
            </c:numRef>
          </c:val>
          <c:extLst>
            <c:ext xmlns:c16="http://schemas.microsoft.com/office/drawing/2014/chart" uri="{C3380CC4-5D6E-409C-BE32-E72D297353CC}">
              <c16:uniqueId val="{00000000-5FB4-45E2-8429-D00CEF30BD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5FB4-45E2-8429-D00CEF30BD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33.14</c:v>
                </c:pt>
              </c:numCache>
            </c:numRef>
          </c:val>
          <c:extLst>
            <c:ext xmlns:c16="http://schemas.microsoft.com/office/drawing/2014/chart" uri="{C3380CC4-5D6E-409C-BE32-E72D297353CC}">
              <c16:uniqueId val="{00000000-D901-43F2-A937-40B4A45EFD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D901-43F2-A937-40B4A45EFD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DD6-442E-8C5C-A3A193A562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7DD6-442E-8C5C-A3A193A562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EF-44E0-8CD4-A729DF8615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DDEF-44E0-8CD4-A729DF8615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52.97</c:v>
                </c:pt>
              </c:numCache>
            </c:numRef>
          </c:val>
          <c:extLst>
            <c:ext xmlns:c16="http://schemas.microsoft.com/office/drawing/2014/chart" uri="{C3380CC4-5D6E-409C-BE32-E72D297353CC}">
              <c16:uniqueId val="{00000000-7BDC-4AFA-BBBE-7F0BB1681C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7BDC-4AFA-BBBE-7F0BB1681C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695.92</c:v>
                </c:pt>
              </c:numCache>
            </c:numRef>
          </c:val>
          <c:extLst>
            <c:ext xmlns:c16="http://schemas.microsoft.com/office/drawing/2014/chart" uri="{C3380CC4-5D6E-409C-BE32-E72D297353CC}">
              <c16:uniqueId val="{00000000-C0B4-4168-AAEE-E984CE2875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C0B4-4168-AAEE-E984CE2875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72.930000000000007</c:v>
                </c:pt>
              </c:numCache>
            </c:numRef>
          </c:val>
          <c:extLst>
            <c:ext xmlns:c16="http://schemas.microsoft.com/office/drawing/2014/chart" uri="{C3380CC4-5D6E-409C-BE32-E72D297353CC}">
              <c16:uniqueId val="{00000000-FE5E-4642-9957-FB3C608970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FE5E-4642-9957-FB3C608970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148.54</c:v>
                </c:pt>
              </c:numCache>
            </c:numRef>
          </c:val>
          <c:extLst>
            <c:ext xmlns:c16="http://schemas.microsoft.com/office/drawing/2014/chart" uri="{C3380CC4-5D6E-409C-BE32-E72D297353CC}">
              <c16:uniqueId val="{00000000-37CE-4F8C-9669-ACDC160C20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37CE-4F8C-9669-ACDC160C20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3" zoomScaleNormal="100" workbookViewId="0">
      <selection activeCell="AX37" sqref="AX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吉野川市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40775</v>
      </c>
      <c r="AM8" s="51"/>
      <c r="AN8" s="51"/>
      <c r="AO8" s="51"/>
      <c r="AP8" s="51"/>
      <c r="AQ8" s="51"/>
      <c r="AR8" s="51"/>
      <c r="AS8" s="51"/>
      <c r="AT8" s="46">
        <f>データ!T6</f>
        <v>144.13999999999999</v>
      </c>
      <c r="AU8" s="46"/>
      <c r="AV8" s="46"/>
      <c r="AW8" s="46"/>
      <c r="AX8" s="46"/>
      <c r="AY8" s="46"/>
      <c r="AZ8" s="46"/>
      <c r="BA8" s="46"/>
      <c r="BB8" s="46">
        <f>データ!U6</f>
        <v>282.88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49.27</v>
      </c>
      <c r="J10" s="46"/>
      <c r="K10" s="46"/>
      <c r="L10" s="46"/>
      <c r="M10" s="46"/>
      <c r="N10" s="46"/>
      <c r="O10" s="46"/>
      <c r="P10" s="46">
        <f>データ!P6</f>
        <v>10.33</v>
      </c>
      <c r="Q10" s="46"/>
      <c r="R10" s="46"/>
      <c r="S10" s="46"/>
      <c r="T10" s="46"/>
      <c r="U10" s="46"/>
      <c r="V10" s="46"/>
      <c r="W10" s="46">
        <f>データ!Q6</f>
        <v>96.84</v>
      </c>
      <c r="X10" s="46"/>
      <c r="Y10" s="46"/>
      <c r="Z10" s="46"/>
      <c r="AA10" s="46"/>
      <c r="AB10" s="46"/>
      <c r="AC10" s="46"/>
      <c r="AD10" s="51">
        <f>データ!R6</f>
        <v>2750</v>
      </c>
      <c r="AE10" s="51"/>
      <c r="AF10" s="51"/>
      <c r="AG10" s="51"/>
      <c r="AH10" s="51"/>
      <c r="AI10" s="51"/>
      <c r="AJ10" s="51"/>
      <c r="AK10" s="2"/>
      <c r="AL10" s="51">
        <f>データ!V6</f>
        <v>4180</v>
      </c>
      <c r="AM10" s="51"/>
      <c r="AN10" s="51"/>
      <c r="AO10" s="51"/>
      <c r="AP10" s="51"/>
      <c r="AQ10" s="51"/>
      <c r="AR10" s="51"/>
      <c r="AS10" s="51"/>
      <c r="AT10" s="46">
        <f>データ!W6</f>
        <v>1.75</v>
      </c>
      <c r="AU10" s="46"/>
      <c r="AV10" s="46"/>
      <c r="AW10" s="46"/>
      <c r="AX10" s="46"/>
      <c r="AY10" s="46"/>
      <c r="AZ10" s="46"/>
      <c r="BA10" s="46"/>
      <c r="BB10" s="46">
        <f>データ!X6</f>
        <v>2388.5700000000002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tJGyz52xrxT1gDtZiJhvyrfj35Rc0fFUJDFJE3QrNffjViHEROgJJtdX/1YuTCAHevucZ/X55FBvFMA+1Curhg==" saltValue="07Yvuavc98qIWPd9G1ug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362051</v>
      </c>
      <c r="D6" s="33">
        <f t="shared" si="3"/>
        <v>46</v>
      </c>
      <c r="E6" s="33">
        <f t="shared" si="3"/>
        <v>17</v>
      </c>
      <c r="F6" s="33">
        <f t="shared" si="3"/>
        <v>4</v>
      </c>
      <c r="G6" s="33">
        <f t="shared" si="3"/>
        <v>0</v>
      </c>
      <c r="H6" s="33" t="str">
        <f t="shared" si="3"/>
        <v>徳島県　吉野川市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49.27</v>
      </c>
      <c r="P6" s="34">
        <f t="shared" si="3"/>
        <v>10.33</v>
      </c>
      <c r="Q6" s="34">
        <f t="shared" si="3"/>
        <v>96.84</v>
      </c>
      <c r="R6" s="34">
        <f t="shared" si="3"/>
        <v>2750</v>
      </c>
      <c r="S6" s="34">
        <f t="shared" si="3"/>
        <v>40775</v>
      </c>
      <c r="T6" s="34">
        <f t="shared" si="3"/>
        <v>144.13999999999999</v>
      </c>
      <c r="U6" s="34">
        <f t="shared" si="3"/>
        <v>282.88</v>
      </c>
      <c r="V6" s="34">
        <f t="shared" si="3"/>
        <v>4180</v>
      </c>
      <c r="W6" s="34">
        <f t="shared" si="3"/>
        <v>1.75</v>
      </c>
      <c r="X6" s="34">
        <f t="shared" si="3"/>
        <v>2388.5700000000002</v>
      </c>
      <c r="Y6" s="35" t="str">
        <f>IF(Y7="",NA(),Y7)</f>
        <v>-</v>
      </c>
      <c r="Z6" s="35" t="str">
        <f t="shared" ref="Z6:AH6" si="4">IF(Z7="",NA(),Z7)</f>
        <v>-</v>
      </c>
      <c r="AA6" s="35" t="str">
        <f t="shared" si="4"/>
        <v>-</v>
      </c>
      <c r="AB6" s="35" t="str">
        <f t="shared" si="4"/>
        <v>-</v>
      </c>
      <c r="AC6" s="35">
        <f t="shared" si="4"/>
        <v>105.28</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52.97</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695.92</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72.930000000000007</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148.54</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52.19</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50.05</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33.14</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5">
        <f t="shared" si="14"/>
        <v>0.56999999999999995</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362051</v>
      </c>
      <c r="D7" s="37">
        <v>46</v>
      </c>
      <c r="E7" s="37">
        <v>17</v>
      </c>
      <c r="F7" s="37">
        <v>4</v>
      </c>
      <c r="G7" s="37">
        <v>0</v>
      </c>
      <c r="H7" s="37" t="s">
        <v>96</v>
      </c>
      <c r="I7" s="37" t="s">
        <v>97</v>
      </c>
      <c r="J7" s="37" t="s">
        <v>98</v>
      </c>
      <c r="K7" s="37" t="s">
        <v>99</v>
      </c>
      <c r="L7" s="37" t="s">
        <v>100</v>
      </c>
      <c r="M7" s="37" t="s">
        <v>101</v>
      </c>
      <c r="N7" s="38" t="s">
        <v>102</v>
      </c>
      <c r="O7" s="38">
        <v>49.27</v>
      </c>
      <c r="P7" s="38">
        <v>10.33</v>
      </c>
      <c r="Q7" s="38">
        <v>96.84</v>
      </c>
      <c r="R7" s="38">
        <v>2750</v>
      </c>
      <c r="S7" s="38">
        <v>40775</v>
      </c>
      <c r="T7" s="38">
        <v>144.13999999999999</v>
      </c>
      <c r="U7" s="38">
        <v>282.88</v>
      </c>
      <c r="V7" s="38">
        <v>4180</v>
      </c>
      <c r="W7" s="38">
        <v>1.75</v>
      </c>
      <c r="X7" s="38">
        <v>2388.5700000000002</v>
      </c>
      <c r="Y7" s="38" t="s">
        <v>102</v>
      </c>
      <c r="Z7" s="38" t="s">
        <v>102</v>
      </c>
      <c r="AA7" s="38" t="s">
        <v>102</v>
      </c>
      <c r="AB7" s="38" t="s">
        <v>102</v>
      </c>
      <c r="AC7" s="38">
        <v>105.28</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52.97</v>
      </c>
      <c r="AZ7" s="38" t="s">
        <v>102</v>
      </c>
      <c r="BA7" s="38" t="s">
        <v>102</v>
      </c>
      <c r="BB7" s="38" t="s">
        <v>102</v>
      </c>
      <c r="BC7" s="38" t="s">
        <v>102</v>
      </c>
      <c r="BD7" s="38">
        <v>47.72</v>
      </c>
      <c r="BE7" s="38">
        <v>49.61</v>
      </c>
      <c r="BF7" s="38" t="s">
        <v>102</v>
      </c>
      <c r="BG7" s="38" t="s">
        <v>102</v>
      </c>
      <c r="BH7" s="38" t="s">
        <v>102</v>
      </c>
      <c r="BI7" s="38" t="s">
        <v>102</v>
      </c>
      <c r="BJ7" s="38">
        <v>695.92</v>
      </c>
      <c r="BK7" s="38" t="s">
        <v>102</v>
      </c>
      <c r="BL7" s="38" t="s">
        <v>102</v>
      </c>
      <c r="BM7" s="38" t="s">
        <v>102</v>
      </c>
      <c r="BN7" s="38" t="s">
        <v>102</v>
      </c>
      <c r="BO7" s="38">
        <v>1206.79</v>
      </c>
      <c r="BP7" s="38">
        <v>1218.7</v>
      </c>
      <c r="BQ7" s="38" t="s">
        <v>102</v>
      </c>
      <c r="BR7" s="38" t="s">
        <v>102</v>
      </c>
      <c r="BS7" s="38" t="s">
        <v>102</v>
      </c>
      <c r="BT7" s="38" t="s">
        <v>102</v>
      </c>
      <c r="BU7" s="38">
        <v>72.930000000000007</v>
      </c>
      <c r="BV7" s="38" t="s">
        <v>102</v>
      </c>
      <c r="BW7" s="38" t="s">
        <v>102</v>
      </c>
      <c r="BX7" s="38" t="s">
        <v>102</v>
      </c>
      <c r="BY7" s="38" t="s">
        <v>102</v>
      </c>
      <c r="BZ7" s="38">
        <v>71.84</v>
      </c>
      <c r="CA7" s="38">
        <v>74.17</v>
      </c>
      <c r="CB7" s="38" t="s">
        <v>102</v>
      </c>
      <c r="CC7" s="38" t="s">
        <v>102</v>
      </c>
      <c r="CD7" s="38" t="s">
        <v>102</v>
      </c>
      <c r="CE7" s="38" t="s">
        <v>102</v>
      </c>
      <c r="CF7" s="38">
        <v>148.54</v>
      </c>
      <c r="CG7" s="38" t="s">
        <v>102</v>
      </c>
      <c r="CH7" s="38" t="s">
        <v>102</v>
      </c>
      <c r="CI7" s="38" t="s">
        <v>102</v>
      </c>
      <c r="CJ7" s="38" t="s">
        <v>102</v>
      </c>
      <c r="CK7" s="38">
        <v>228.47</v>
      </c>
      <c r="CL7" s="38">
        <v>218.56</v>
      </c>
      <c r="CM7" s="38" t="s">
        <v>102</v>
      </c>
      <c r="CN7" s="38" t="s">
        <v>102</v>
      </c>
      <c r="CO7" s="38" t="s">
        <v>102</v>
      </c>
      <c r="CP7" s="38" t="s">
        <v>102</v>
      </c>
      <c r="CQ7" s="38">
        <v>52.19</v>
      </c>
      <c r="CR7" s="38" t="s">
        <v>102</v>
      </c>
      <c r="CS7" s="38" t="s">
        <v>102</v>
      </c>
      <c r="CT7" s="38" t="s">
        <v>102</v>
      </c>
      <c r="CU7" s="38" t="s">
        <v>102</v>
      </c>
      <c r="CV7" s="38">
        <v>42.47</v>
      </c>
      <c r="CW7" s="38">
        <v>42.86</v>
      </c>
      <c r="CX7" s="38" t="s">
        <v>102</v>
      </c>
      <c r="CY7" s="38" t="s">
        <v>102</v>
      </c>
      <c r="CZ7" s="38" t="s">
        <v>102</v>
      </c>
      <c r="DA7" s="38" t="s">
        <v>102</v>
      </c>
      <c r="DB7" s="38">
        <v>50.05</v>
      </c>
      <c r="DC7" s="38" t="s">
        <v>102</v>
      </c>
      <c r="DD7" s="38" t="s">
        <v>102</v>
      </c>
      <c r="DE7" s="38" t="s">
        <v>102</v>
      </c>
      <c r="DF7" s="38" t="s">
        <v>102</v>
      </c>
      <c r="DG7" s="38">
        <v>83.75</v>
      </c>
      <c r="DH7" s="38">
        <v>84.2</v>
      </c>
      <c r="DI7" s="38" t="s">
        <v>102</v>
      </c>
      <c r="DJ7" s="38" t="s">
        <v>102</v>
      </c>
      <c r="DK7" s="38" t="s">
        <v>102</v>
      </c>
      <c r="DL7" s="38" t="s">
        <v>102</v>
      </c>
      <c r="DM7" s="38">
        <v>33.14</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0.56999999999999995</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00474:住友 知恵</cp:lastModifiedBy>
  <cp:lastPrinted>2021-01-26T08:29:20Z</cp:lastPrinted>
  <dcterms:created xsi:type="dcterms:W3CDTF">2020-12-04T02:34:45Z</dcterms:created>
  <dcterms:modified xsi:type="dcterms:W3CDTF">2021-01-26T08:29:24Z</dcterms:modified>
  <cp:category/>
</cp:coreProperties>
</file>