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359\Desktop\【１／２９(金)〆切】公営企業に係る経営比較分析表（令和元年度決算）の分析等について（依頼）\"/>
    </mc:Choice>
  </mc:AlternateContent>
  <xr:revisionPtr revIDLastSave="0" documentId="13_ncr:1_{29BBA333-4A68-4F3B-8D19-7CFA8E7A14FA}" xr6:coauthVersionLast="36" xr6:coauthVersionMax="36" xr10:uidLastSave="{00000000-0000-0000-0000-000000000000}"/>
  <workbookProtection workbookAlgorithmName="SHA-512" workbookHashValue="krK5jdWUPiZNFcJEPIZBIHA06gCdBvA8apmq2oT/LNDMcWN/PryQeP466gQDIaWdyC4aw8y9VbZqjrBoEC9+hQ==" workbookSaltValue="Igxkeha6/6zCiswwbh2Ly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E85" i="4"/>
  <c r="BB10" i="4"/>
  <c r="W10" i="4"/>
  <c r="P10" i="4"/>
  <c r="BB8" i="4"/>
  <c r="AT8" i="4"/>
  <c r="AD8" i="4"/>
  <c r="W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<sst xmlns="http://schemas.openxmlformats.org/spreadsheetml/2006/main" count="320" uniqueCount="117">
  <si>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</si>
  <si>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</si>
  <si>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</si>
  <si>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</si>
  <si>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</si>
  <si>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</si>
  <si>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</si>
  <si>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</si>
  <si>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</si>
  <si>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</si>
  <si>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</si>
  <si>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</si>
  <si>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</si>
  <si>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</si>
  <si>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</si>
  <si>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</si>
  <si>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</si>
  <si>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</si>
  <si>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</si>
  <si>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</si>
  <si>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</si>
  <si>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</si>
  <si>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</si>
  <si>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</si>
  <si>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</si>
  <si>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</si>
  <si>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</si>
  <si>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</si>
  <si>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</si>
  <si>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</si>
  <si>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</si>
  <si>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</si>
  <si>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</si>
  <si>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</si>
  <si>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</si>
  <si>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</si>
  <si>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</si>
  <si>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</si>
  <si>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</si>
  <si>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</si>
  <si>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</si>
  <si>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</si>
  <si>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</si>
  <si>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</si>
  <si>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</si>
  <si>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</si>
  <si>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</si>
  <si>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</si>
  <si>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</si>
  <si>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</si>
  <si>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</si>
  <si>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</si>
  <si>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</si>
  <si>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</si>
  <si>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</si>
  <si>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</si>
  <si>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</si>
  <si>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</si>
  <si>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</si>
  <si>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</si>
  <si>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</si>
  <si>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</si>
  <si>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</si>
  <si>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</si>
  <si>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</si>
  <si>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</si>
  <si>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</si>
  <si>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</si>
  <si>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</si>
  <si>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</si>
  <si>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</si>
  <si>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</si>
  <si>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</si>
  <si>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</si>
  <si>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</si>
  <si>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</si>
  <si>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</si>
  <si>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</si>
  <si>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</si>
  <si>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</si>
  <si>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</si>
  <si>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</si>
  <si>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</si>
  <si>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</si>
  <si>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</si>
  <si>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</si>
  <si>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</si>
  <si>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</si>
  <si>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</si>
  <si>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</si>
  <si>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</si>
  <si>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</si>
  <si>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</si>
  <si>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</si>
  <si>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</si>
  <si>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</si>
  <si>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北島町</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</si>
  <si>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</si>
  <si>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</si>
  <si>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</si>
  <si>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</si>
  <si>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</si>
  <si>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</si>
  <si>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</si>
  <si>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</si>
  <si>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</si>
  <si>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</si>
  <si>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</si>
  <si>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</si>
  <si>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</si>
  <si>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</si>
  <si>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</si>
  <si>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</si>
  <si>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</si>
  <si>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施設整備開始は平成13年度であり、施設の老朽化は見られない。</t>
    <rPh sb="0" eb="2">
      <t>シセツ</t>
    </rPh>
    <rPh sb="2" eb="4">
      <t>セイビ</t>
    </rPh>
    <rPh sb="4" eb="6">
      <t>カイシ</t>
    </rPh>
    <rPh sb="7" eb="9">
      <t>ヘイセイ</t>
    </rPh>
    <rPh sb="11" eb="13">
      <t>ネンド</t>
    </rPh>
    <rPh sb="17" eb="19">
      <t>シセツ</t>
    </rPh>
    <rPh sb="20" eb="23">
      <t>ロウキュウカ</t>
    </rPh>
    <rPh sb="24" eb="25">
      <t>ミ</t>
    </rPh>
    <phoneticPr fontId="4"/>
  </si>
  <si>
    <t>経常収支比率は100％を超えているものの、一般会計からの補助金収入に依存している。
流動比率（短期的な債務に対する支払能力）は100％を超えているものの、類似団体の平均を下回っている。
当事業は、現在設備投資の段階であり、収益を確保するのに十分な基盤を形成しているところである。
水洗化率は類似団体と比較し低い水準であり、向上に向けた取り組みが必要である。</t>
    <rPh sb="0" eb="2">
      <t>ケイジョウ</t>
    </rPh>
    <rPh sb="2" eb="4">
      <t>シュウシ</t>
    </rPh>
    <rPh sb="4" eb="6">
      <t>ヒリツ</t>
    </rPh>
    <rPh sb="12" eb="13">
      <t>コ</t>
    </rPh>
    <rPh sb="21" eb="23">
      <t>イッパン</t>
    </rPh>
    <rPh sb="23" eb="25">
      <t>カイケイ</t>
    </rPh>
    <rPh sb="28" eb="31">
      <t>ホジョキン</t>
    </rPh>
    <rPh sb="31" eb="33">
      <t>シュウニュウ</t>
    </rPh>
    <rPh sb="34" eb="36">
      <t>イゾン</t>
    </rPh>
    <rPh sb="42" eb="44">
      <t>リュウドウ</t>
    </rPh>
    <rPh sb="44" eb="46">
      <t>ヒリツ</t>
    </rPh>
    <rPh sb="47" eb="50">
      <t>タンキテキ</t>
    </rPh>
    <rPh sb="51" eb="53">
      <t>サイム</t>
    </rPh>
    <rPh sb="54" eb="55">
      <t>タイ</t>
    </rPh>
    <rPh sb="57" eb="59">
      <t>シハライ</t>
    </rPh>
    <rPh sb="59" eb="61">
      <t>ノウリョク</t>
    </rPh>
    <rPh sb="68" eb="69">
      <t>コ</t>
    </rPh>
    <rPh sb="77" eb="79">
      <t>ルイジ</t>
    </rPh>
    <rPh sb="79" eb="81">
      <t>ダンタイ</t>
    </rPh>
    <rPh sb="82" eb="84">
      <t>ヘイキン</t>
    </rPh>
    <rPh sb="85" eb="87">
      <t>シタマワ</t>
    </rPh>
    <rPh sb="93" eb="94">
      <t>トウ</t>
    </rPh>
    <rPh sb="94" eb="96">
      <t>ジギョウ</t>
    </rPh>
    <rPh sb="98" eb="100">
      <t>ゲンザイ</t>
    </rPh>
    <rPh sb="100" eb="102">
      <t>セツビ</t>
    </rPh>
    <rPh sb="102" eb="104">
      <t>トウシ</t>
    </rPh>
    <rPh sb="105" eb="107">
      <t>ダンカイ</t>
    </rPh>
    <rPh sb="111" eb="113">
      <t>シュウエキ</t>
    </rPh>
    <rPh sb="114" eb="116">
      <t>カクホ</t>
    </rPh>
    <rPh sb="120" eb="122">
      <t>ジュウブン</t>
    </rPh>
    <rPh sb="123" eb="125">
      <t>キバン</t>
    </rPh>
    <rPh sb="126" eb="128">
      <t>ケイセイ</t>
    </rPh>
    <rPh sb="140" eb="143">
      <t>スイセンカ</t>
    </rPh>
    <rPh sb="143" eb="144">
      <t>リツ</t>
    </rPh>
    <rPh sb="145" eb="147">
      <t>ルイジ</t>
    </rPh>
    <rPh sb="147" eb="149">
      <t>ダンタイ</t>
    </rPh>
    <rPh sb="150" eb="152">
      <t>ヒカク</t>
    </rPh>
    <rPh sb="153" eb="154">
      <t>ヒク</t>
    </rPh>
    <rPh sb="155" eb="157">
      <t>スイジュン</t>
    </rPh>
    <rPh sb="161" eb="163">
      <t>コウジョウ</t>
    </rPh>
    <rPh sb="164" eb="165">
      <t>ム</t>
    </rPh>
    <rPh sb="167" eb="168">
      <t>ト</t>
    </rPh>
    <rPh sb="169" eb="170">
      <t>ク</t>
    </rPh>
    <rPh sb="172" eb="174">
      <t>ヒツヨウ</t>
    </rPh>
    <phoneticPr fontId="4"/>
  </si>
  <si>
    <t>令和元年度より地方公営企業法を一部適用したことにより更なる経営状況等の把握に努め、面整備を進めていくとともに、水洗化率の向上に向けた取り組みを継続、強化していくことにより経営基盤の強化を図りたい。</t>
    <rPh sb="0" eb="2">
      <t>レイワ</t>
    </rPh>
    <rPh sb="2" eb="5">
      <t>ガンネンド</t>
    </rPh>
    <rPh sb="7" eb="9">
      <t>チホウ</t>
    </rPh>
    <rPh sb="9" eb="11">
      <t>コウエイ</t>
    </rPh>
    <rPh sb="11" eb="13">
      <t>キギョウ</t>
    </rPh>
    <rPh sb="13" eb="14">
      <t>ホウ</t>
    </rPh>
    <rPh sb="15" eb="17">
      <t>イチブ</t>
    </rPh>
    <rPh sb="17" eb="19">
      <t>テキヨウ</t>
    </rPh>
    <rPh sb="26" eb="27">
      <t>サラ</t>
    </rPh>
    <rPh sb="29" eb="31">
      <t>ケイエイ</t>
    </rPh>
    <rPh sb="31" eb="33">
      <t>ジョウキョウ</t>
    </rPh>
    <rPh sb="33" eb="34">
      <t>トウ</t>
    </rPh>
    <rPh sb="35" eb="37">
      <t>ハアク</t>
    </rPh>
    <rPh sb="38" eb="39">
      <t>ツト</t>
    </rPh>
    <rPh sb="41" eb="42">
      <t>メン</t>
    </rPh>
    <rPh sb="42" eb="44">
      <t>セイビ</t>
    </rPh>
    <rPh sb="45" eb="46">
      <t>スス</t>
    </rPh>
    <rPh sb="55" eb="57">
      <t>スイセン</t>
    </rPh>
    <rPh sb="57" eb="58">
      <t>カ</t>
    </rPh>
    <rPh sb="58" eb="59">
      <t>リツ</t>
    </rPh>
    <rPh sb="60" eb="62">
      <t>コウジョウ</t>
    </rPh>
    <rPh sb="63" eb="64">
      <t>ム</t>
    </rPh>
    <rPh sb="66" eb="67">
      <t>ト</t>
    </rPh>
    <rPh sb="68" eb="69">
      <t>ク</t>
    </rPh>
    <rPh sb="71" eb="73">
      <t>ケイゾク</t>
    </rPh>
    <rPh sb="74" eb="76">
      <t>キョウカ</t>
    </rPh>
    <rPh sb="85" eb="87">
      <t>ケイエイ</t>
    </rPh>
    <rPh sb="87" eb="89">
      <t>キバン</t>
    </rPh>
    <rPh sb="90" eb="92">
      <t>キョウカ</t>
    </rPh>
    <rPh sb="93" eb="9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</si>
</sst>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95F-4F23-88D1-440C9D132CB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D95F-4F23-88D1-440C9D132CB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4D-475F-8090-75409039243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41.81</c:v>
                </c:pt>
              </c:numCache>
            </c:numRef>
          </c:val>
          <c:smooth val="0"/>
          <c:extLst>
            <c:ext xmlns:c16="http://schemas.microsoft.com/office/drawing/2014/chart" uri="{C3380CC4-5D6E-409C-BE32-E72D297353CC}">
              <c16:uniqueId val="{00000001-504D-475F-8090-75409039243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43.16</c:v>
                </c:pt>
              </c:numCache>
            </c:numRef>
          </c:val>
          <c:extLst>
            <c:ext xmlns:c16="http://schemas.microsoft.com/office/drawing/2014/chart" uri="{C3380CC4-5D6E-409C-BE32-E72D297353CC}">
              <c16:uniqueId val="{00000000-0801-49B1-B493-2C93B17B61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63.54</c:v>
                </c:pt>
              </c:numCache>
            </c:numRef>
          </c:val>
          <c:smooth val="0"/>
          <c:extLst>
            <c:ext xmlns:c16="http://schemas.microsoft.com/office/drawing/2014/chart" uri="{C3380CC4-5D6E-409C-BE32-E72D297353CC}">
              <c16:uniqueId val="{00000001-0801-49B1-B493-2C93B17B61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103.7</c:v>
                </c:pt>
              </c:numCache>
            </c:numRef>
          </c:val>
          <c:extLst>
            <c:ext xmlns:c16="http://schemas.microsoft.com/office/drawing/2014/chart" uri="{C3380CC4-5D6E-409C-BE32-E72D297353CC}">
              <c16:uniqueId val="{00000000-02CC-4F2A-ADC0-3BFE5A237BB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101.29</c:v>
                </c:pt>
              </c:numCache>
            </c:numRef>
          </c:val>
          <c:smooth val="0"/>
          <c:extLst>
            <c:ext xmlns:c16="http://schemas.microsoft.com/office/drawing/2014/chart" uri="{C3380CC4-5D6E-409C-BE32-E72D297353CC}">
              <c16:uniqueId val="{00000001-02CC-4F2A-ADC0-3BFE5A237BB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11.64</c:v>
                </c:pt>
              </c:numCache>
            </c:numRef>
          </c:val>
          <c:extLst>
            <c:ext xmlns:c16="http://schemas.microsoft.com/office/drawing/2014/chart" uri="{C3380CC4-5D6E-409C-BE32-E72D297353CC}">
              <c16:uniqueId val="{00000000-2F93-4F82-81EF-B9F98802D1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4.83</c:v>
                </c:pt>
              </c:numCache>
            </c:numRef>
          </c:val>
          <c:smooth val="0"/>
          <c:extLst>
            <c:ext xmlns:c16="http://schemas.microsoft.com/office/drawing/2014/chart" uri="{C3380CC4-5D6E-409C-BE32-E72D297353CC}">
              <c16:uniqueId val="{00000001-2F93-4F82-81EF-B9F98802D1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20F-47EA-BBC1-7CC8C3FAA64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20F-47EA-BBC1-7CC8C3FAA64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B2A-475A-869A-EDC8A26959B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46.03</c:v>
                </c:pt>
              </c:numCache>
            </c:numRef>
          </c:val>
          <c:smooth val="0"/>
          <c:extLst>
            <c:ext xmlns:c16="http://schemas.microsoft.com/office/drawing/2014/chart" uri="{C3380CC4-5D6E-409C-BE32-E72D297353CC}">
              <c16:uniqueId val="{00000001-EB2A-475A-869A-EDC8A26959B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117.56</c:v>
                </c:pt>
              </c:numCache>
            </c:numRef>
          </c:val>
          <c:extLst>
            <c:ext xmlns:c16="http://schemas.microsoft.com/office/drawing/2014/chart" uri="{C3380CC4-5D6E-409C-BE32-E72D297353CC}">
              <c16:uniqueId val="{00000000-1153-43B7-87DC-0225A045906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159.65</c:v>
                </c:pt>
              </c:numCache>
            </c:numRef>
          </c:val>
          <c:smooth val="0"/>
          <c:extLst>
            <c:ext xmlns:c16="http://schemas.microsoft.com/office/drawing/2014/chart" uri="{C3380CC4-5D6E-409C-BE32-E72D297353CC}">
              <c16:uniqueId val="{00000001-1153-43B7-87DC-0225A045906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5496.79</c:v>
                </c:pt>
              </c:numCache>
            </c:numRef>
          </c:val>
          <c:extLst>
            <c:ext xmlns:c16="http://schemas.microsoft.com/office/drawing/2014/chart" uri="{C3380CC4-5D6E-409C-BE32-E72D297353CC}">
              <c16:uniqueId val="{00000000-A24A-4F11-9859-904D3778BA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2154.8200000000002</c:v>
                </c:pt>
              </c:numCache>
            </c:numRef>
          </c:val>
          <c:smooth val="0"/>
          <c:extLst>
            <c:ext xmlns:c16="http://schemas.microsoft.com/office/drawing/2014/chart" uri="{C3380CC4-5D6E-409C-BE32-E72D297353CC}">
              <c16:uniqueId val="{00000001-A24A-4F11-9859-904D3778BA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51.31</c:v>
                </c:pt>
              </c:numCache>
            </c:numRef>
          </c:val>
          <c:extLst>
            <c:ext xmlns:c16="http://schemas.microsoft.com/office/drawing/2014/chart" uri="{C3380CC4-5D6E-409C-BE32-E72D297353CC}">
              <c16:uniqueId val="{00000000-3BAC-4BEF-8E93-B096CB88C98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73.63</c:v>
                </c:pt>
              </c:numCache>
            </c:numRef>
          </c:val>
          <c:smooth val="0"/>
          <c:extLst>
            <c:ext xmlns:c16="http://schemas.microsoft.com/office/drawing/2014/chart" uri="{C3380CC4-5D6E-409C-BE32-E72D297353CC}">
              <c16:uniqueId val="{00000001-3BAC-4BEF-8E93-B096CB88C98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324.31</c:v>
                </c:pt>
              </c:numCache>
            </c:numRef>
          </c:val>
          <c:extLst>
            <c:ext xmlns:c16="http://schemas.microsoft.com/office/drawing/2014/chart" uri="{C3380CC4-5D6E-409C-BE32-E72D297353CC}">
              <c16:uniqueId val="{00000000-5FD8-417E-B39A-B21749B67C5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193.18</c:v>
                </c:pt>
              </c:numCache>
            </c:numRef>
          </c:val>
          <c:smooth val="0"/>
          <c:extLst>
            <c:ext xmlns:c16="http://schemas.microsoft.com/office/drawing/2014/chart" uri="{C3380CC4-5D6E-409C-BE32-E72D297353CC}">
              <c16:uniqueId val="{00000001-5FD8-417E-B39A-B21749B67C5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7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北島町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Cb3</v>
      </c>
      <c r="X8" s="49"/>
      <c r="Y8" s="49"/>
      <c r="Z8" s="49"/>
      <c r="AA8" s="49"/>
      <c r="AB8" s="49"/>
      <c r="AC8" s="49"/>
      <c r="AD8" s="50" t="str">
        <f>データ!$M$6</f>
        <v>非設置</v>
      </c>
      <c r="AE8" s="50"/>
      <c r="AF8" s="50"/>
      <c r="AG8" s="50"/>
      <c r="AH8" s="50"/>
      <c r="AI8" s="50"/>
      <c r="AJ8" s="50"/>
      <c r="AK8" s="3"/>
      <c r="AL8" s="51">
        <f>データ!S6</f>
        <v>23227</v>
      </c>
      <c r="AM8" s="51"/>
      <c r="AN8" s="51"/>
      <c r="AO8" s="51"/>
      <c r="AP8" s="51"/>
      <c r="AQ8" s="51"/>
      <c r="AR8" s="51"/>
      <c r="AS8" s="51"/>
      <c r="AT8" s="46">
        <f>データ!T6</f>
        <v>8.74</v>
      </c>
      <c r="AU8" s="46"/>
      <c r="AV8" s="46"/>
      <c r="AW8" s="46"/>
      <c r="AX8" s="46"/>
      <c r="AY8" s="46"/>
      <c r="AZ8" s="46"/>
      <c r="BA8" s="46"/>
      <c r="BB8" s="46">
        <f>データ!U6</f>
        <v>2657.55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44.98</v>
      </c>
      <c r="J10" s="46"/>
      <c r="K10" s="46"/>
      <c r="L10" s="46"/>
      <c r="M10" s="46"/>
      <c r="N10" s="46"/>
      <c r="O10" s="46"/>
      <c r="P10" s="46">
        <f>データ!P6</f>
        <v>15.46</v>
      </c>
      <c r="Q10" s="46"/>
      <c r="R10" s="46"/>
      <c r="S10" s="46"/>
      <c r="T10" s="46"/>
      <c r="U10" s="46"/>
      <c r="V10" s="46"/>
      <c r="W10" s="46">
        <f>データ!Q6</f>
        <v>100</v>
      </c>
      <c r="X10" s="46"/>
      <c r="Y10" s="46"/>
      <c r="Z10" s="46"/>
      <c r="AA10" s="46"/>
      <c r="AB10" s="46"/>
      <c r="AC10" s="46"/>
      <c r="AD10" s="51">
        <f>データ!R6</f>
        <v>3130</v>
      </c>
      <c r="AE10" s="51"/>
      <c r="AF10" s="51"/>
      <c r="AG10" s="51"/>
      <c r="AH10" s="51"/>
      <c r="AI10" s="51"/>
      <c r="AJ10" s="51"/>
      <c r="AK10" s="2"/>
      <c r="AL10" s="51">
        <f>データ!V6</f>
        <v>3566</v>
      </c>
      <c r="AM10" s="51"/>
      <c r="AN10" s="51"/>
      <c r="AO10" s="51"/>
      <c r="AP10" s="51"/>
      <c r="AQ10" s="51"/>
      <c r="AR10" s="51"/>
      <c r="AS10" s="51"/>
      <c r="AT10" s="46">
        <f>データ!W6</f>
        <v>0.63</v>
      </c>
      <c r="AU10" s="46"/>
      <c r="AV10" s="46"/>
      <c r="AW10" s="46"/>
      <c r="AX10" s="46"/>
      <c r="AY10" s="46"/>
      <c r="AZ10" s="46"/>
      <c r="BA10" s="46"/>
      <c r="BB10" s="46">
        <f>データ!X6</f>
        <v>5660.32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CX0QgqKLH6ukMa9ebDaYrtBjjoojZR0vryLSOrgqzUjhgFjPDqPatUvvolldomMKkt6bzwzXusJsE8wMMRzNig==" saltValue="2SXfA7CrUPdPyB6Kb6SxC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364029</v>
      </c>
      <c r="D6" s="33">
        <f t="shared" si="3"/>
        <v>46</v>
      </c>
      <c r="E6" s="33">
        <f t="shared" si="3"/>
        <v>17</v>
      </c>
      <c r="F6" s="33">
        <f t="shared" si="3"/>
        <v>1</v>
      </c>
      <c r="G6" s="33">
        <f t="shared" si="3"/>
        <v>0</v>
      </c>
      <c r="H6" s="33" t="str">
        <f t="shared" si="3"/>
        <v>徳島県　北島町</v>
      </c>
      <c r="I6" s="33" t="str">
        <f t="shared" si="3"/>
        <v>法適用</v>
      </c>
      <c r="J6" s="33" t="str">
        <f t="shared" si="3"/>
        <v>下水道事業</v>
      </c>
      <c r="K6" s="33" t="str">
        <f t="shared" si="3"/>
        <v>公共下水道</v>
      </c>
      <c r="L6" s="33" t="str">
        <f t="shared" si="3"/>
        <v>Cb3</v>
      </c>
      <c r="M6" s="33" t="str">
        <f t="shared" si="3"/>
        <v>非設置</v>
      </c>
      <c r="N6" s="34" t="str">
        <f t="shared" si="3"/>
        <v>-</v>
      </c>
      <c r="O6" s="34">
        <f t="shared" si="3"/>
        <v>44.98</v>
      </c>
      <c r="P6" s="34">
        <f t="shared" si="3"/>
        <v>15.46</v>
      </c>
      <c r="Q6" s="34">
        <f t="shared" si="3"/>
        <v>100</v>
      </c>
      <c r="R6" s="34">
        <f t="shared" si="3"/>
        <v>3130</v>
      </c>
      <c r="S6" s="34">
        <f t="shared" si="3"/>
        <v>23227</v>
      </c>
      <c r="T6" s="34">
        <f t="shared" si="3"/>
        <v>8.74</v>
      </c>
      <c r="U6" s="34">
        <f t="shared" si="3"/>
        <v>2657.55</v>
      </c>
      <c r="V6" s="34">
        <f t="shared" si="3"/>
        <v>3566</v>
      </c>
      <c r="W6" s="34">
        <f t="shared" si="3"/>
        <v>0.63</v>
      </c>
      <c r="X6" s="34">
        <f t="shared" si="3"/>
        <v>5660.32</v>
      </c>
      <c r="Y6" s="35" t="str">
        <f>IF(Y7="",NA(),Y7)</f>
        <v>-</v>
      </c>
      <c r="Z6" s="35" t="str">
        <f t="shared" ref="Z6:AH6" si="4">IF(Z7="",NA(),Z7)</f>
        <v>-</v>
      </c>
      <c r="AA6" s="35" t="str">
        <f t="shared" si="4"/>
        <v>-</v>
      </c>
      <c r="AB6" s="35" t="str">
        <f t="shared" si="4"/>
        <v>-</v>
      </c>
      <c r="AC6" s="35">
        <f t="shared" si="4"/>
        <v>103.7</v>
      </c>
      <c r="AD6" s="35" t="str">
        <f t="shared" si="4"/>
        <v>-</v>
      </c>
      <c r="AE6" s="35" t="str">
        <f t="shared" si="4"/>
        <v>-</v>
      </c>
      <c r="AF6" s="35" t="str">
        <f t="shared" si="4"/>
        <v>-</v>
      </c>
      <c r="AG6" s="35" t="str">
        <f t="shared" si="4"/>
        <v>-</v>
      </c>
      <c r="AH6" s="35">
        <f t="shared" si="4"/>
        <v>101.29</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46.03</v>
      </c>
      <c r="AT6" s="34" t="str">
        <f>IF(AT7="","",IF(AT7="-","【-】","【"&amp;SUBSTITUTE(TEXT(AT7,"#,##0.00"),"-","△")&amp;"】"))</f>
        <v>【3.09】</v>
      </c>
      <c r="AU6" s="35" t="str">
        <f>IF(AU7="",NA(),AU7)</f>
        <v>-</v>
      </c>
      <c r="AV6" s="35" t="str">
        <f t="shared" ref="AV6:BD6" si="6">IF(AV7="",NA(),AV7)</f>
        <v>-</v>
      </c>
      <c r="AW6" s="35" t="str">
        <f t="shared" si="6"/>
        <v>-</v>
      </c>
      <c r="AX6" s="35" t="str">
        <f t="shared" si="6"/>
        <v>-</v>
      </c>
      <c r="AY6" s="35">
        <f t="shared" si="6"/>
        <v>117.56</v>
      </c>
      <c r="AZ6" s="35" t="str">
        <f t="shared" si="6"/>
        <v>-</v>
      </c>
      <c r="BA6" s="35" t="str">
        <f t="shared" si="6"/>
        <v>-</v>
      </c>
      <c r="BB6" s="35" t="str">
        <f t="shared" si="6"/>
        <v>-</v>
      </c>
      <c r="BC6" s="35" t="str">
        <f t="shared" si="6"/>
        <v>-</v>
      </c>
      <c r="BD6" s="35">
        <f t="shared" si="6"/>
        <v>159.65</v>
      </c>
      <c r="BE6" s="34" t="str">
        <f>IF(BE7="","",IF(BE7="-","【-】","【"&amp;SUBSTITUTE(TEXT(BE7,"#,##0.00"),"-","△")&amp;"】"))</f>
        <v>【69.54】</v>
      </c>
      <c r="BF6" s="35" t="str">
        <f>IF(BF7="",NA(),BF7)</f>
        <v>-</v>
      </c>
      <c r="BG6" s="35" t="str">
        <f t="shared" ref="BG6:BO6" si="7">IF(BG7="",NA(),BG7)</f>
        <v>-</v>
      </c>
      <c r="BH6" s="35" t="str">
        <f t="shared" si="7"/>
        <v>-</v>
      </c>
      <c r="BI6" s="35" t="str">
        <f t="shared" si="7"/>
        <v>-</v>
      </c>
      <c r="BJ6" s="35">
        <f t="shared" si="7"/>
        <v>5496.79</v>
      </c>
      <c r="BK6" s="35" t="str">
        <f t="shared" si="7"/>
        <v>-</v>
      </c>
      <c r="BL6" s="35" t="str">
        <f t="shared" si="7"/>
        <v>-</v>
      </c>
      <c r="BM6" s="35" t="str">
        <f t="shared" si="7"/>
        <v>-</v>
      </c>
      <c r="BN6" s="35" t="str">
        <f t="shared" si="7"/>
        <v>-</v>
      </c>
      <c r="BO6" s="35">
        <f t="shared" si="7"/>
        <v>2154.8200000000002</v>
      </c>
      <c r="BP6" s="34" t="str">
        <f>IF(BP7="","",IF(BP7="-","【-】","【"&amp;SUBSTITUTE(TEXT(BP7,"#,##0.00"),"-","△")&amp;"】"))</f>
        <v>【682.51】</v>
      </c>
      <c r="BQ6" s="35" t="str">
        <f>IF(BQ7="",NA(),BQ7)</f>
        <v>-</v>
      </c>
      <c r="BR6" s="35" t="str">
        <f t="shared" ref="BR6:BZ6" si="8">IF(BR7="",NA(),BR7)</f>
        <v>-</v>
      </c>
      <c r="BS6" s="35" t="str">
        <f t="shared" si="8"/>
        <v>-</v>
      </c>
      <c r="BT6" s="35" t="str">
        <f t="shared" si="8"/>
        <v>-</v>
      </c>
      <c r="BU6" s="35">
        <f t="shared" si="8"/>
        <v>51.31</v>
      </c>
      <c r="BV6" s="35" t="str">
        <f t="shared" si="8"/>
        <v>-</v>
      </c>
      <c r="BW6" s="35" t="str">
        <f t="shared" si="8"/>
        <v>-</v>
      </c>
      <c r="BX6" s="35" t="str">
        <f t="shared" si="8"/>
        <v>-</v>
      </c>
      <c r="BY6" s="35" t="str">
        <f t="shared" si="8"/>
        <v>-</v>
      </c>
      <c r="BZ6" s="35">
        <f t="shared" si="8"/>
        <v>73.63</v>
      </c>
      <c r="CA6" s="34" t="str">
        <f>IF(CA7="","",IF(CA7="-","【-】","【"&amp;SUBSTITUTE(TEXT(CA7,"#,##0.00"),"-","△")&amp;"】"))</f>
        <v>【100.34】</v>
      </c>
      <c r="CB6" s="35" t="str">
        <f>IF(CB7="",NA(),CB7)</f>
        <v>-</v>
      </c>
      <c r="CC6" s="35" t="str">
        <f t="shared" ref="CC6:CK6" si="9">IF(CC7="",NA(),CC7)</f>
        <v>-</v>
      </c>
      <c r="CD6" s="35" t="str">
        <f t="shared" si="9"/>
        <v>-</v>
      </c>
      <c r="CE6" s="35" t="str">
        <f t="shared" si="9"/>
        <v>-</v>
      </c>
      <c r="CF6" s="35">
        <f t="shared" si="9"/>
        <v>324.31</v>
      </c>
      <c r="CG6" s="35" t="str">
        <f t="shared" si="9"/>
        <v>-</v>
      </c>
      <c r="CH6" s="35" t="str">
        <f t="shared" si="9"/>
        <v>-</v>
      </c>
      <c r="CI6" s="35" t="str">
        <f t="shared" si="9"/>
        <v>-</v>
      </c>
      <c r="CJ6" s="35" t="str">
        <f t="shared" si="9"/>
        <v>-</v>
      </c>
      <c r="CK6" s="35">
        <f t="shared" si="9"/>
        <v>193.18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41.81</v>
      </c>
      <c r="CW6" s="34" t="str">
        <f>IF(CW7="","",IF(CW7="-","【-】","【"&amp;SUBSTITUTE(TEXT(CW7,"#,##0.00"),"-","△")&amp;"】"))</f>
        <v>【59.64】</v>
      </c>
      <c r="CX6" s="35" t="str">
        <f>IF(CX7="",NA(),CX7)</f>
        <v>-</v>
      </c>
      <c r="CY6" s="35" t="str">
        <f t="shared" ref="CY6:DG6" si="11">IF(CY7="",NA(),CY7)</f>
        <v>-</v>
      </c>
      <c r="CZ6" s="35" t="str">
        <f t="shared" si="11"/>
        <v>-</v>
      </c>
      <c r="DA6" s="35" t="str">
        <f t="shared" si="11"/>
        <v>-</v>
      </c>
      <c r="DB6" s="35">
        <f t="shared" si="11"/>
        <v>43.16</v>
      </c>
      <c r="DC6" s="35" t="str">
        <f t="shared" si="11"/>
        <v>-</v>
      </c>
      <c r="DD6" s="35" t="str">
        <f t="shared" si="11"/>
        <v>-</v>
      </c>
      <c r="DE6" s="35" t="str">
        <f t="shared" si="11"/>
        <v>-</v>
      </c>
      <c r="DF6" s="35" t="str">
        <f t="shared" si="11"/>
        <v>-</v>
      </c>
      <c r="DG6" s="35">
        <f t="shared" si="11"/>
        <v>63.54</v>
      </c>
      <c r="DH6" s="34" t="str">
        <f>IF(DH7="","",IF(DH7="-","【-】","【"&amp;SUBSTITUTE(TEXT(DH7,"#,##0.00"),"-","△")&amp;"】"))</f>
        <v>【95.35】</v>
      </c>
      <c r="DI6" s="35" t="str">
        <f>IF(DI7="",NA(),DI7)</f>
        <v>-</v>
      </c>
      <c r="DJ6" s="35" t="str">
        <f t="shared" ref="DJ6:DR6" si="12">IF(DJ7="",NA(),DJ7)</f>
        <v>-</v>
      </c>
      <c r="DK6" s="35" t="str">
        <f t="shared" si="12"/>
        <v>-</v>
      </c>
      <c r="DL6" s="35" t="str">
        <f t="shared" si="12"/>
        <v>-</v>
      </c>
      <c r="DM6" s="35">
        <f t="shared" si="12"/>
        <v>11.64</v>
      </c>
      <c r="DN6" s="35" t="str">
        <f t="shared" si="12"/>
        <v>-</v>
      </c>
      <c r="DO6" s="35" t="str">
        <f t="shared" si="12"/>
        <v>-</v>
      </c>
      <c r="DP6" s="35" t="str">
        <f t="shared" si="12"/>
        <v>-</v>
      </c>
      <c r="DQ6" s="35" t="str">
        <f t="shared" si="12"/>
        <v>-</v>
      </c>
      <c r="DR6" s="35">
        <f t="shared" si="12"/>
        <v>4.83</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7.0000000000000007E-2</v>
      </c>
      <c r="EO6" s="34" t="str">
        <f>IF(EO7="","",IF(EO7="-","【-】","【"&amp;SUBSTITUTE(TEXT(EO7,"#,##0.00"),"-","△")&amp;"】"))</f>
        <v>【0.22】</v>
      </c>
    </row>
    <row r="7" spans="1:148" s="36" customFormat="1" x14ac:dyDescent="0.15">
      <c r="A7" s="28"/>
      <c r="B7" s="37">
        <v>2019</v>
      </c>
      <c r="C7" s="37">
        <v>364029</v>
      </c>
      <c r="D7" s="37">
        <v>46</v>
      </c>
      <c r="E7" s="37">
        <v>17</v>
      </c>
      <c r="F7" s="37">
        <v>1</v>
      </c>
      <c r="G7" s="37">
        <v>0</v>
      </c>
      <c r="H7" s="37" t="s">
        <v>96</v>
      </c>
      <c r="I7" s="37" t="s">
        <v>97</v>
      </c>
      <c r="J7" s="37" t="s">
        <v>98</v>
      </c>
      <c r="K7" s="37" t="s">
        <v>99</v>
      </c>
      <c r="L7" s="37" t="s">
        <v>100</v>
      </c>
      <c r="M7" s="37" t="s">
        <v>101</v>
      </c>
      <c r="N7" s="38" t="s">
        <v>102</v>
      </c>
      <c r="O7" s="38">
        <v>44.98</v>
      </c>
      <c r="P7" s="38">
        <v>15.46</v>
      </c>
      <c r="Q7" s="38">
        <v>100</v>
      </c>
      <c r="R7" s="38">
        <v>3130</v>
      </c>
      <c r="S7" s="38">
        <v>23227</v>
      </c>
      <c r="T7" s="38">
        <v>8.74</v>
      </c>
      <c r="U7" s="38">
        <v>2657.55</v>
      </c>
      <c r="V7" s="38">
        <v>3566</v>
      </c>
      <c r="W7" s="38">
        <v>0.63</v>
      </c>
      <c r="X7" s="38">
        <v>5660.32</v>
      </c>
      <c r="Y7" s="38" t="s">
        <v>102</v>
      </c>
      <c r="Z7" s="38" t="s">
        <v>102</v>
      </c>
      <c r="AA7" s="38" t="s">
        <v>102</v>
      </c>
      <c r="AB7" s="38" t="s">
        <v>102</v>
      </c>
      <c r="AC7" s="38">
        <v>103.7</v>
      </c>
      <c r="AD7" s="38" t="s">
        <v>102</v>
      </c>
      <c r="AE7" s="38" t="s">
        <v>102</v>
      </c>
      <c r="AF7" s="38" t="s">
        <v>102</v>
      </c>
      <c r="AG7" s="38" t="s">
        <v>102</v>
      </c>
      <c r="AH7" s="38">
        <v>101.29</v>
      </c>
      <c r="AI7" s="38">
        <v>108.07</v>
      </c>
      <c r="AJ7" s="38" t="s">
        <v>102</v>
      </c>
      <c r="AK7" s="38" t="s">
        <v>102</v>
      </c>
      <c r="AL7" s="38" t="s">
        <v>102</v>
      </c>
      <c r="AM7" s="38" t="s">
        <v>102</v>
      </c>
      <c r="AN7" s="38">
        <v>0</v>
      </c>
      <c r="AO7" s="38" t="s">
        <v>102</v>
      </c>
      <c r="AP7" s="38" t="s">
        <v>102</v>
      </c>
      <c r="AQ7" s="38" t="s">
        <v>102</v>
      </c>
      <c r="AR7" s="38" t="s">
        <v>102</v>
      </c>
      <c r="AS7" s="38">
        <v>46.03</v>
      </c>
      <c r="AT7" s="38">
        <v>3.09</v>
      </c>
      <c r="AU7" s="38" t="s">
        <v>102</v>
      </c>
      <c r="AV7" s="38" t="s">
        <v>102</v>
      </c>
      <c r="AW7" s="38" t="s">
        <v>102</v>
      </c>
      <c r="AX7" s="38" t="s">
        <v>102</v>
      </c>
      <c r="AY7" s="38">
        <v>117.56</v>
      </c>
      <c r="AZ7" s="38" t="s">
        <v>102</v>
      </c>
      <c r="BA7" s="38" t="s">
        <v>102</v>
      </c>
      <c r="BB7" s="38" t="s">
        <v>102</v>
      </c>
      <c r="BC7" s="38" t="s">
        <v>102</v>
      </c>
      <c r="BD7" s="38">
        <v>159.65</v>
      </c>
      <c r="BE7" s="38">
        <v>69.540000000000006</v>
      </c>
      <c r="BF7" s="38" t="s">
        <v>102</v>
      </c>
      <c r="BG7" s="38" t="s">
        <v>102</v>
      </c>
      <c r="BH7" s="38" t="s">
        <v>102</v>
      </c>
      <c r="BI7" s="38" t="s">
        <v>102</v>
      </c>
      <c r="BJ7" s="38">
        <v>5496.79</v>
      </c>
      <c r="BK7" s="38" t="s">
        <v>102</v>
      </c>
      <c r="BL7" s="38" t="s">
        <v>102</v>
      </c>
      <c r="BM7" s="38" t="s">
        <v>102</v>
      </c>
      <c r="BN7" s="38" t="s">
        <v>102</v>
      </c>
      <c r="BO7" s="38">
        <v>2154.8200000000002</v>
      </c>
      <c r="BP7" s="38">
        <v>682.51</v>
      </c>
      <c r="BQ7" s="38" t="s">
        <v>102</v>
      </c>
      <c r="BR7" s="38" t="s">
        <v>102</v>
      </c>
      <c r="BS7" s="38" t="s">
        <v>102</v>
      </c>
      <c r="BT7" s="38" t="s">
        <v>102</v>
      </c>
      <c r="BU7" s="38">
        <v>51.31</v>
      </c>
      <c r="BV7" s="38" t="s">
        <v>102</v>
      </c>
      <c r="BW7" s="38" t="s">
        <v>102</v>
      </c>
      <c r="BX7" s="38" t="s">
        <v>102</v>
      </c>
      <c r="BY7" s="38" t="s">
        <v>102</v>
      </c>
      <c r="BZ7" s="38">
        <v>73.63</v>
      </c>
      <c r="CA7" s="38">
        <v>100.34</v>
      </c>
      <c r="CB7" s="38" t="s">
        <v>102</v>
      </c>
      <c r="CC7" s="38" t="s">
        <v>102</v>
      </c>
      <c r="CD7" s="38" t="s">
        <v>102</v>
      </c>
      <c r="CE7" s="38" t="s">
        <v>102</v>
      </c>
      <c r="CF7" s="38">
        <v>324.31</v>
      </c>
      <c r="CG7" s="38" t="s">
        <v>102</v>
      </c>
      <c r="CH7" s="38" t="s">
        <v>102</v>
      </c>
      <c r="CI7" s="38" t="s">
        <v>102</v>
      </c>
      <c r="CJ7" s="38" t="s">
        <v>102</v>
      </c>
      <c r="CK7" s="38">
        <v>193.18</v>
      </c>
      <c r="CL7" s="38">
        <v>136.15</v>
      </c>
      <c r="CM7" s="38" t="s">
        <v>102</v>
      </c>
      <c r="CN7" s="38" t="s">
        <v>102</v>
      </c>
      <c r="CO7" s="38" t="s">
        <v>102</v>
      </c>
      <c r="CP7" s="38" t="s">
        <v>102</v>
      </c>
      <c r="CQ7" s="38" t="s">
        <v>102</v>
      </c>
      <c r="CR7" s="38" t="s">
        <v>102</v>
      </c>
      <c r="CS7" s="38" t="s">
        <v>102</v>
      </c>
      <c r="CT7" s="38" t="s">
        <v>102</v>
      </c>
      <c r="CU7" s="38" t="s">
        <v>102</v>
      </c>
      <c r="CV7" s="38">
        <v>41.81</v>
      </c>
      <c r="CW7" s="38">
        <v>59.64</v>
      </c>
      <c r="CX7" s="38" t="s">
        <v>102</v>
      </c>
      <c r="CY7" s="38" t="s">
        <v>102</v>
      </c>
      <c r="CZ7" s="38" t="s">
        <v>102</v>
      </c>
      <c r="DA7" s="38" t="s">
        <v>102</v>
      </c>
      <c r="DB7" s="38">
        <v>43.16</v>
      </c>
      <c r="DC7" s="38" t="s">
        <v>102</v>
      </c>
      <c r="DD7" s="38" t="s">
        <v>102</v>
      </c>
      <c r="DE7" s="38" t="s">
        <v>102</v>
      </c>
      <c r="DF7" s="38" t="s">
        <v>102</v>
      </c>
      <c r="DG7" s="38">
        <v>63.54</v>
      </c>
      <c r="DH7" s="38">
        <v>95.35</v>
      </c>
      <c r="DI7" s="38" t="s">
        <v>102</v>
      </c>
      <c r="DJ7" s="38" t="s">
        <v>102</v>
      </c>
      <c r="DK7" s="38" t="s">
        <v>102</v>
      </c>
      <c r="DL7" s="38" t="s">
        <v>102</v>
      </c>
      <c r="DM7" s="38">
        <v>11.64</v>
      </c>
      <c r="DN7" s="38" t="s">
        <v>102</v>
      </c>
      <c r="DO7" s="38" t="s">
        <v>102</v>
      </c>
      <c r="DP7" s="38" t="s">
        <v>102</v>
      </c>
      <c r="DQ7" s="38" t="s">
        <v>102</v>
      </c>
      <c r="DR7" s="38">
        <v>4.83</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0</v>
      </c>
      <c r="EJ7" s="38" t="s">
        <v>102</v>
      </c>
      <c r="EK7" s="38" t="s">
        <v>102</v>
      </c>
      <c r="EL7" s="38" t="s">
        <v>102</v>
      </c>
      <c r="EM7" s="38" t="s">
        <v>102</v>
      </c>
      <c r="EN7" s="38">
        <v>7.0000000000000007E-2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印藤　明日香</cp:lastModifiedBy>
  <cp:lastPrinted>2021-01-21T04:43:31Z</cp:lastPrinted>
  <dcterms:created xsi:type="dcterms:W3CDTF">2020-12-04T02:29:54Z</dcterms:created>
  <dcterms:modified xsi:type="dcterms:W3CDTF">2021-01-21T04:48:59Z</dcterms:modified>
  <cp:category/>
</cp:coreProperties>
</file>