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笠木専用\事務局長業務\01病院運営委員会\R2\"/>
    </mc:Choice>
  </mc:AlternateContent>
  <workbookProtection workbookAlgorithmName="SHA-512" workbookHashValue="Kf5N0MOq7ask4wIkWaByNVdeeY4mteBafChR2JaNiCguQ1XjsT7LCI7/tN2LKeT6albZlnIgwFEW4gZTPUFbhQ==" workbookSaltValue="NLMIGlq7lzRT61Y7l3BjCw==" workbookSpinCount="100000" lockStructure="1"/>
  <bookViews>
    <workbookView xWindow="0" yWindow="0" windowWidth="20340" windowHeight="109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FH79" i="4"/>
  <c r="EO79" i="4"/>
  <c r="CS79" i="4"/>
  <c r="BG79" i="4"/>
  <c r="AN79" i="4"/>
  <c r="U79" i="4"/>
  <c r="MN56" i="4"/>
  <c r="LY56" i="4"/>
  <c r="LJ56" i="4"/>
  <c r="KU56" i="4"/>
  <c r="KF56" i="4"/>
  <c r="IZ56" i="4"/>
  <c r="IK56" i="4"/>
  <c r="HV56" i="4"/>
  <c r="HG56" i="4"/>
  <c r="GR56" i="4"/>
  <c r="FL56" i="4"/>
  <c r="EW56" i="4"/>
  <c r="EH56" i="4"/>
  <c r="DS56" i="4"/>
  <c r="DD56" i="4"/>
  <c r="BX56" i="4"/>
  <c r="BI56" i="4"/>
  <c r="AE56" i="4"/>
  <c r="P56" i="4"/>
  <c r="MN55" i="4"/>
  <c r="LY55" i="4"/>
  <c r="LJ55" i="4"/>
  <c r="KU55" i="4"/>
  <c r="KF55" i="4"/>
  <c r="IZ55" i="4"/>
  <c r="IK55" i="4"/>
  <c r="HV55" i="4"/>
  <c r="HG55" i="4"/>
  <c r="GR55" i="4"/>
  <c r="FL55" i="4"/>
  <c r="EW55" i="4"/>
  <c r="EH55" i="4"/>
  <c r="DD55" i="4"/>
  <c r="BX55" i="4"/>
  <c r="BI55" i="4"/>
  <c r="AT55" i="4"/>
  <c r="AE55" i="4"/>
  <c r="P55" i="4"/>
  <c r="MN34" i="4"/>
  <c r="LY34" i="4"/>
  <c r="LJ34" i="4"/>
  <c r="KU34" i="4"/>
  <c r="KF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CS78" i="4"/>
  <c r="BX54" i="4"/>
  <c r="MH78" i="4"/>
  <c r="IZ54" i="4"/>
  <c r="IZ32" i="4"/>
  <c r="FL54" i="4"/>
  <c r="FL32" i="4"/>
  <c r="HM78" i="4"/>
  <c r="BX32" i="4"/>
  <c r="C11" i="5"/>
  <c r="D11" i="5"/>
  <c r="E11" i="5"/>
  <c r="B11" i="5"/>
  <c r="KC78" i="4" l="1"/>
  <c r="HG54" i="4"/>
  <c r="HG32" i="4"/>
  <c r="AN78" i="4"/>
  <c r="AE32" i="4"/>
  <c r="KU54" i="4"/>
  <c r="FH78" i="4"/>
  <c r="DS54" i="4"/>
  <c r="DS32" i="4"/>
  <c r="AE54" i="4"/>
  <c r="KU32" i="4"/>
  <c r="BZ78" i="4"/>
  <c r="BI54" i="4"/>
  <c r="BI32" i="4"/>
  <c r="IK54" i="4"/>
  <c r="LY54" i="4"/>
  <c r="LY32" i="4"/>
  <c r="LO78" i="4"/>
  <c r="EW54" i="4"/>
  <c r="EW32" i="4"/>
  <c r="IK32" i="4"/>
  <c r="GT78" i="4"/>
  <c r="KF54" i="4"/>
  <c r="KF32" i="4"/>
  <c r="DD32" i="4"/>
  <c r="JJ78" i="4"/>
  <c r="GR54" i="4"/>
  <c r="GR32" i="4"/>
  <c r="EO78" i="4"/>
  <c r="DD54" i="4"/>
  <c r="U78" i="4"/>
  <c r="P54" i="4"/>
  <c r="P32" i="4"/>
  <c r="GA78" i="4"/>
  <c r="EH54" i="4"/>
  <c r="EH32" i="4"/>
  <c r="LJ32" i="4"/>
  <c r="HV32" i="4"/>
  <c r="BG78" i="4"/>
  <c r="AT54" i="4"/>
  <c r="AT32" i="4"/>
  <c r="KV78" i="4"/>
  <c r="LJ54" i="4"/>
  <c r="HV54"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<sst xmlns="http://schemas.openxmlformats.org/spreadsheetml/2006/main" count="322" uniqueCount="181">
  <si>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</si>
  <si>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</si>
  <si>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</si>
  <si>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</si>
  <si>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</si>
  <si>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</si>
  <si>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</si>
  <si>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</si>
  <si>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</si>
  <si>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</si>
  <si>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</si>
  <si>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</si>
  <si>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</si>
  <si>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</si>
  <si>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</si>
  <si>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</si>
  <si>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</si>
  <si>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</si>
  <si>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</si>
  <si>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</si>
  <si>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</si>
  <si>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</si>
  <si>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</si>
  <si>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</si>
  <si>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</si>
  <si>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</si>
  <si>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</si>
  <si>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</si>
  <si>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</si>
  <si>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</si>
  <si>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</si>
  <si>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</si>
  <si>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</si>
  <si>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</si>
  <si>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</si>
  <si>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</si>
  <si>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</si>
  <si>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</si>
  <si>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</si>
  <si>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</si>
  <si>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</si>
  <si>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</si>
  <si>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</si>
  <si>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</si>
  <si>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</si>
  <si>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</si>
  <si>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</si>
  <si>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</si>
  <si>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</si>
  <si>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</si>
  <si>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</si>
  <si>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</si>
  <si>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</si>
  <si>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</si>
  <si>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</si>
  <si>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</si>
  <si>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</si>
  <si>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</si>
  <si>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</si>
  <si>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</si>
  <si>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</si>
  <si>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</si>
  <si>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</si>
  <si>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</si>
  <si>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</si>
  <si>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</si>
  <si>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</si>
  <si>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</si>
  <si>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</si>
  <si>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</si>
  <si>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</si>
  <si>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</si>
  <si>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</si>
  <si>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</si>
  <si>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</si>
  <si>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</si>
  <si>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</si>
  <si>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</si>
  <si>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</si>
  <si>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</si>
  <si>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</si>
  <si>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</si>
  <si>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</si>
  <si>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</si>
  <si>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</si>
  <si>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</si>
  <si>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</si>
  <si>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</si>
  <si>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</si>
  <si>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</si>
  <si>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</si>
  <si>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</si>
  <si>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</si>
  <si>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</si>
  <si>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</si>
  <si>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</si>
  <si>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</si>
  <si>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</si>
  <si>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</si>
  <si>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</si>
  <si>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</si>
  <si>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</si>
  <si>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</si>
  <si>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</si>
  <si>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</si>
  <si>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</si>
  <si>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</si>
  <si>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</si>
  <si>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</si>
  <si>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</si>
  <si>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</si>
  <si>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</si>
  <si>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</si>
  <si>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</si>
  <si>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</si>
  <si>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</si>
  <si>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</si>
  <si>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</si>
  <si>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</si>
  <si>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</si>
  <si>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</si>
  <si>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</si>
  <si>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</si>
  <si>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</si>
  <si>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</si>
  <si>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</si>
  <si>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</si>
  <si>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</si>
  <si>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</si>
  <si>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</si>
  <si>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</si>
  <si>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</si>
  <si>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</si>
  <si>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</si>
  <si>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</si>
  <si>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</si>
  <si>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</si>
  <si>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</si>
  <si>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</si>
  <si>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</si>
  <si>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</si>
  <si>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</si>
  <si>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</si>
  <si>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</si>
  <si>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</si>
  <si>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</si>
  <si>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</si>
  <si>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</si>
  <si>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</si>
  <si>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</si>
  <si>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</si>
  <si>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</si>
  <si>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</si>
  <si>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</si>
  <si>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</si>
  <si>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</si>
  <si>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</si>
  <si>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</si>
  <si>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</si>
  <si>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</si>
  <si>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勝浦町</t>
  </si>
  <si>
    <t>国保勝浦病院</t>
  </si>
  <si>
    <t>当然財務</t>
  </si>
  <si>
    <t>病院事業</t>
  </si>
  <si>
    <t>一般病院</t>
  </si>
  <si>
    <t>50床以上～100床未満</t>
  </si>
  <si>
    <t>非設置</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</si>
  <si>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</si>
  <si>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</si>
  <si>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</si>
  <si>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</si>
  <si>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</si>
  <si>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</si>
  <si>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</si>
  <si>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</si>
  <si>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</si>
  <si>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</si>
  <si>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勝浦町では唯一の医療機関（歯科診療所は2カ所あり）、また、勝浦郡内唯一の有床診療施設（平成29年度からは救急告示病院、</t>
    </r>
    <r>
      <rPr>
        <sz val="11"/>
        <rFont val="ＭＳ ゴシック"/>
        <family val="3"/>
        <charset val="128"/>
      </rPr>
      <t>令和元年度</t>
    </r>
    <r>
      <rPr>
        <sz val="11"/>
        <color theme="1"/>
        <rFont val="ＭＳ ゴシック"/>
        <family val="3"/>
        <charset val="128"/>
      </rPr>
      <t>からはへき地拠点病院となっている）であり、本地域の地域包括システムの医療機能を担っている。
　地域住民のかかりつけ病院として、急性期医療機関や介護老人福祉施設など介護施設との連携、更には在宅医療の推進など、医療のみならず介護・保健・福祉等の各分野との連携も進めている。　</t>
    </r>
    <rPh sb="1" eb="4">
      <t>カツウラチョウ</t>
    </rPh>
    <rPh sb="6" eb="8">
      <t>ユイツ</t>
    </rPh>
    <rPh sb="9" eb="11">
      <t>イリョウ</t>
    </rPh>
    <rPh sb="11" eb="13">
      <t>キカン</t>
    </rPh>
    <rPh sb="14" eb="16">
      <t>シカ</t>
    </rPh>
    <rPh sb="16" eb="18">
      <t>シンリョウ</t>
    </rPh>
    <rPh sb="18" eb="19">
      <t>ショ</t>
    </rPh>
    <rPh sb="22" eb="23">
      <t>ショ</t>
    </rPh>
    <rPh sb="30" eb="32">
      <t>カツウラ</t>
    </rPh>
    <rPh sb="32" eb="34">
      <t>グンナイ</t>
    </rPh>
    <rPh sb="34" eb="36">
      <t>ユイツ</t>
    </rPh>
    <rPh sb="37" eb="39">
      <t>ユウショウ</t>
    </rPh>
    <rPh sb="39" eb="41">
      <t>シンリョウ</t>
    </rPh>
    <rPh sb="41" eb="43">
      <t>シセツ</t>
    </rPh>
    <rPh sb="60" eb="62">
      <t>レイワ</t>
    </rPh>
    <rPh sb="62" eb="63">
      <t>ガン</t>
    </rPh>
    <rPh sb="86" eb="87">
      <t>ホン</t>
    </rPh>
    <rPh sb="87" eb="89">
      <t>チイキ</t>
    </rPh>
    <rPh sb="90" eb="92">
      <t>チイキ</t>
    </rPh>
    <rPh sb="92" eb="94">
      <t>ホウカツ</t>
    </rPh>
    <rPh sb="99" eb="101">
      <t>イリョウ</t>
    </rPh>
    <rPh sb="101" eb="103">
      <t>キノウ</t>
    </rPh>
    <rPh sb="104" eb="105">
      <t>ニナ</t>
    </rPh>
    <phoneticPr fontId="5"/>
  </si>
  <si>
    <t>　昭和５６年に現在地に移転改築し、築３８年が経過している。施設全体の老朽化が進み、効率性や安全性、更には快適性に欠けた医療施設になっている。特に看護師詰所から遠い距離にある病床もあり、認知症症状のある患者などの入院が受けにくい状況にあり、地域からの要望に応えづらい施設となっている。
　令和２年には改築工事に着手し、令和４年には新築移転の予定で計画が進んでいる。</t>
    <rPh sb="70" eb="71">
      <t>トク</t>
    </rPh>
    <rPh sb="72" eb="75">
      <t>カンゴシ</t>
    </rPh>
    <rPh sb="75" eb="77">
      <t>ツメショ</t>
    </rPh>
    <rPh sb="79" eb="80">
      <t>トオ</t>
    </rPh>
    <rPh sb="81" eb="83">
      <t>キョリ</t>
    </rPh>
    <rPh sb="86" eb="88">
      <t>ビョウショウ</t>
    </rPh>
    <rPh sb="92" eb="95">
      <t>ニンチショウ</t>
    </rPh>
    <rPh sb="95" eb="97">
      <t>ショウジョウ</t>
    </rPh>
    <rPh sb="100" eb="102">
      <t>カンジャ</t>
    </rPh>
    <rPh sb="105" eb="107">
      <t>ニュウイン</t>
    </rPh>
    <rPh sb="108" eb="109">
      <t>ウ</t>
    </rPh>
    <rPh sb="113" eb="115">
      <t>ジョウキョウ</t>
    </rPh>
    <rPh sb="119" eb="121">
      <t>チイキ</t>
    </rPh>
    <rPh sb="124" eb="126">
      <t>ヨウボウ</t>
    </rPh>
    <rPh sb="127" eb="128">
      <t>コタ</t>
    </rPh>
    <rPh sb="132" eb="134">
      <t>シセツ</t>
    </rPh>
    <rPh sb="143" eb="144">
      <t>レイ</t>
    </rPh>
    <rPh sb="144" eb="145">
      <t>ワ</t>
    </rPh>
    <rPh sb="146" eb="147">
      <t>ネン</t>
    </rPh>
    <rPh sb="149" eb="151">
      <t>カイチク</t>
    </rPh>
    <rPh sb="151" eb="153">
      <t>コウジ</t>
    </rPh>
    <rPh sb="154" eb="156">
      <t>チャクシュ</t>
    </rPh>
    <rPh sb="158" eb="159">
      <t>レイ</t>
    </rPh>
    <rPh sb="159" eb="160">
      <t>ワ</t>
    </rPh>
    <rPh sb="161" eb="162">
      <t>ネン</t>
    </rPh>
    <rPh sb="164" eb="166">
      <t>シンチク</t>
    </rPh>
    <rPh sb="166" eb="168">
      <t>イテン</t>
    </rPh>
    <rPh sb="169" eb="171">
      <t>ヨテイ</t>
    </rPh>
    <rPh sb="172" eb="174">
      <t>ケイカク</t>
    </rPh>
    <rPh sb="175" eb="176">
      <t>スス</t>
    </rPh>
    <phoneticPr fontId="5"/>
  </si>
  <si>
    <t>　令和元年度に限っては、医業収支比率に改善がみられ、類似病院と比較しても大きく上回っている。しかしながら、病床利用率や入院・外来患者一人１日当たり収益についても平均を下回っており、一部の外部委託により、職員給与費対医業収益比率若干抑えられたが、まだ高い状態である。
　事業の外部委託については、今後も検討を進め効率的な運用が求められている。
　病棟の運営については、認知症患者などの増加により、現在の病棟の形状では受入れしにくい状態が続いており、計画中の改築（病床の削減計画有）が待たれる。</t>
    <rPh sb="1" eb="2">
      <t>レイ</t>
    </rPh>
    <rPh sb="2" eb="3">
      <t>ワ</t>
    </rPh>
    <rPh sb="3" eb="5">
      <t>ガンネン</t>
    </rPh>
    <rPh sb="5" eb="6">
      <t>ド</t>
    </rPh>
    <rPh sb="7" eb="8">
      <t>カギ</t>
    </rPh>
    <rPh sb="19" eb="21">
      <t>カイゼン</t>
    </rPh>
    <rPh sb="31" eb="33">
      <t>ヒカク</t>
    </rPh>
    <rPh sb="36" eb="37">
      <t>オオ</t>
    </rPh>
    <rPh sb="39" eb="41">
      <t>ウワマワ</t>
    </rPh>
    <rPh sb="80" eb="82">
      <t>ヘイキン</t>
    </rPh>
    <rPh sb="90" eb="92">
      <t>イチブ</t>
    </rPh>
    <rPh sb="93" eb="95">
      <t>ガイブ</t>
    </rPh>
    <rPh sb="95" eb="97">
      <t>イタク</t>
    </rPh>
    <rPh sb="113" eb="115">
      <t>ジャッカン</t>
    </rPh>
    <rPh sb="115" eb="116">
      <t>オサ</t>
    </rPh>
    <rPh sb="126" eb="128">
      <t>ジョウタイ</t>
    </rPh>
    <rPh sb="134" eb="136">
      <t>ジギョウ</t>
    </rPh>
    <rPh sb="137" eb="139">
      <t>ガイブ</t>
    </rPh>
    <rPh sb="139" eb="141">
      <t>イタク</t>
    </rPh>
    <rPh sb="147" eb="149">
      <t>コンゴ</t>
    </rPh>
    <rPh sb="153" eb="154">
      <t>スス</t>
    </rPh>
    <rPh sb="172" eb="174">
      <t>ビョウトウ</t>
    </rPh>
    <rPh sb="175" eb="177">
      <t>ウンエイ</t>
    </rPh>
    <rPh sb="183" eb="186">
      <t>ニンチショウ</t>
    </rPh>
    <rPh sb="186" eb="188">
      <t>カンジャ</t>
    </rPh>
    <rPh sb="191" eb="193">
      <t>ゾウカ</t>
    </rPh>
    <rPh sb="197" eb="199">
      <t>ゲンザイ</t>
    </rPh>
    <rPh sb="200" eb="202">
      <t>ビョウトウ</t>
    </rPh>
    <rPh sb="203" eb="205">
      <t>ケイジョウ</t>
    </rPh>
    <rPh sb="207" eb="209">
      <t>ウケイ</t>
    </rPh>
    <rPh sb="214" eb="216">
      <t>ジョウタイ</t>
    </rPh>
    <rPh sb="217" eb="218">
      <t>ツヅ</t>
    </rPh>
    <rPh sb="223" eb="226">
      <t>ケイカクチュウ</t>
    </rPh>
    <rPh sb="227" eb="229">
      <t>カイチク</t>
    </rPh>
    <rPh sb="230" eb="232">
      <t>ビョウショウ</t>
    </rPh>
    <rPh sb="233" eb="235">
      <t>サクゲン</t>
    </rPh>
    <rPh sb="235" eb="237">
      <t>ケイカク</t>
    </rPh>
    <rPh sb="237" eb="238">
      <t>アリ</t>
    </rPh>
    <rPh sb="240" eb="241">
      <t>マ</t>
    </rPh>
    <phoneticPr fontId="5"/>
  </si>
  <si>
    <t>　経営状況は、入院患者数の伸びが大きく改善が見られている。しかし令和元年度末から新型コロナウイルス感染症の影響が出始め、入院患者数は減少傾向にあり、外来患者の減少も続いている。　　また、改善は見られるものの職員給与費対医業収益比率は平均より高く、業務の外部委託などを進め、医業収支比率の改善を更に図る必要がある。
　新型コロナの影響や、人口減により患者数の増が多く求められない中、入院・外来患者一人当たりの収益を上げる必要がある。令和元年度から設置した地域連携室の機能を十分に発揮し、周辺他病院（高次病院）や他施設と機能分化・連携を密にすることにより入院収益の増を図る必要がある。</t>
    <rPh sb="13" eb="14">
      <t>ノ</t>
    </rPh>
    <rPh sb="16" eb="17">
      <t>オオ</t>
    </rPh>
    <rPh sb="19" eb="21">
      <t>カイゼン</t>
    </rPh>
    <rPh sb="22" eb="23">
      <t>ミ</t>
    </rPh>
    <rPh sb="32" eb="33">
      <t>レイ</t>
    </rPh>
    <rPh sb="33" eb="34">
      <t>ワ</t>
    </rPh>
    <rPh sb="34" eb="36">
      <t>ガンネン</t>
    </rPh>
    <rPh sb="36" eb="37">
      <t>ド</t>
    </rPh>
    <rPh sb="37" eb="38">
      <t>マツ</t>
    </rPh>
    <rPh sb="40" eb="42">
      <t>シンガタ</t>
    </rPh>
    <rPh sb="49" eb="52">
      <t>カンセンショウ</t>
    </rPh>
    <rPh sb="53" eb="55">
      <t>エイキョウ</t>
    </rPh>
    <rPh sb="56" eb="58">
      <t>デハジ</t>
    </rPh>
    <rPh sb="60" eb="62">
      <t>ニュウイン</t>
    </rPh>
    <rPh sb="62" eb="64">
      <t>カンジャ</t>
    </rPh>
    <rPh sb="64" eb="65">
      <t>スウ</t>
    </rPh>
    <rPh sb="66" eb="68">
      <t>ゲンショウ</t>
    </rPh>
    <rPh sb="68" eb="70">
      <t>ケイコウ</t>
    </rPh>
    <rPh sb="79" eb="81">
      <t>ゲンショウ</t>
    </rPh>
    <rPh sb="82" eb="83">
      <t>ツヅ</t>
    </rPh>
    <rPh sb="93" eb="95">
      <t>カイゼン</t>
    </rPh>
    <rPh sb="96" eb="97">
      <t>ミ</t>
    </rPh>
    <rPh sb="116" eb="118">
      <t>ヘイキン</t>
    </rPh>
    <rPh sb="120" eb="121">
      <t>タカ</t>
    </rPh>
    <rPh sb="123" eb="125">
      <t>ギョウム</t>
    </rPh>
    <rPh sb="126" eb="128">
      <t>ガイブ</t>
    </rPh>
    <rPh sb="128" eb="130">
      <t>イタク</t>
    </rPh>
    <rPh sb="133" eb="134">
      <t>スス</t>
    </rPh>
    <rPh sb="136" eb="138">
      <t>イギョウ</t>
    </rPh>
    <rPh sb="138" eb="140">
      <t>シュウシ</t>
    </rPh>
    <rPh sb="140" eb="142">
      <t>ヒリツ</t>
    </rPh>
    <rPh sb="143" eb="145">
      <t>カイゼン</t>
    </rPh>
    <rPh sb="146" eb="147">
      <t>サラ</t>
    </rPh>
    <rPh sb="148" eb="149">
      <t>ハカ</t>
    </rPh>
    <rPh sb="150" eb="152">
      <t>ヒツヨウ</t>
    </rPh>
    <rPh sb="158" eb="160">
      <t>シンガタ</t>
    </rPh>
    <rPh sb="164" eb="166">
      <t>エイキョウ</t>
    </rPh>
    <rPh sb="168" eb="171">
      <t>ジンコウゲン</t>
    </rPh>
    <rPh sb="174" eb="177">
      <t>カンジャスウ</t>
    </rPh>
    <rPh sb="178" eb="179">
      <t>ゾウ</t>
    </rPh>
    <rPh sb="180" eb="181">
      <t>オオ</t>
    </rPh>
    <rPh sb="182" eb="183">
      <t>モト</t>
    </rPh>
    <rPh sb="188" eb="189">
      <t>ナカ</t>
    </rPh>
    <rPh sb="190" eb="192">
      <t>ニュウイン</t>
    </rPh>
    <rPh sb="193" eb="195">
      <t>ガイライ</t>
    </rPh>
    <rPh sb="195" eb="197">
      <t>カンジャ</t>
    </rPh>
    <rPh sb="197" eb="199">
      <t>ヒトリ</t>
    </rPh>
    <rPh sb="199" eb="200">
      <t>ア</t>
    </rPh>
    <rPh sb="203" eb="205">
      <t>シュウエキ</t>
    </rPh>
    <rPh sb="206" eb="207">
      <t>ア</t>
    </rPh>
    <rPh sb="209" eb="211">
      <t>ヒツヨウ</t>
    </rPh>
    <rPh sb="215" eb="216">
      <t>レイ</t>
    </rPh>
    <rPh sb="216" eb="217">
      <t>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</si>
</sst>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63.1</c:v>
                </c:pt>
                <c:pt idx="1">
                  <c:v>58.3</c:v>
                </c:pt>
                <c:pt idx="2">
                  <c:v>59</c:v>
                </c:pt>
                <c:pt idx="3">
                  <c:v>55</c:v>
                </c:pt>
                <c:pt idx="4">
                  <c:v>62.4</c:v>
                </c:pt>
              </c:numCache>
            </c:numRef>
          </c:val>
          <c:extLst xmlns:c16r2="http://schemas.microsoft.com/office/drawing/2015/06/chart">
            <c:ext xmlns:c16="http://schemas.microsoft.com/office/drawing/2014/chart" uri="{C3380CC4-5D6E-409C-BE32-E72D297353CC}">
              <c16:uniqueId val="{00000000-6C54-4CCA-9185-ADD681045CF6}"/>
            </c:ext>
          </c:extLst>
        </c:ser>
        <c:dLbls>
          <c:showLegendKey val="0"/>
          <c:showVal val="0"/>
          <c:showCatName val="0"/>
          <c:showSerName val="0"/>
          <c:showPercent val="0"/>
          <c:showBubbleSize val="0"/>
        </c:dLbls>
        <c:gapWidth val="150"/>
        <c:axId val="262073632"/>
        <c:axId val="26207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6C54-4CCA-9185-ADD681045CF6}"/>
            </c:ext>
          </c:extLst>
        </c:ser>
        <c:dLbls>
          <c:showLegendKey val="0"/>
          <c:showVal val="0"/>
          <c:showCatName val="0"/>
          <c:showSerName val="0"/>
          <c:showPercent val="0"/>
          <c:showBubbleSize val="0"/>
        </c:dLbls>
        <c:marker val="1"/>
        <c:smooth val="0"/>
        <c:axId val="262073632"/>
        <c:axId val="262074416"/>
      </c:lineChart>
      <c:catAx>
        <c:axId val="262073632"/>
        <c:scaling>
          <c:orientation val="minMax"/>
        </c:scaling>
        <c:delete val="1"/>
        <c:axPos val="b"/>
        <c:numFmt formatCode="General" sourceLinked="1"/>
        <c:majorTickMark val="none"/>
        <c:minorTickMark val="none"/>
        <c:tickLblPos val="none"/>
        <c:crossAx val="262074416"/>
        <c:crosses val="autoZero"/>
        <c:auto val="1"/>
        <c:lblAlgn val="ctr"/>
        <c:lblOffset val="100"/>
        <c:noMultiLvlLbl val="1"/>
      </c:catAx>
      <c:valAx>
        <c:axId val="26207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0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7490</c:v>
                </c:pt>
                <c:pt idx="1">
                  <c:v>8045</c:v>
                </c:pt>
                <c:pt idx="2">
                  <c:v>8536</c:v>
                </c:pt>
                <c:pt idx="3">
                  <c:v>7862</c:v>
                </c:pt>
                <c:pt idx="4">
                  <c:v>7972</c:v>
                </c:pt>
              </c:numCache>
            </c:numRef>
          </c:val>
          <c:extLst xmlns:c16r2="http://schemas.microsoft.com/office/drawing/2015/06/chart">
            <c:ext xmlns:c16="http://schemas.microsoft.com/office/drawing/2014/chart" uri="{C3380CC4-5D6E-409C-BE32-E72D297353CC}">
              <c16:uniqueId val="{00000000-3259-4F87-9E36-8FAECA273BC6}"/>
            </c:ext>
          </c:extLst>
        </c:ser>
        <c:dLbls>
          <c:showLegendKey val="0"/>
          <c:showVal val="0"/>
          <c:showCatName val="0"/>
          <c:showSerName val="0"/>
          <c:showPercent val="0"/>
          <c:showBubbleSize val="0"/>
        </c:dLbls>
        <c:gapWidth val="150"/>
        <c:axId val="506890992"/>
        <c:axId val="50689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3259-4F87-9E36-8FAECA273BC6}"/>
            </c:ext>
          </c:extLst>
        </c:ser>
        <c:dLbls>
          <c:showLegendKey val="0"/>
          <c:showVal val="0"/>
          <c:showCatName val="0"/>
          <c:showSerName val="0"/>
          <c:showPercent val="0"/>
          <c:showBubbleSize val="0"/>
        </c:dLbls>
        <c:marker val="1"/>
        <c:smooth val="0"/>
        <c:axId val="506890992"/>
        <c:axId val="506891384"/>
      </c:lineChart>
      <c:catAx>
        <c:axId val="506890992"/>
        <c:scaling>
          <c:orientation val="minMax"/>
        </c:scaling>
        <c:delete val="1"/>
        <c:axPos val="b"/>
        <c:numFmt formatCode="General" sourceLinked="1"/>
        <c:majorTickMark val="none"/>
        <c:minorTickMark val="none"/>
        <c:tickLblPos val="none"/>
        <c:crossAx val="506891384"/>
        <c:crosses val="autoZero"/>
        <c:auto val="1"/>
        <c:lblAlgn val="ctr"/>
        <c:lblOffset val="100"/>
        <c:noMultiLvlLbl val="1"/>
      </c:catAx>
      <c:valAx>
        <c:axId val="506891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689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21173</c:v>
                </c:pt>
                <c:pt idx="1">
                  <c:v>21483</c:v>
                </c:pt>
                <c:pt idx="2">
                  <c:v>21923</c:v>
                </c:pt>
                <c:pt idx="3">
                  <c:v>22422</c:v>
                </c:pt>
                <c:pt idx="4">
                  <c:v>22984</c:v>
                </c:pt>
              </c:numCache>
            </c:numRef>
          </c:val>
          <c:extLst xmlns:c16r2="http://schemas.microsoft.com/office/drawing/2015/06/chart">
            <c:ext xmlns:c16="http://schemas.microsoft.com/office/drawing/2014/chart" uri="{C3380CC4-5D6E-409C-BE32-E72D297353CC}">
              <c16:uniqueId val="{00000000-3D40-4E13-BF78-5F084D7ED8B9}"/>
            </c:ext>
          </c:extLst>
        </c:ser>
        <c:dLbls>
          <c:showLegendKey val="0"/>
          <c:showVal val="0"/>
          <c:showCatName val="0"/>
          <c:showSerName val="0"/>
          <c:showPercent val="0"/>
          <c:showBubbleSize val="0"/>
        </c:dLbls>
        <c:gapWidth val="150"/>
        <c:axId val="506892168"/>
        <c:axId val="50689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3D40-4E13-BF78-5F084D7ED8B9}"/>
            </c:ext>
          </c:extLst>
        </c:ser>
        <c:dLbls>
          <c:showLegendKey val="0"/>
          <c:showVal val="0"/>
          <c:showCatName val="0"/>
          <c:showSerName val="0"/>
          <c:showPercent val="0"/>
          <c:showBubbleSize val="0"/>
        </c:dLbls>
        <c:marker val="1"/>
        <c:smooth val="0"/>
        <c:axId val="506892168"/>
        <c:axId val="506892560"/>
      </c:lineChart>
      <c:catAx>
        <c:axId val="506892168"/>
        <c:scaling>
          <c:orientation val="minMax"/>
        </c:scaling>
        <c:delete val="1"/>
        <c:axPos val="b"/>
        <c:numFmt formatCode="General" sourceLinked="1"/>
        <c:majorTickMark val="none"/>
        <c:minorTickMark val="none"/>
        <c:tickLblPos val="none"/>
        <c:crossAx val="506892560"/>
        <c:crosses val="autoZero"/>
        <c:auto val="1"/>
        <c:lblAlgn val="ctr"/>
        <c:lblOffset val="100"/>
        <c:noMultiLvlLbl val="1"/>
      </c:catAx>
      <c:valAx>
        <c:axId val="506892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689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79-4258-ACA4-481CD0A58A97}"/>
            </c:ext>
          </c:extLst>
        </c:ser>
        <c:dLbls>
          <c:showLegendKey val="0"/>
          <c:showVal val="0"/>
          <c:showCatName val="0"/>
          <c:showSerName val="0"/>
          <c:showPercent val="0"/>
          <c:showBubbleSize val="0"/>
        </c:dLbls>
        <c:gapWidth val="150"/>
        <c:axId val="154611088"/>
        <c:axId val="50644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6279-4258-ACA4-481CD0A58A97}"/>
            </c:ext>
          </c:extLst>
        </c:ser>
        <c:dLbls>
          <c:showLegendKey val="0"/>
          <c:showVal val="0"/>
          <c:showCatName val="0"/>
          <c:showSerName val="0"/>
          <c:showPercent val="0"/>
          <c:showBubbleSize val="0"/>
        </c:dLbls>
        <c:marker val="1"/>
        <c:smooth val="0"/>
        <c:axId val="154611088"/>
        <c:axId val="506447224"/>
      </c:lineChart>
      <c:catAx>
        <c:axId val="154611088"/>
        <c:scaling>
          <c:orientation val="minMax"/>
        </c:scaling>
        <c:delete val="1"/>
        <c:axPos val="b"/>
        <c:numFmt formatCode="General" sourceLinked="1"/>
        <c:majorTickMark val="none"/>
        <c:minorTickMark val="none"/>
        <c:tickLblPos val="none"/>
        <c:crossAx val="506447224"/>
        <c:crosses val="autoZero"/>
        <c:auto val="1"/>
        <c:lblAlgn val="ctr"/>
        <c:lblOffset val="100"/>
        <c:noMultiLvlLbl val="1"/>
      </c:catAx>
      <c:valAx>
        <c:axId val="506447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61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78.2</c:v>
                </c:pt>
                <c:pt idx="1">
                  <c:v>79.599999999999994</c:v>
                </c:pt>
                <c:pt idx="2">
                  <c:v>78.400000000000006</c:v>
                </c:pt>
                <c:pt idx="3">
                  <c:v>75.2</c:v>
                </c:pt>
                <c:pt idx="4">
                  <c:v>81.099999999999994</c:v>
                </c:pt>
              </c:numCache>
            </c:numRef>
          </c:val>
          <c:extLst xmlns:c16r2="http://schemas.microsoft.com/office/drawing/2015/06/chart">
            <c:ext xmlns:c16="http://schemas.microsoft.com/office/drawing/2014/chart" uri="{C3380CC4-5D6E-409C-BE32-E72D297353CC}">
              <c16:uniqueId val="{00000000-CA33-455C-ABAB-F70D7C5BAA7B}"/>
            </c:ext>
          </c:extLst>
        </c:ser>
        <c:dLbls>
          <c:showLegendKey val="0"/>
          <c:showVal val="0"/>
          <c:showCatName val="0"/>
          <c:showSerName val="0"/>
          <c:showPercent val="0"/>
          <c:showBubbleSize val="0"/>
        </c:dLbls>
        <c:gapWidth val="150"/>
        <c:axId val="506448008"/>
        <c:axId val="50644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CA33-455C-ABAB-F70D7C5BAA7B}"/>
            </c:ext>
          </c:extLst>
        </c:ser>
        <c:dLbls>
          <c:showLegendKey val="0"/>
          <c:showVal val="0"/>
          <c:showCatName val="0"/>
          <c:showSerName val="0"/>
          <c:showPercent val="0"/>
          <c:showBubbleSize val="0"/>
        </c:dLbls>
        <c:marker val="1"/>
        <c:smooth val="0"/>
        <c:axId val="506448008"/>
        <c:axId val="506448400"/>
      </c:lineChart>
      <c:catAx>
        <c:axId val="506448008"/>
        <c:scaling>
          <c:orientation val="minMax"/>
        </c:scaling>
        <c:delete val="1"/>
        <c:axPos val="b"/>
        <c:numFmt formatCode="General" sourceLinked="1"/>
        <c:majorTickMark val="none"/>
        <c:minorTickMark val="none"/>
        <c:tickLblPos val="none"/>
        <c:crossAx val="506448400"/>
        <c:crosses val="autoZero"/>
        <c:auto val="1"/>
        <c:lblAlgn val="ctr"/>
        <c:lblOffset val="100"/>
        <c:noMultiLvlLbl val="1"/>
      </c:catAx>
      <c:valAx>
        <c:axId val="50644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44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101.6</c:v>
                </c:pt>
                <c:pt idx="1">
                  <c:v>101.9</c:v>
                </c:pt>
                <c:pt idx="2">
                  <c:v>100.9</c:v>
                </c:pt>
                <c:pt idx="3">
                  <c:v>100.3</c:v>
                </c:pt>
                <c:pt idx="4">
                  <c:v>103.4</c:v>
                </c:pt>
              </c:numCache>
            </c:numRef>
          </c:val>
          <c:extLst xmlns:c16r2="http://schemas.microsoft.com/office/drawing/2015/06/chart">
            <c:ext xmlns:c16="http://schemas.microsoft.com/office/drawing/2014/chart" uri="{C3380CC4-5D6E-409C-BE32-E72D297353CC}">
              <c16:uniqueId val="{00000000-07FE-4BD0-9BD4-14270A7974E6}"/>
            </c:ext>
          </c:extLst>
        </c:ser>
        <c:dLbls>
          <c:showLegendKey val="0"/>
          <c:showVal val="0"/>
          <c:showCatName val="0"/>
          <c:showSerName val="0"/>
          <c:showPercent val="0"/>
          <c:showBubbleSize val="0"/>
        </c:dLbls>
        <c:gapWidth val="150"/>
        <c:axId val="506449184"/>
        <c:axId val="50644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07FE-4BD0-9BD4-14270A7974E6}"/>
            </c:ext>
          </c:extLst>
        </c:ser>
        <c:dLbls>
          <c:showLegendKey val="0"/>
          <c:showVal val="0"/>
          <c:showCatName val="0"/>
          <c:showSerName val="0"/>
          <c:showPercent val="0"/>
          <c:showBubbleSize val="0"/>
        </c:dLbls>
        <c:marker val="1"/>
        <c:smooth val="0"/>
        <c:axId val="506449184"/>
        <c:axId val="506449576"/>
      </c:lineChart>
      <c:catAx>
        <c:axId val="506449184"/>
        <c:scaling>
          <c:orientation val="minMax"/>
        </c:scaling>
        <c:delete val="1"/>
        <c:axPos val="b"/>
        <c:numFmt formatCode="General" sourceLinked="1"/>
        <c:majorTickMark val="none"/>
        <c:minorTickMark val="none"/>
        <c:tickLblPos val="none"/>
        <c:crossAx val="506449576"/>
        <c:crosses val="autoZero"/>
        <c:auto val="1"/>
        <c:lblAlgn val="ctr"/>
        <c:lblOffset val="100"/>
        <c:noMultiLvlLbl val="1"/>
      </c:catAx>
      <c:valAx>
        <c:axId val="506449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0644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64.400000000000006</c:v>
                </c:pt>
                <c:pt idx="1">
                  <c:v>66.8</c:v>
                </c:pt>
                <c:pt idx="2">
                  <c:v>67.8</c:v>
                </c:pt>
                <c:pt idx="3">
                  <c:v>65.099999999999994</c:v>
                </c:pt>
                <c:pt idx="4">
                  <c:v>67.400000000000006</c:v>
                </c:pt>
              </c:numCache>
            </c:numRef>
          </c:val>
          <c:extLst xmlns:c16r2="http://schemas.microsoft.com/office/drawing/2015/06/chart">
            <c:ext xmlns:c16="http://schemas.microsoft.com/office/drawing/2014/chart" uri="{C3380CC4-5D6E-409C-BE32-E72D297353CC}">
              <c16:uniqueId val="{00000000-A664-46F7-9C8C-EA350A27E92C}"/>
            </c:ext>
          </c:extLst>
        </c:ser>
        <c:dLbls>
          <c:showLegendKey val="0"/>
          <c:showVal val="0"/>
          <c:showCatName val="0"/>
          <c:showSerName val="0"/>
          <c:showPercent val="0"/>
          <c:showBubbleSize val="0"/>
        </c:dLbls>
        <c:gapWidth val="150"/>
        <c:axId val="506450360"/>
        <c:axId val="5064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A664-46F7-9C8C-EA350A27E92C}"/>
            </c:ext>
          </c:extLst>
        </c:ser>
        <c:dLbls>
          <c:showLegendKey val="0"/>
          <c:showVal val="0"/>
          <c:showCatName val="0"/>
          <c:showSerName val="0"/>
          <c:showPercent val="0"/>
          <c:showBubbleSize val="0"/>
        </c:dLbls>
        <c:marker val="1"/>
        <c:smooth val="0"/>
        <c:axId val="506450360"/>
        <c:axId val="506450752"/>
      </c:lineChart>
      <c:catAx>
        <c:axId val="506450360"/>
        <c:scaling>
          <c:orientation val="minMax"/>
        </c:scaling>
        <c:delete val="1"/>
        <c:axPos val="b"/>
        <c:numFmt formatCode="General" sourceLinked="1"/>
        <c:majorTickMark val="none"/>
        <c:minorTickMark val="none"/>
        <c:tickLblPos val="none"/>
        <c:crossAx val="506450752"/>
        <c:crosses val="autoZero"/>
        <c:auto val="1"/>
        <c:lblAlgn val="ctr"/>
        <c:lblOffset val="100"/>
        <c:noMultiLvlLbl val="1"/>
      </c:catAx>
      <c:valAx>
        <c:axId val="50645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45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72.3</c:v>
                </c:pt>
                <c:pt idx="1">
                  <c:v>78.599999999999994</c:v>
                </c:pt>
                <c:pt idx="2">
                  <c:v>79.400000000000006</c:v>
                </c:pt>
                <c:pt idx="3">
                  <c:v>63.4</c:v>
                </c:pt>
                <c:pt idx="4">
                  <c:v>69.2</c:v>
                </c:pt>
              </c:numCache>
            </c:numRef>
          </c:val>
          <c:extLst xmlns:c16r2="http://schemas.microsoft.com/office/drawing/2015/06/chart">
            <c:ext xmlns:c16="http://schemas.microsoft.com/office/drawing/2014/chart" uri="{C3380CC4-5D6E-409C-BE32-E72D297353CC}">
              <c16:uniqueId val="{00000000-C8AE-4AE7-8E44-76FBADAC8AB7}"/>
            </c:ext>
          </c:extLst>
        </c:ser>
        <c:dLbls>
          <c:showLegendKey val="0"/>
          <c:showVal val="0"/>
          <c:showCatName val="0"/>
          <c:showSerName val="0"/>
          <c:showPercent val="0"/>
          <c:showBubbleSize val="0"/>
        </c:dLbls>
        <c:gapWidth val="150"/>
        <c:axId val="506277656"/>
        <c:axId val="5062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C8AE-4AE7-8E44-76FBADAC8AB7}"/>
            </c:ext>
          </c:extLst>
        </c:ser>
        <c:dLbls>
          <c:showLegendKey val="0"/>
          <c:showVal val="0"/>
          <c:showCatName val="0"/>
          <c:showSerName val="0"/>
          <c:showPercent val="0"/>
          <c:showBubbleSize val="0"/>
        </c:dLbls>
        <c:marker val="1"/>
        <c:smooth val="0"/>
        <c:axId val="506277656"/>
        <c:axId val="506278048"/>
      </c:lineChart>
      <c:catAx>
        <c:axId val="506277656"/>
        <c:scaling>
          <c:orientation val="minMax"/>
        </c:scaling>
        <c:delete val="1"/>
        <c:axPos val="b"/>
        <c:numFmt formatCode="General" sourceLinked="1"/>
        <c:majorTickMark val="none"/>
        <c:minorTickMark val="none"/>
        <c:tickLblPos val="none"/>
        <c:crossAx val="506278048"/>
        <c:crosses val="autoZero"/>
        <c:auto val="1"/>
        <c:lblAlgn val="ctr"/>
        <c:lblOffset val="100"/>
        <c:noMultiLvlLbl val="1"/>
      </c:catAx>
      <c:valAx>
        <c:axId val="50627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27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19138283</c:v>
                </c:pt>
                <c:pt idx="1">
                  <c:v>19188150</c:v>
                </c:pt>
                <c:pt idx="2">
                  <c:v>19253967</c:v>
                </c:pt>
                <c:pt idx="3">
                  <c:v>20434833</c:v>
                </c:pt>
                <c:pt idx="4">
                  <c:v>19425350</c:v>
                </c:pt>
              </c:numCache>
            </c:numRef>
          </c:val>
          <c:extLst xmlns:c16r2="http://schemas.microsoft.com/office/drawing/2015/06/chart">
            <c:ext xmlns:c16="http://schemas.microsoft.com/office/drawing/2014/chart" uri="{C3380CC4-5D6E-409C-BE32-E72D297353CC}">
              <c16:uniqueId val="{00000000-64D0-41F4-8A9D-AAFCF5D6E42B}"/>
            </c:ext>
          </c:extLst>
        </c:ser>
        <c:dLbls>
          <c:showLegendKey val="0"/>
          <c:showVal val="0"/>
          <c:showCatName val="0"/>
          <c:showSerName val="0"/>
          <c:showPercent val="0"/>
          <c:showBubbleSize val="0"/>
        </c:dLbls>
        <c:gapWidth val="150"/>
        <c:axId val="506278832"/>
        <c:axId val="50627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64D0-41F4-8A9D-AAFCF5D6E42B}"/>
            </c:ext>
          </c:extLst>
        </c:ser>
        <c:dLbls>
          <c:showLegendKey val="0"/>
          <c:showVal val="0"/>
          <c:showCatName val="0"/>
          <c:showSerName val="0"/>
          <c:showPercent val="0"/>
          <c:showBubbleSize val="0"/>
        </c:dLbls>
        <c:marker val="1"/>
        <c:smooth val="0"/>
        <c:axId val="506278832"/>
        <c:axId val="506279224"/>
      </c:lineChart>
      <c:catAx>
        <c:axId val="506278832"/>
        <c:scaling>
          <c:orientation val="minMax"/>
        </c:scaling>
        <c:delete val="1"/>
        <c:axPos val="b"/>
        <c:numFmt formatCode="General" sourceLinked="1"/>
        <c:majorTickMark val="none"/>
        <c:minorTickMark val="none"/>
        <c:tickLblPos val="none"/>
        <c:crossAx val="506279224"/>
        <c:crosses val="autoZero"/>
        <c:auto val="1"/>
        <c:lblAlgn val="ctr"/>
        <c:lblOffset val="100"/>
        <c:noMultiLvlLbl val="1"/>
      </c:catAx>
      <c:valAx>
        <c:axId val="506279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627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13.4</c:v>
                </c:pt>
                <c:pt idx="1">
                  <c:v>12.4</c:v>
                </c:pt>
                <c:pt idx="2">
                  <c:v>12.6</c:v>
                </c:pt>
                <c:pt idx="3">
                  <c:v>11.6</c:v>
                </c:pt>
                <c:pt idx="4">
                  <c:v>9.9</c:v>
                </c:pt>
              </c:numCache>
            </c:numRef>
          </c:val>
          <c:extLst xmlns:c16r2="http://schemas.microsoft.com/office/drawing/2015/06/chart">
            <c:ext xmlns:c16="http://schemas.microsoft.com/office/drawing/2014/chart" uri="{C3380CC4-5D6E-409C-BE32-E72D297353CC}">
              <c16:uniqueId val="{00000000-A2F7-4B47-AB57-720D394DA058}"/>
            </c:ext>
          </c:extLst>
        </c:ser>
        <c:dLbls>
          <c:showLegendKey val="0"/>
          <c:showVal val="0"/>
          <c:showCatName val="0"/>
          <c:showSerName val="0"/>
          <c:showPercent val="0"/>
          <c:showBubbleSize val="0"/>
        </c:dLbls>
        <c:gapWidth val="150"/>
        <c:axId val="506280008"/>
        <c:axId val="50628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A2F7-4B47-AB57-720D394DA058}"/>
            </c:ext>
          </c:extLst>
        </c:ser>
        <c:dLbls>
          <c:showLegendKey val="0"/>
          <c:showVal val="0"/>
          <c:showCatName val="0"/>
          <c:showSerName val="0"/>
          <c:showPercent val="0"/>
          <c:showBubbleSize val="0"/>
        </c:dLbls>
        <c:marker val="1"/>
        <c:smooth val="0"/>
        <c:axId val="506280008"/>
        <c:axId val="506280400"/>
      </c:lineChart>
      <c:catAx>
        <c:axId val="506280008"/>
        <c:scaling>
          <c:orientation val="minMax"/>
        </c:scaling>
        <c:delete val="1"/>
        <c:axPos val="b"/>
        <c:numFmt formatCode="General" sourceLinked="1"/>
        <c:majorTickMark val="none"/>
        <c:minorTickMark val="none"/>
        <c:tickLblPos val="none"/>
        <c:crossAx val="506280400"/>
        <c:crosses val="autoZero"/>
        <c:auto val="1"/>
        <c:lblAlgn val="ctr"/>
        <c:lblOffset val="100"/>
        <c:noMultiLvlLbl val="1"/>
      </c:catAx>
      <c:valAx>
        <c:axId val="50628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28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82.4</c:v>
                </c:pt>
                <c:pt idx="1">
                  <c:v>84.7</c:v>
                </c:pt>
                <c:pt idx="2">
                  <c:v>87.9</c:v>
                </c:pt>
                <c:pt idx="3">
                  <c:v>90.9</c:v>
                </c:pt>
                <c:pt idx="4">
                  <c:v>82.2</c:v>
                </c:pt>
              </c:numCache>
            </c:numRef>
          </c:val>
          <c:extLst xmlns:c16r2="http://schemas.microsoft.com/office/drawing/2015/06/chart">
            <c:ext xmlns:c16="http://schemas.microsoft.com/office/drawing/2014/chart" uri="{C3380CC4-5D6E-409C-BE32-E72D297353CC}">
              <c16:uniqueId val="{00000000-500B-4072-89FC-BF6FB5155E5A}"/>
            </c:ext>
          </c:extLst>
        </c:ser>
        <c:dLbls>
          <c:showLegendKey val="0"/>
          <c:showVal val="0"/>
          <c:showCatName val="0"/>
          <c:showSerName val="0"/>
          <c:showPercent val="0"/>
          <c:showBubbleSize val="0"/>
        </c:dLbls>
        <c:gapWidth val="150"/>
        <c:axId val="506889816"/>
        <c:axId val="5068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500B-4072-89FC-BF6FB5155E5A}"/>
            </c:ext>
          </c:extLst>
        </c:ser>
        <c:dLbls>
          <c:showLegendKey val="0"/>
          <c:showVal val="0"/>
          <c:showCatName val="0"/>
          <c:showSerName val="0"/>
          <c:showPercent val="0"/>
          <c:showBubbleSize val="0"/>
        </c:dLbls>
        <c:marker val="1"/>
        <c:smooth val="0"/>
        <c:axId val="506889816"/>
        <c:axId val="506890208"/>
      </c:lineChart>
      <c:catAx>
        <c:axId val="506889816"/>
        <c:scaling>
          <c:orientation val="minMax"/>
        </c:scaling>
        <c:delete val="1"/>
        <c:axPos val="b"/>
        <c:numFmt formatCode="General" sourceLinked="1"/>
        <c:majorTickMark val="none"/>
        <c:minorTickMark val="none"/>
        <c:tickLblPos val="none"/>
        <c:crossAx val="506890208"/>
        <c:crosses val="autoZero"/>
        <c:auto val="1"/>
        <c:lblAlgn val="ctr"/>
        <c:lblOffset val="100"/>
        <c:noMultiLvlLbl val="1"/>
      </c:catAx>
      <c:valAx>
        <c:axId val="50689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688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徳島県勝浦町　国保勝浦病院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5140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101.6</v>
      </c>
      <c r="Q33" s="86"/>
      <c r="R33" s="86"/>
      <c r="S33" s="86"/>
      <c r="T33" s="86"/>
      <c r="U33" s="86"/>
      <c r="V33" s="86"/>
      <c r="W33" s="86"/>
      <c r="X33" s="86"/>
      <c r="Y33" s="86"/>
      <c r="Z33" s="86"/>
      <c r="AA33" s="86"/>
      <c r="AB33" s="86"/>
      <c r="AC33" s="86"/>
      <c r="AD33" s="87"/>
      <c r="AE33" s="85">
        <f>データ!AI7</f>
        <v>101.9</v>
      </c>
      <c r="AF33" s="86"/>
      <c r="AG33" s="86"/>
      <c r="AH33" s="86"/>
      <c r="AI33" s="86"/>
      <c r="AJ33" s="86"/>
      <c r="AK33" s="86"/>
      <c r="AL33" s="86"/>
      <c r="AM33" s="86"/>
      <c r="AN33" s="86"/>
      <c r="AO33" s="86"/>
      <c r="AP33" s="86"/>
      <c r="AQ33" s="86"/>
      <c r="AR33" s="86"/>
      <c r="AS33" s="87"/>
      <c r="AT33" s="85">
        <f>データ!AJ7</f>
        <v>100.9</v>
      </c>
      <c r="AU33" s="86"/>
      <c r="AV33" s="86"/>
      <c r="AW33" s="86"/>
      <c r="AX33" s="86"/>
      <c r="AY33" s="86"/>
      <c r="AZ33" s="86"/>
      <c r="BA33" s="86"/>
      <c r="BB33" s="86"/>
      <c r="BC33" s="86"/>
      <c r="BD33" s="86"/>
      <c r="BE33" s="86"/>
      <c r="BF33" s="86"/>
      <c r="BG33" s="86"/>
      <c r="BH33" s="87"/>
      <c r="BI33" s="85">
        <f>データ!AK7</f>
        <v>100.3</v>
      </c>
      <c r="BJ33" s="86"/>
      <c r="BK33" s="86"/>
      <c r="BL33" s="86"/>
      <c r="BM33" s="86"/>
      <c r="BN33" s="86"/>
      <c r="BO33" s="86"/>
      <c r="BP33" s="86"/>
      <c r="BQ33" s="86"/>
      <c r="BR33" s="86"/>
      <c r="BS33" s="86"/>
      <c r="BT33" s="86"/>
      <c r="BU33" s="86"/>
      <c r="BV33" s="86"/>
      <c r="BW33" s="87"/>
      <c r="BX33" s="85">
        <f>データ!AL7</f>
        <v>103.4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78.2</v>
      </c>
      <c r="DE33" s="86"/>
      <c r="DF33" s="86"/>
      <c r="DG33" s="86"/>
      <c r="DH33" s="86"/>
      <c r="DI33" s="86"/>
      <c r="DJ33" s="86"/>
      <c r="DK33" s="86"/>
      <c r="DL33" s="86"/>
      <c r="DM33" s="86"/>
      <c r="DN33" s="86"/>
      <c r="DO33" s="86"/>
      <c r="DP33" s="86"/>
      <c r="DQ33" s="86"/>
      <c r="DR33" s="87"/>
      <c r="DS33" s="85">
        <f>データ!AT7</f>
        <v>79.599999999999994</v>
      </c>
      <c r="DT33" s="86"/>
      <c r="DU33" s="86"/>
      <c r="DV33" s="86"/>
      <c r="DW33" s="86"/>
      <c r="DX33" s="86"/>
      <c r="DY33" s="86"/>
      <c r="DZ33" s="86"/>
      <c r="EA33" s="86"/>
      <c r="EB33" s="86"/>
      <c r="EC33" s="86"/>
      <c r="ED33" s="86"/>
      <c r="EE33" s="86"/>
      <c r="EF33" s="86"/>
      <c r="EG33" s="87"/>
      <c r="EH33" s="85">
        <f>データ!AU7</f>
        <v>78.400000000000006</v>
      </c>
      <c r="EI33" s="86"/>
      <c r="EJ33" s="86"/>
      <c r="EK33" s="86"/>
      <c r="EL33" s="86"/>
      <c r="EM33" s="86"/>
      <c r="EN33" s="86"/>
      <c r="EO33" s="86"/>
      <c r="EP33" s="86"/>
      <c r="EQ33" s="86"/>
      <c r="ER33" s="86"/>
      <c r="ES33" s="86"/>
      <c r="ET33" s="86"/>
      <c r="EU33" s="86"/>
      <c r="EV33" s="87"/>
      <c r="EW33" s="85">
        <f>データ!AV7</f>
        <v>75.2</v>
      </c>
      <c r="EX33" s="86"/>
      <c r="EY33" s="86"/>
      <c r="EZ33" s="86"/>
      <c r="FA33" s="86"/>
      <c r="FB33" s="86"/>
      <c r="FC33" s="86"/>
      <c r="FD33" s="86"/>
      <c r="FE33" s="86"/>
      <c r="FF33" s="86"/>
      <c r="FG33" s="86"/>
      <c r="FH33" s="86"/>
      <c r="FI33" s="86"/>
      <c r="FJ33" s="86"/>
      <c r="FK33" s="87"/>
      <c r="FL33" s="85">
        <f>データ!AW7</f>
        <v>81.099999999999994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63.1</v>
      </c>
      <c r="KG33" s="86"/>
      <c r="KH33" s="86"/>
      <c r="KI33" s="86"/>
      <c r="KJ33" s="86"/>
      <c r="KK33" s="86"/>
      <c r="KL33" s="86"/>
      <c r="KM33" s="86"/>
      <c r="KN33" s="86"/>
      <c r="KO33" s="86"/>
      <c r="KP33" s="86"/>
      <c r="KQ33" s="86"/>
      <c r="KR33" s="86"/>
      <c r="KS33" s="86"/>
      <c r="KT33" s="87"/>
      <c r="KU33" s="85">
        <f>データ!BP7</f>
        <v>58.3</v>
      </c>
      <c r="KV33" s="86"/>
      <c r="KW33" s="86"/>
      <c r="KX33" s="86"/>
      <c r="KY33" s="86"/>
      <c r="KZ33" s="86"/>
      <c r="LA33" s="86"/>
      <c r="LB33" s="86"/>
      <c r="LC33" s="86"/>
      <c r="LD33" s="86"/>
      <c r="LE33" s="86"/>
      <c r="LF33" s="86"/>
      <c r="LG33" s="86"/>
      <c r="LH33" s="86"/>
      <c r="LI33" s="87"/>
      <c r="LJ33" s="85">
        <f>データ!BQ7</f>
        <v>59</v>
      </c>
      <c r="LK33" s="86"/>
      <c r="LL33" s="86"/>
      <c r="LM33" s="86"/>
      <c r="LN33" s="86"/>
      <c r="LO33" s="86"/>
      <c r="LP33" s="86"/>
      <c r="LQ33" s="86"/>
      <c r="LR33" s="86"/>
      <c r="LS33" s="86"/>
      <c r="LT33" s="86"/>
      <c r="LU33" s="86"/>
      <c r="LV33" s="86"/>
      <c r="LW33" s="86"/>
      <c r="LX33" s="87"/>
      <c r="LY33" s="85">
        <f>データ!BR7</f>
        <v>55</v>
      </c>
      <c r="LZ33" s="86"/>
      <c r="MA33" s="86"/>
      <c r="MB33" s="86"/>
      <c r="MC33" s="86"/>
      <c r="MD33" s="86"/>
      <c r="ME33" s="86"/>
      <c r="MF33" s="86"/>
      <c r="MG33" s="86"/>
      <c r="MH33" s="86"/>
      <c r="MI33" s="86"/>
      <c r="MJ33" s="86"/>
      <c r="MK33" s="86"/>
      <c r="ML33" s="86"/>
      <c r="MM33" s="87"/>
      <c r="MN33" s="85">
        <f>データ!BS7</f>
        <v>62.4</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179</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178</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21173</v>
      </c>
      <c r="Q55" s="104"/>
      <c r="R55" s="104"/>
      <c r="S55" s="104"/>
      <c r="T55" s="104"/>
      <c r="U55" s="104"/>
      <c r="V55" s="104"/>
      <c r="W55" s="104"/>
      <c r="X55" s="104"/>
      <c r="Y55" s="104"/>
      <c r="Z55" s="104"/>
      <c r="AA55" s="104"/>
      <c r="AB55" s="104"/>
      <c r="AC55" s="104"/>
      <c r="AD55" s="105"/>
      <c r="AE55" s="103">
        <f>データ!CA7</f>
        <v>21483</v>
      </c>
      <c r="AF55" s="104"/>
      <c r="AG55" s="104"/>
      <c r="AH55" s="104"/>
      <c r="AI55" s="104"/>
      <c r="AJ55" s="104"/>
      <c r="AK55" s="104"/>
      <c r="AL55" s="104"/>
      <c r="AM55" s="104"/>
      <c r="AN55" s="104"/>
      <c r="AO55" s="104"/>
      <c r="AP55" s="104"/>
      <c r="AQ55" s="104"/>
      <c r="AR55" s="104"/>
      <c r="AS55" s="105"/>
      <c r="AT55" s="103">
        <f>データ!CB7</f>
        <v>21923</v>
      </c>
      <c r="AU55" s="104"/>
      <c r="AV55" s="104"/>
      <c r="AW55" s="104"/>
      <c r="AX55" s="104"/>
      <c r="AY55" s="104"/>
      <c r="AZ55" s="104"/>
      <c r="BA55" s="104"/>
      <c r="BB55" s="104"/>
      <c r="BC55" s="104"/>
      <c r="BD55" s="104"/>
      <c r="BE55" s="104"/>
      <c r="BF55" s="104"/>
      <c r="BG55" s="104"/>
      <c r="BH55" s="105"/>
      <c r="BI55" s="103">
        <f>データ!CC7</f>
        <v>22422</v>
      </c>
      <c r="BJ55" s="104"/>
      <c r="BK55" s="104"/>
      <c r="BL55" s="104"/>
      <c r="BM55" s="104"/>
      <c r="BN55" s="104"/>
      <c r="BO55" s="104"/>
      <c r="BP55" s="104"/>
      <c r="BQ55" s="104"/>
      <c r="BR55" s="104"/>
      <c r="BS55" s="104"/>
      <c r="BT55" s="104"/>
      <c r="BU55" s="104"/>
      <c r="BV55" s="104"/>
      <c r="BW55" s="105"/>
      <c r="BX55" s="103">
        <f>データ!CD7</f>
        <v>22984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7490</v>
      </c>
      <c r="DE55" s="104"/>
      <c r="DF55" s="104"/>
      <c r="DG55" s="104"/>
      <c r="DH55" s="104"/>
      <c r="DI55" s="104"/>
      <c r="DJ55" s="104"/>
      <c r="DK55" s="104"/>
      <c r="DL55" s="104"/>
      <c r="DM55" s="104"/>
      <c r="DN55" s="104"/>
      <c r="DO55" s="104"/>
      <c r="DP55" s="104"/>
      <c r="DQ55" s="104"/>
      <c r="DR55" s="105"/>
      <c r="DS55" s="103">
        <f>データ!CL7</f>
        <v>8045</v>
      </c>
      <c r="DT55" s="104"/>
      <c r="DU55" s="104"/>
      <c r="DV55" s="104"/>
      <c r="DW55" s="104"/>
      <c r="DX55" s="104"/>
      <c r="DY55" s="104"/>
      <c r="DZ55" s="104"/>
      <c r="EA55" s="104"/>
      <c r="EB55" s="104"/>
      <c r="EC55" s="104"/>
      <c r="ED55" s="104"/>
      <c r="EE55" s="104"/>
      <c r="EF55" s="104"/>
      <c r="EG55" s="105"/>
      <c r="EH55" s="103">
        <f>データ!CM7</f>
        <v>8536</v>
      </c>
      <c r="EI55" s="104"/>
      <c r="EJ55" s="104"/>
      <c r="EK55" s="104"/>
      <c r="EL55" s="104"/>
      <c r="EM55" s="104"/>
      <c r="EN55" s="104"/>
      <c r="EO55" s="104"/>
      <c r="EP55" s="104"/>
      <c r="EQ55" s="104"/>
      <c r="ER55" s="104"/>
      <c r="ES55" s="104"/>
      <c r="ET55" s="104"/>
      <c r="EU55" s="104"/>
      <c r="EV55" s="105"/>
      <c r="EW55" s="103">
        <f>データ!CN7</f>
        <v>7862</v>
      </c>
      <c r="EX55" s="104"/>
      <c r="EY55" s="104"/>
      <c r="EZ55" s="104"/>
      <c r="FA55" s="104"/>
      <c r="FB55" s="104"/>
      <c r="FC55" s="104"/>
      <c r="FD55" s="104"/>
      <c r="FE55" s="104"/>
      <c r="FF55" s="104"/>
      <c r="FG55" s="104"/>
      <c r="FH55" s="104"/>
      <c r="FI55" s="104"/>
      <c r="FJ55" s="104"/>
      <c r="FK55" s="105"/>
      <c r="FL55" s="103">
        <f>データ!CO7</f>
        <v>7972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82.4</v>
      </c>
      <c r="GS55" s="86"/>
      <c r="GT55" s="86"/>
      <c r="GU55" s="86"/>
      <c r="GV55" s="86"/>
      <c r="GW55" s="86"/>
      <c r="GX55" s="86"/>
      <c r="GY55" s="86"/>
      <c r="GZ55" s="86"/>
      <c r="HA55" s="86"/>
      <c r="HB55" s="86"/>
      <c r="HC55" s="86"/>
      <c r="HD55" s="86"/>
      <c r="HE55" s="86"/>
      <c r="HF55" s="87"/>
      <c r="HG55" s="85">
        <f>データ!CW7</f>
        <v>84.7</v>
      </c>
      <c r="HH55" s="86"/>
      <c r="HI55" s="86"/>
      <c r="HJ55" s="86"/>
      <c r="HK55" s="86"/>
      <c r="HL55" s="86"/>
      <c r="HM55" s="86"/>
      <c r="HN55" s="86"/>
      <c r="HO55" s="86"/>
      <c r="HP55" s="86"/>
      <c r="HQ55" s="86"/>
      <c r="HR55" s="86"/>
      <c r="HS55" s="86"/>
      <c r="HT55" s="86"/>
      <c r="HU55" s="87"/>
      <c r="HV55" s="85">
        <f>データ!CX7</f>
        <v>87.9</v>
      </c>
      <c r="HW55" s="86"/>
      <c r="HX55" s="86"/>
      <c r="HY55" s="86"/>
      <c r="HZ55" s="86"/>
      <c r="IA55" s="86"/>
      <c r="IB55" s="86"/>
      <c r="IC55" s="86"/>
      <c r="ID55" s="86"/>
      <c r="IE55" s="86"/>
      <c r="IF55" s="86"/>
      <c r="IG55" s="86"/>
      <c r="IH55" s="86"/>
      <c r="II55" s="86"/>
      <c r="IJ55" s="87"/>
      <c r="IK55" s="85">
        <f>データ!CY7</f>
        <v>90.9</v>
      </c>
      <c r="IL55" s="86"/>
      <c r="IM55" s="86"/>
      <c r="IN55" s="86"/>
      <c r="IO55" s="86"/>
      <c r="IP55" s="86"/>
      <c r="IQ55" s="86"/>
      <c r="IR55" s="86"/>
      <c r="IS55" s="86"/>
      <c r="IT55" s="86"/>
      <c r="IU55" s="86"/>
      <c r="IV55" s="86"/>
      <c r="IW55" s="86"/>
      <c r="IX55" s="86"/>
      <c r="IY55" s="87"/>
      <c r="IZ55" s="85">
        <f>データ!CZ7</f>
        <v>82.2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13.4</v>
      </c>
      <c r="KG55" s="86"/>
      <c r="KH55" s="86"/>
      <c r="KI55" s="86"/>
      <c r="KJ55" s="86"/>
      <c r="KK55" s="86"/>
      <c r="KL55" s="86"/>
      <c r="KM55" s="86"/>
      <c r="KN55" s="86"/>
      <c r="KO55" s="86"/>
      <c r="KP55" s="86"/>
      <c r="KQ55" s="86"/>
      <c r="KR55" s="86"/>
      <c r="KS55" s="86"/>
      <c r="KT55" s="87"/>
      <c r="KU55" s="85">
        <f>データ!DH7</f>
        <v>12.4</v>
      </c>
      <c r="KV55" s="86"/>
      <c r="KW55" s="86"/>
      <c r="KX55" s="86"/>
      <c r="KY55" s="86"/>
      <c r="KZ55" s="86"/>
      <c r="LA55" s="86"/>
      <c r="LB55" s="86"/>
      <c r="LC55" s="86"/>
      <c r="LD55" s="86"/>
      <c r="LE55" s="86"/>
      <c r="LF55" s="86"/>
      <c r="LG55" s="86"/>
      <c r="LH55" s="86"/>
      <c r="LI55" s="87"/>
      <c r="LJ55" s="85">
        <f>データ!DI7</f>
        <v>12.6</v>
      </c>
      <c r="LK55" s="86"/>
      <c r="LL55" s="86"/>
      <c r="LM55" s="86"/>
      <c r="LN55" s="86"/>
      <c r="LO55" s="86"/>
      <c r="LP55" s="86"/>
      <c r="LQ55" s="86"/>
      <c r="LR55" s="86"/>
      <c r="LS55" s="86"/>
      <c r="LT55" s="86"/>
      <c r="LU55" s="86"/>
      <c r="LV55" s="86"/>
      <c r="LW55" s="86"/>
      <c r="LX55" s="87"/>
      <c r="LY55" s="85">
        <f>データ!DJ7</f>
        <v>11.6</v>
      </c>
      <c r="LZ55" s="86"/>
      <c r="MA55" s="86"/>
      <c r="MB55" s="86"/>
      <c r="MC55" s="86"/>
      <c r="MD55" s="86"/>
      <c r="ME55" s="86"/>
      <c r="MF55" s="86"/>
      <c r="MG55" s="86"/>
      <c r="MH55" s="86"/>
      <c r="MI55" s="86"/>
      <c r="MJ55" s="86"/>
      <c r="MK55" s="86"/>
      <c r="ML55" s="86"/>
      <c r="MM55" s="87"/>
      <c r="MN55" s="85">
        <f>データ!DK7</f>
        <v>9.9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64.400000000000006</v>
      </c>
      <c r="V79" s="80"/>
      <c r="W79" s="80"/>
      <c r="X79" s="80"/>
      <c r="Y79" s="80"/>
      <c r="Z79" s="80"/>
      <c r="AA79" s="80"/>
      <c r="AB79" s="80"/>
      <c r="AC79" s="80"/>
      <c r="AD79" s="80"/>
      <c r="AE79" s="80"/>
      <c r="AF79" s="80"/>
      <c r="AG79" s="80"/>
      <c r="AH79" s="80"/>
      <c r="AI79" s="80"/>
      <c r="AJ79" s="80"/>
      <c r="AK79" s="80"/>
      <c r="AL79" s="80"/>
      <c r="AM79" s="80"/>
      <c r="AN79" s="80">
        <f>データ!DS7</f>
        <v>66.8</v>
      </c>
      <c r="AO79" s="80"/>
      <c r="AP79" s="80"/>
      <c r="AQ79" s="80"/>
      <c r="AR79" s="80"/>
      <c r="AS79" s="80"/>
      <c r="AT79" s="80"/>
      <c r="AU79" s="80"/>
      <c r="AV79" s="80"/>
      <c r="AW79" s="80"/>
      <c r="AX79" s="80"/>
      <c r="AY79" s="80"/>
      <c r="AZ79" s="80"/>
      <c r="BA79" s="80"/>
      <c r="BB79" s="80"/>
      <c r="BC79" s="80"/>
      <c r="BD79" s="80"/>
      <c r="BE79" s="80"/>
      <c r="BF79" s="80"/>
      <c r="BG79" s="80">
        <f>データ!DT7</f>
        <v>67.8</v>
      </c>
      <c r="BH79" s="80"/>
      <c r="BI79" s="80"/>
      <c r="BJ79" s="80"/>
      <c r="BK79" s="80"/>
      <c r="BL79" s="80"/>
      <c r="BM79" s="80"/>
      <c r="BN79" s="80"/>
      <c r="BO79" s="80"/>
      <c r="BP79" s="80"/>
      <c r="BQ79" s="80"/>
      <c r="BR79" s="80"/>
      <c r="BS79" s="80"/>
      <c r="BT79" s="80"/>
      <c r="BU79" s="80"/>
      <c r="BV79" s="80"/>
      <c r="BW79" s="80"/>
      <c r="BX79" s="80"/>
      <c r="BY79" s="80"/>
      <c r="BZ79" s="80">
        <f>データ!DU7</f>
        <v>65.099999999999994</v>
      </c>
      <c r="CA79" s="80"/>
      <c r="CB79" s="80"/>
      <c r="CC79" s="80"/>
      <c r="CD79" s="80"/>
      <c r="CE79" s="80"/>
      <c r="CF79" s="80"/>
      <c r="CG79" s="80"/>
      <c r="CH79" s="80"/>
      <c r="CI79" s="80"/>
      <c r="CJ79" s="80"/>
      <c r="CK79" s="80"/>
      <c r="CL79" s="80"/>
      <c r="CM79" s="80"/>
      <c r="CN79" s="80"/>
      <c r="CO79" s="80"/>
      <c r="CP79" s="80"/>
      <c r="CQ79" s="80"/>
      <c r="CR79" s="80"/>
      <c r="CS79" s="80">
        <f>データ!DV7</f>
        <v>67.400000000000006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72.3</v>
      </c>
      <c r="EP79" s="80"/>
      <c r="EQ79" s="80"/>
      <c r="ER79" s="80"/>
      <c r="ES79" s="80"/>
      <c r="ET79" s="80"/>
      <c r="EU79" s="80"/>
      <c r="EV79" s="80"/>
      <c r="EW79" s="80"/>
      <c r="EX79" s="80"/>
      <c r="EY79" s="80"/>
      <c r="EZ79" s="80"/>
      <c r="FA79" s="80"/>
      <c r="FB79" s="80"/>
      <c r="FC79" s="80"/>
      <c r="FD79" s="80"/>
      <c r="FE79" s="80"/>
      <c r="FF79" s="80"/>
      <c r="FG79" s="80"/>
      <c r="FH79" s="80">
        <f>データ!ED7</f>
        <v>78.599999999999994</v>
      </c>
      <c r="FI79" s="80"/>
      <c r="FJ79" s="80"/>
      <c r="FK79" s="80"/>
      <c r="FL79" s="80"/>
      <c r="FM79" s="80"/>
      <c r="FN79" s="80"/>
      <c r="FO79" s="80"/>
      <c r="FP79" s="80"/>
      <c r="FQ79" s="80"/>
      <c r="FR79" s="80"/>
      <c r="FS79" s="80"/>
      <c r="FT79" s="80"/>
      <c r="FU79" s="80"/>
      <c r="FV79" s="80"/>
      <c r="FW79" s="80"/>
      <c r="FX79" s="80"/>
      <c r="FY79" s="80"/>
      <c r="FZ79" s="80"/>
      <c r="GA79" s="80">
        <f>データ!EE7</f>
        <v>79.400000000000006</v>
      </c>
      <c r="GB79" s="80"/>
      <c r="GC79" s="80"/>
      <c r="GD79" s="80"/>
      <c r="GE79" s="80"/>
      <c r="GF79" s="80"/>
      <c r="GG79" s="80"/>
      <c r="GH79" s="80"/>
      <c r="GI79" s="80"/>
      <c r="GJ79" s="80"/>
      <c r="GK79" s="80"/>
      <c r="GL79" s="80"/>
      <c r="GM79" s="80"/>
      <c r="GN79" s="80"/>
      <c r="GO79" s="80"/>
      <c r="GP79" s="80"/>
      <c r="GQ79" s="80"/>
      <c r="GR79" s="80"/>
      <c r="GS79" s="80"/>
      <c r="GT79" s="80">
        <f>データ!EF7</f>
        <v>63.4</v>
      </c>
      <c r="GU79" s="80"/>
      <c r="GV79" s="80"/>
      <c r="GW79" s="80"/>
      <c r="GX79" s="80"/>
      <c r="GY79" s="80"/>
      <c r="GZ79" s="80"/>
      <c r="HA79" s="80"/>
      <c r="HB79" s="80"/>
      <c r="HC79" s="80"/>
      <c r="HD79" s="80"/>
      <c r="HE79" s="80"/>
      <c r="HF79" s="80"/>
      <c r="HG79" s="80"/>
      <c r="HH79" s="80"/>
      <c r="HI79" s="80"/>
      <c r="HJ79" s="80"/>
      <c r="HK79" s="80"/>
      <c r="HL79" s="80"/>
      <c r="HM79" s="80">
        <f>データ!EG7</f>
        <v>69.2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19138283</v>
      </c>
      <c r="JK79" s="79"/>
      <c r="JL79" s="79"/>
      <c r="JM79" s="79"/>
      <c r="JN79" s="79"/>
      <c r="JO79" s="79"/>
      <c r="JP79" s="79"/>
      <c r="JQ79" s="79"/>
      <c r="JR79" s="79"/>
      <c r="JS79" s="79"/>
      <c r="JT79" s="79"/>
      <c r="JU79" s="79"/>
      <c r="JV79" s="79"/>
      <c r="JW79" s="79"/>
      <c r="JX79" s="79"/>
      <c r="JY79" s="79"/>
      <c r="JZ79" s="79"/>
      <c r="KA79" s="79"/>
      <c r="KB79" s="79"/>
      <c r="KC79" s="79">
        <f>データ!EO7</f>
        <v>19188150</v>
      </c>
      <c r="KD79" s="79"/>
      <c r="KE79" s="79"/>
      <c r="KF79" s="79"/>
      <c r="KG79" s="79"/>
      <c r="KH79" s="79"/>
      <c r="KI79" s="79"/>
      <c r="KJ79" s="79"/>
      <c r="KK79" s="79"/>
      <c r="KL79" s="79"/>
      <c r="KM79" s="79"/>
      <c r="KN79" s="79"/>
      <c r="KO79" s="79"/>
      <c r="KP79" s="79"/>
      <c r="KQ79" s="79"/>
      <c r="KR79" s="79"/>
      <c r="KS79" s="79"/>
      <c r="KT79" s="79"/>
      <c r="KU79" s="79"/>
      <c r="KV79" s="79">
        <f>データ!EP7</f>
        <v>19253967</v>
      </c>
      <c r="KW79" s="79"/>
      <c r="KX79" s="79"/>
      <c r="KY79" s="79"/>
      <c r="KZ79" s="79"/>
      <c r="LA79" s="79"/>
      <c r="LB79" s="79"/>
      <c r="LC79" s="79"/>
      <c r="LD79" s="79"/>
      <c r="LE79" s="79"/>
      <c r="LF79" s="79"/>
      <c r="LG79" s="79"/>
      <c r="LH79" s="79"/>
      <c r="LI79" s="79"/>
      <c r="LJ79" s="79"/>
      <c r="LK79" s="79"/>
      <c r="LL79" s="79"/>
      <c r="LM79" s="79"/>
      <c r="LN79" s="79"/>
      <c r="LO79" s="79">
        <f>データ!EQ7</f>
        <v>20434833</v>
      </c>
      <c r="LP79" s="79"/>
      <c r="LQ79" s="79"/>
      <c r="LR79" s="79"/>
      <c r="LS79" s="79"/>
      <c r="LT79" s="79"/>
      <c r="LU79" s="79"/>
      <c r="LV79" s="79"/>
      <c r="LW79" s="79"/>
      <c r="LX79" s="79"/>
      <c r="LY79" s="79"/>
      <c r="LZ79" s="79"/>
      <c r="MA79" s="79"/>
      <c r="MB79" s="79"/>
      <c r="MC79" s="79"/>
      <c r="MD79" s="79"/>
      <c r="ME79" s="79"/>
      <c r="MF79" s="79"/>
      <c r="MG79" s="79"/>
      <c r="MH79" s="79">
        <f>データ!ER7</f>
        <v>19425350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eCafPWUQwuO/X8byzyHd4M/Org51vbkUzRoKv+qcXuM/+yyJehRRDC5jMfCW3Mv2NrCusXV6s9BZS33d/2W0g==" saltValue="rAswJRwK0yxf5f/jYaMk4g==" spinCount="100000" sheet="1" objects="1" scenarios="1" formatCells="0" formatColumns="0" formatRows="0"/>
  <mergeCells count="261">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60" t="s">
        <v>107</v>
      </c>
      <c r="AT4" s="153"/>
      <c r="AU4" s="153"/>
      <c r="AV4" s="153"/>
      <c r="AW4" s="153"/>
      <c r="AX4" s="153"/>
      <c r="AY4" s="153"/>
      <c r="AZ4" s="153"/>
      <c r="BA4" s="153"/>
      <c r="BB4" s="153"/>
      <c r="BC4" s="153"/>
      <c r="BD4" s="160"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60"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151</v>
      </c>
      <c r="AV5" s="62" t="s">
        <v>143</v>
      </c>
      <c r="AW5" s="62" t="s">
        <v>144</v>
      </c>
      <c r="AX5" s="62" t="s">
        <v>145</v>
      </c>
      <c r="AY5" s="62" t="s">
        <v>146</v>
      </c>
      <c r="AZ5" s="62" t="s">
        <v>147</v>
      </c>
      <c r="BA5" s="62" t="s">
        <v>148</v>
      </c>
      <c r="BB5" s="62" t="s">
        <v>149</v>
      </c>
      <c r="BC5" s="62" t="s">
        <v>150</v>
      </c>
      <c r="BD5" s="62" t="s">
        <v>140</v>
      </c>
      <c r="BE5" s="62" t="s">
        <v>141</v>
      </c>
      <c r="BF5" s="62" t="s">
        <v>151</v>
      </c>
      <c r="BG5" s="62" t="s">
        <v>143</v>
      </c>
      <c r="BH5" s="62" t="s">
        <v>152</v>
      </c>
      <c r="BI5" s="62" t="s">
        <v>145</v>
      </c>
      <c r="BJ5" s="62" t="s">
        <v>146</v>
      </c>
      <c r="BK5" s="62" t="s">
        <v>147</v>
      </c>
      <c r="BL5" s="62" t="s">
        <v>148</v>
      </c>
      <c r="BM5" s="62" t="s">
        <v>149</v>
      </c>
      <c r="BN5" s="62" t="s">
        <v>150</v>
      </c>
      <c r="BO5" s="62" t="s">
        <v>153</v>
      </c>
      <c r="BP5" s="62" t="s">
        <v>141</v>
      </c>
      <c r="BQ5" s="62" t="s">
        <v>151</v>
      </c>
      <c r="BR5" s="62" t="s">
        <v>154</v>
      </c>
      <c r="BS5" s="62" t="s">
        <v>144</v>
      </c>
      <c r="BT5" s="62" t="s">
        <v>145</v>
      </c>
      <c r="BU5" s="62" t="s">
        <v>146</v>
      </c>
      <c r="BV5" s="62" t="s">
        <v>147</v>
      </c>
      <c r="BW5" s="62" t="s">
        <v>148</v>
      </c>
      <c r="BX5" s="62" t="s">
        <v>149</v>
      </c>
      <c r="BY5" s="62" t="s">
        <v>150</v>
      </c>
      <c r="BZ5" s="62" t="s">
        <v>153</v>
      </c>
      <c r="CA5" s="62" t="s">
        <v>155</v>
      </c>
      <c r="CB5" s="62" t="s">
        <v>151</v>
      </c>
      <c r="CC5" s="62" t="s">
        <v>143</v>
      </c>
      <c r="CD5" s="62" t="s">
        <v>144</v>
      </c>
      <c r="CE5" s="62" t="s">
        <v>145</v>
      </c>
      <c r="CF5" s="62" t="s">
        <v>146</v>
      </c>
      <c r="CG5" s="62" t="s">
        <v>147</v>
      </c>
      <c r="CH5" s="62" t="s">
        <v>148</v>
      </c>
      <c r="CI5" s="62" t="s">
        <v>149</v>
      </c>
      <c r="CJ5" s="62" t="s">
        <v>150</v>
      </c>
      <c r="CK5" s="62" t="s">
        <v>140</v>
      </c>
      <c r="CL5" s="62" t="s">
        <v>155</v>
      </c>
      <c r="CM5" s="62" t="s">
        <v>142</v>
      </c>
      <c r="CN5" s="62" t="s">
        <v>143</v>
      </c>
      <c r="CO5" s="62" t="s">
        <v>144</v>
      </c>
      <c r="CP5" s="62" t="s">
        <v>145</v>
      </c>
      <c r="CQ5" s="62" t="s">
        <v>146</v>
      </c>
      <c r="CR5" s="62" t="s">
        <v>147</v>
      </c>
      <c r="CS5" s="62" t="s">
        <v>148</v>
      </c>
      <c r="CT5" s="62" t="s">
        <v>149</v>
      </c>
      <c r="CU5" s="62" t="s">
        <v>150</v>
      </c>
      <c r="CV5" s="62" t="s">
        <v>140</v>
      </c>
      <c r="CW5" s="62" t="s">
        <v>155</v>
      </c>
      <c r="CX5" s="62" t="s">
        <v>151</v>
      </c>
      <c r="CY5" s="62" t="s">
        <v>143</v>
      </c>
      <c r="CZ5" s="62" t="s">
        <v>152</v>
      </c>
      <c r="DA5" s="62" t="s">
        <v>145</v>
      </c>
      <c r="DB5" s="62" t="s">
        <v>146</v>
      </c>
      <c r="DC5" s="62" t="s">
        <v>147</v>
      </c>
      <c r="DD5" s="62" t="s">
        <v>148</v>
      </c>
      <c r="DE5" s="62" t="s">
        <v>149</v>
      </c>
      <c r="DF5" s="62" t="s">
        <v>150</v>
      </c>
      <c r="DG5" s="62" t="s">
        <v>153</v>
      </c>
      <c r="DH5" s="62" t="s">
        <v>141</v>
      </c>
      <c r="DI5" s="62" t="s">
        <v>151</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152</v>
      </c>
      <c r="DW5" s="62" t="s">
        <v>145</v>
      </c>
      <c r="DX5" s="62" t="s">
        <v>146</v>
      </c>
      <c r="DY5" s="62" t="s">
        <v>147</v>
      </c>
      <c r="DZ5" s="62" t="s">
        <v>148</v>
      </c>
      <c r="EA5" s="62" t="s">
        <v>149</v>
      </c>
      <c r="EB5" s="62" t="s">
        <v>150</v>
      </c>
      <c r="EC5" s="62" t="s">
        <v>140</v>
      </c>
      <c r="ED5" s="62" t="s">
        <v>155</v>
      </c>
      <c r="EE5" s="62" t="s">
        <v>151</v>
      </c>
      <c r="EF5" s="62" t="s">
        <v>143</v>
      </c>
      <c r="EG5" s="62" t="s">
        <v>144</v>
      </c>
      <c r="EH5" s="62" t="s">
        <v>145</v>
      </c>
      <c r="EI5" s="62" t="s">
        <v>146</v>
      </c>
      <c r="EJ5" s="62" t="s">
        <v>147</v>
      </c>
      <c r="EK5" s="62" t="s">
        <v>148</v>
      </c>
      <c r="EL5" s="62" t="s">
        <v>149</v>
      </c>
      <c r="EM5" s="62" t="s">
        <v>156</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c r="A6" s="48" t="s">
        <v>157</v>
      </c>
      <c r="B6" s="63">
        <f>B8</f>
        <v>2019</v>
      </c>
      <c r="C6" s="63">
        <f t="shared" ref="C6:M6" si="2">C8</f>
        <v>363014</v>
      </c>
      <c r="D6" s="63">
        <f t="shared" si="2"/>
        <v>46</v>
      </c>
      <c r="E6" s="63">
        <f t="shared" si="2"/>
        <v>6</v>
      </c>
      <c r="F6" s="63">
        <f t="shared" si="2"/>
        <v>0</v>
      </c>
      <c r="G6" s="63">
        <f t="shared" si="2"/>
        <v>1</v>
      </c>
      <c r="H6" s="157" t="str">
        <f>IF(H8&lt;&gt;I8,H8,"")&amp;IF(I8&lt;&gt;J8,I8,"")&amp;"　"&amp;J8</f>
        <v>徳島県勝浦町　国保勝浦病院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訓</v>
      </c>
      <c r="T6" s="63" t="str">
        <f t="shared" si="3"/>
        <v>救</v>
      </c>
      <c r="U6" s="64">
        <f>U8</f>
        <v>5140</v>
      </c>
      <c r="V6" s="64">
        <f>V8</f>
        <v>3495</v>
      </c>
      <c r="W6" s="63" t="str">
        <f>W8</f>
        <v>第２種該当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101.6</v>
      </c>
      <c r="AI6" s="65">
        <f t="shared" ref="AI6:AQ6" si="4">IF(AI8="-",NA(),AI8)</f>
        <v>101.9</v>
      </c>
      <c r="AJ6" s="65">
        <f t="shared" si="4"/>
        <v>100.9</v>
      </c>
      <c r="AK6" s="65">
        <f t="shared" si="4"/>
        <v>100.3</v>
      </c>
      <c r="AL6" s="65">
        <f t="shared" si="4"/>
        <v>103.4</v>
      </c>
      <c r="AM6" s="65">
        <f t="shared" si="4"/>
        <v>98</v>
      </c>
      <c r="AN6" s="65">
        <f t="shared" si="4"/>
        <v>98.4</v>
      </c>
      <c r="AO6" s="65">
        <f t="shared" si="4"/>
        <v>98.2</v>
      </c>
      <c r="AP6" s="65">
        <f t="shared" si="4"/>
        <v>97.5</v>
      </c>
      <c r="AQ6" s="65">
        <f t="shared" si="4"/>
        <v>97.7</v>
      </c>
      <c r="AR6" s="65" t="str">
        <f>IF(AR8="-","【-】","【"&amp;SUBSTITUTE(TEXT(AR8,"#,##0.0"),"-","△")&amp;"】")</f>
        <v>【98.2】</v>
      </c>
      <c r="AS6" s="65">
        <f>IF(AS8="-",NA(),AS8)</f>
        <v>78.2</v>
      </c>
      <c r="AT6" s="65">
        <f t="shared" ref="AT6:BB6" si="5">IF(AT8="-",NA(),AT8)</f>
        <v>79.599999999999994</v>
      </c>
      <c r="AU6" s="65">
        <f t="shared" si="5"/>
        <v>78.400000000000006</v>
      </c>
      <c r="AV6" s="65">
        <f t="shared" si="5"/>
        <v>75.2</v>
      </c>
      <c r="AW6" s="65">
        <f t="shared" si="5"/>
        <v>81.099999999999994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63.1</v>
      </c>
      <c r="BP6" s="65">
        <f t="shared" ref="BP6:BX6" si="7">IF(BP8="-",NA(),BP8)</f>
        <v>58.3</v>
      </c>
      <c r="BQ6" s="65">
        <f t="shared" si="7"/>
        <v>59</v>
      </c>
      <c r="BR6" s="65">
        <f t="shared" si="7"/>
        <v>55</v>
      </c>
      <c r="BS6" s="65">
        <f t="shared" si="7"/>
        <v>62.4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21173</v>
      </c>
      <c r="CA6" s="66">
        <f t="shared" ref="CA6:CI6" si="8">IF(CA8="-",NA(),CA8)</f>
        <v>21483</v>
      </c>
      <c r="CB6" s="66">
        <f t="shared" si="8"/>
        <v>21923</v>
      </c>
      <c r="CC6" s="66">
        <f t="shared" si="8"/>
        <v>22422</v>
      </c>
      <c r="CD6" s="66">
        <f t="shared" si="8"/>
        <v>22984</v>
      </c>
      <c r="CE6" s="66">
        <f t="shared" si="8"/>
        <v>24371</v>
      </c>
      <c r="CF6" s="66">
        <f t="shared" si="8"/>
        <v>24882</v>
      </c>
      <c r="CG6" s="66">
        <f t="shared" si="8"/>
        <v>25249</v>
      </c>
      <c r="CH6" s="66">
        <f t="shared" si="8"/>
        <v>25711</v>
      </c>
      <c r="CI6" s="66">
        <f t="shared" si="8"/>
        <v>26415</v>
      </c>
      <c r="CJ6" s="65" t="str">
        <f>IF(CJ8="-","【-】","【"&amp;SUBSTITUTE(TEXT(CJ8,"#,##0"),"-","△")&amp;"】")</f>
        <v>【53,621】</v>
      </c>
      <c r="CK6" s="66">
        <f>IF(CK8="-",NA(),CK8)</f>
        <v>7490</v>
      </c>
      <c r="CL6" s="66">
        <f t="shared" ref="CL6:CT6" si="9">IF(CL8="-",NA(),CL8)</f>
        <v>8045</v>
      </c>
      <c r="CM6" s="66">
        <f t="shared" si="9"/>
        <v>8536</v>
      </c>
      <c r="CN6" s="66">
        <f t="shared" si="9"/>
        <v>7862</v>
      </c>
      <c r="CO6" s="66">
        <f t="shared" si="9"/>
        <v>7972</v>
      </c>
      <c r="CP6" s="66">
        <f t="shared" si="9"/>
        <v>8736</v>
      </c>
      <c r="CQ6" s="66">
        <f t="shared" si="9"/>
        <v>8797</v>
      </c>
      <c r="CR6" s="66">
        <f t="shared" si="9"/>
        <v>8852</v>
      </c>
      <c r="CS6" s="66">
        <f t="shared" si="9"/>
        <v>9060</v>
      </c>
      <c r="CT6" s="66">
        <f t="shared" si="9"/>
        <v>9135</v>
      </c>
      <c r="CU6" s="65" t="str">
        <f>IF(CU8="-","【-】","【"&amp;SUBSTITUTE(TEXT(CU8,"#,##0"),"-","△")&amp;"】")</f>
        <v>【15,586】</v>
      </c>
      <c r="CV6" s="65">
        <f>IF(CV8="-",NA(),CV8)</f>
        <v>82.4</v>
      </c>
      <c r="CW6" s="65">
        <f t="shared" ref="CW6:DE6" si="10">IF(CW8="-",NA(),CW8)</f>
        <v>84.7</v>
      </c>
      <c r="CX6" s="65">
        <f t="shared" si="10"/>
        <v>87.9</v>
      </c>
      <c r="CY6" s="65">
        <f t="shared" si="10"/>
        <v>90.9</v>
      </c>
      <c r="CZ6" s="65">
        <f t="shared" si="10"/>
        <v>82.2</v>
      </c>
      <c r="DA6" s="65">
        <f t="shared" si="10"/>
        <v>67.5</v>
      </c>
      <c r="DB6" s="65">
        <f t="shared" si="10"/>
        <v>69.5</v>
      </c>
      <c r="DC6" s="65">
        <f t="shared" si="10"/>
        <v>70.3</v>
      </c>
      <c r="DD6" s="65">
        <f t="shared" si="10"/>
        <v>71.099999999999994</v>
      </c>
      <c r="DE6" s="65">
        <f t="shared" si="10"/>
        <v>72</v>
      </c>
      <c r="DF6" s="65" t="str">
        <f>IF(DF8="-","【-】","【"&amp;SUBSTITUTE(TEXT(DF8,"#,##0.0"),"-","△")&amp;"】")</f>
        <v>【54.6】</v>
      </c>
      <c r="DG6" s="65">
        <f>IF(DG8="-",NA(),DG8)</f>
        <v>13.4</v>
      </c>
      <c r="DH6" s="65">
        <f t="shared" ref="DH6:DP6" si="11">IF(DH8="-",NA(),DH8)</f>
        <v>12.4</v>
      </c>
      <c r="DI6" s="65">
        <f t="shared" si="11"/>
        <v>12.6</v>
      </c>
      <c r="DJ6" s="65">
        <f t="shared" si="11"/>
        <v>11.6</v>
      </c>
      <c r="DK6" s="65">
        <f t="shared" si="11"/>
        <v>9.9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64.400000000000006</v>
      </c>
      <c r="DS6" s="65">
        <f t="shared" ref="DS6:EA6" si="12">IF(DS8="-",NA(),DS8)</f>
        <v>66.8</v>
      </c>
      <c r="DT6" s="65">
        <f t="shared" si="12"/>
        <v>67.8</v>
      </c>
      <c r="DU6" s="65">
        <f t="shared" si="12"/>
        <v>65.099999999999994</v>
      </c>
      <c r="DV6" s="65">
        <f t="shared" si="12"/>
        <v>67.400000000000006</v>
      </c>
      <c r="DW6" s="65">
        <f t="shared" si="12"/>
        <v>52.6</v>
      </c>
      <c r="DX6" s="65">
        <f t="shared" si="12"/>
        <v>54.2</v>
      </c>
      <c r="DY6" s="65">
        <f t="shared" si="12"/>
        <v>53.8</v>
      </c>
      <c r="DZ6" s="65">
        <f t="shared" si="12"/>
        <v>56.1</v>
      </c>
      <c r="EA6" s="65">
        <f t="shared" si="12"/>
        <v>56.4</v>
      </c>
      <c r="EB6" s="65" t="str">
        <f>IF(EB8="-","【-】","【"&amp;SUBSTITUTE(TEXT(EB8,"#,##0.0"),"-","△")&amp;"】")</f>
        <v>【53.5】</v>
      </c>
      <c r="EC6" s="65">
        <f>IF(EC8="-",NA(),EC8)</f>
        <v>72.3</v>
      </c>
      <c r="ED6" s="65">
        <f t="shared" ref="ED6:EL6" si="13">IF(ED8="-",NA(),ED8)</f>
        <v>78.599999999999994</v>
      </c>
      <c r="EE6" s="65">
        <f t="shared" si="13"/>
        <v>79.400000000000006</v>
      </c>
      <c r="EF6" s="65">
        <f t="shared" si="13"/>
        <v>63.4</v>
      </c>
      <c r="EG6" s="65">
        <f t="shared" si="13"/>
        <v>69.2</v>
      </c>
      <c r="EH6" s="65">
        <f t="shared" si="13"/>
        <v>68</v>
      </c>
      <c r="EI6" s="65">
        <f t="shared" si="13"/>
        <v>70</v>
      </c>
      <c r="EJ6" s="65">
        <f t="shared" si="13"/>
        <v>71</v>
      </c>
      <c r="EK6" s="65">
        <f t="shared" si="13"/>
        <v>73.2</v>
      </c>
      <c r="EL6" s="65">
        <f t="shared" si="13"/>
        <v>73.400000000000006</v>
      </c>
      <c r="EM6" s="65" t="str">
        <f>IF(EM8="-","【-】","【"&amp;SUBSTITUTE(TEXT(EM8,"#,##0.0"),"-","△")&amp;"】")</f>
        <v>【70.0】</v>
      </c>
      <c r="EN6" s="66">
        <f>IF(EN8="-",NA(),EN8)</f>
        <v>19138283</v>
      </c>
      <c r="EO6" s="66">
        <f t="shared" ref="EO6:EW6" si="14">IF(EO8="-",NA(),EO8)</f>
        <v>19188150</v>
      </c>
      <c r="EP6" s="66">
        <f t="shared" si="14"/>
        <v>19253967</v>
      </c>
      <c r="EQ6" s="66">
        <f t="shared" si="14"/>
        <v>20434833</v>
      </c>
      <c r="ER6" s="66">
        <f t="shared" si="14"/>
        <v>19425350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158</v>
      </c>
      <c r="B7" s="63">
        <f t="shared" ref="B7:AG7" si="15">B8</f>
        <v>2019</v>
      </c>
      <c r="C7" s="63">
        <f t="shared" si="15"/>
        <v>363014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訓</v>
      </c>
      <c r="T7" s="63" t="str">
        <f t="shared" si="15"/>
        <v>救</v>
      </c>
      <c r="U7" s="64">
        <f>U8</f>
        <v>5140</v>
      </c>
      <c r="V7" s="64">
        <f>V8</f>
        <v>3495</v>
      </c>
      <c r="W7" s="63" t="str">
        <f>W8</f>
        <v>第２種該当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101.6</v>
      </c>
      <c r="AI7" s="65">
        <f t="shared" ref="AI7:AQ7" si="16">AI8</f>
        <v>101.9</v>
      </c>
      <c r="AJ7" s="65">
        <f t="shared" si="16"/>
        <v>100.9</v>
      </c>
      <c r="AK7" s="65">
        <f t="shared" si="16"/>
        <v>100.3</v>
      </c>
      <c r="AL7" s="65">
        <f t="shared" si="16"/>
        <v>103.4</v>
      </c>
      <c r="AM7" s="65">
        <f t="shared" si="16"/>
        <v>98</v>
      </c>
      <c r="AN7" s="65">
        <f t="shared" si="16"/>
        <v>98.4</v>
      </c>
      <c r="AO7" s="65">
        <f t="shared" si="16"/>
        <v>98.2</v>
      </c>
      <c r="AP7" s="65">
        <f t="shared" si="16"/>
        <v>97.5</v>
      </c>
      <c r="AQ7" s="65">
        <f t="shared" si="16"/>
        <v>97.7</v>
      </c>
      <c r="AR7" s="65"/>
      <c r="AS7" s="65">
        <f>AS8</f>
        <v>78.2</v>
      </c>
      <c r="AT7" s="65">
        <f t="shared" ref="AT7:BB7" si="17">AT8</f>
        <v>79.599999999999994</v>
      </c>
      <c r="AU7" s="65">
        <f t="shared" si="17"/>
        <v>78.400000000000006</v>
      </c>
      <c r="AV7" s="65">
        <f t="shared" si="17"/>
        <v>75.2</v>
      </c>
      <c r="AW7" s="65">
        <f t="shared" si="17"/>
        <v>81.099999999999994</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63.1</v>
      </c>
      <c r="BP7" s="65">
        <f t="shared" ref="BP7:BX7" si="19">BP8</f>
        <v>58.3</v>
      </c>
      <c r="BQ7" s="65">
        <f t="shared" si="19"/>
        <v>59</v>
      </c>
      <c r="BR7" s="65">
        <f t="shared" si="19"/>
        <v>55</v>
      </c>
      <c r="BS7" s="65">
        <f t="shared" si="19"/>
        <v>62.4</v>
      </c>
      <c r="BT7" s="65">
        <f t="shared" si="19"/>
        <v>66.599999999999994</v>
      </c>
      <c r="BU7" s="65">
        <f t="shared" si="19"/>
        <v>66.8</v>
      </c>
      <c r="BV7" s="65">
        <f t="shared" si="19"/>
        <v>67.900000000000006</v>
      </c>
      <c r="BW7" s="65">
        <f t="shared" si="19"/>
        <v>66.900000000000006</v>
      </c>
      <c r="BX7" s="65">
        <f t="shared" si="19"/>
        <v>66.099999999999994</v>
      </c>
      <c r="BY7" s="65"/>
      <c r="BZ7" s="66">
        <f>BZ8</f>
        <v>21173</v>
      </c>
      <c r="CA7" s="66">
        <f t="shared" ref="CA7:CI7" si="20">CA8</f>
        <v>21483</v>
      </c>
      <c r="CB7" s="66">
        <f t="shared" si="20"/>
        <v>21923</v>
      </c>
      <c r="CC7" s="66">
        <f t="shared" si="20"/>
        <v>22422</v>
      </c>
      <c r="CD7" s="66">
        <f t="shared" si="20"/>
        <v>22984</v>
      </c>
      <c r="CE7" s="66">
        <f t="shared" si="20"/>
        <v>24371</v>
      </c>
      <c r="CF7" s="66">
        <f t="shared" si="20"/>
        <v>24882</v>
      </c>
      <c r="CG7" s="66">
        <f t="shared" si="20"/>
        <v>25249</v>
      </c>
      <c r="CH7" s="66">
        <f t="shared" si="20"/>
        <v>25711</v>
      </c>
      <c r="CI7" s="66">
        <f t="shared" si="20"/>
        <v>26415</v>
      </c>
      <c r="CJ7" s="65"/>
      <c r="CK7" s="66">
        <f>CK8</f>
        <v>7490</v>
      </c>
      <c r="CL7" s="66">
        <f t="shared" ref="CL7:CT7" si="21">CL8</f>
        <v>8045</v>
      </c>
      <c r="CM7" s="66">
        <f t="shared" si="21"/>
        <v>8536</v>
      </c>
      <c r="CN7" s="66">
        <f t="shared" si="21"/>
        <v>7862</v>
      </c>
      <c r="CO7" s="66">
        <f t="shared" si="21"/>
        <v>7972</v>
      </c>
      <c r="CP7" s="66">
        <f t="shared" si="21"/>
        <v>8736</v>
      </c>
      <c r="CQ7" s="66">
        <f t="shared" si="21"/>
        <v>8797</v>
      </c>
      <c r="CR7" s="66">
        <f t="shared" si="21"/>
        <v>8852</v>
      </c>
      <c r="CS7" s="66">
        <f t="shared" si="21"/>
        <v>9060</v>
      </c>
      <c r="CT7" s="66">
        <f t="shared" si="21"/>
        <v>9135</v>
      </c>
      <c r="CU7" s="65"/>
      <c r="CV7" s="65">
        <f>CV8</f>
        <v>82.4</v>
      </c>
      <c r="CW7" s="65">
        <f t="shared" ref="CW7:DE7" si="22">CW8</f>
        <v>84.7</v>
      </c>
      <c r="CX7" s="65">
        <f t="shared" si="22"/>
        <v>87.9</v>
      </c>
      <c r="CY7" s="65">
        <f t="shared" si="22"/>
        <v>90.9</v>
      </c>
      <c r="CZ7" s="65">
        <f t="shared" si="22"/>
        <v>82.2</v>
      </c>
      <c r="DA7" s="65">
        <f t="shared" si="22"/>
        <v>67.5</v>
      </c>
      <c r="DB7" s="65">
        <f t="shared" si="22"/>
        <v>69.5</v>
      </c>
      <c r="DC7" s="65">
        <f t="shared" si="22"/>
        <v>70.3</v>
      </c>
      <c r="DD7" s="65">
        <f t="shared" si="22"/>
        <v>71.099999999999994</v>
      </c>
      <c r="DE7" s="65">
        <f t="shared" si="22"/>
        <v>72</v>
      </c>
      <c r="DF7" s="65"/>
      <c r="DG7" s="65">
        <f>DG8</f>
        <v>13.4</v>
      </c>
      <c r="DH7" s="65">
        <f t="shared" ref="DH7:DP7" si="23">DH8</f>
        <v>12.4</v>
      </c>
      <c r="DI7" s="65">
        <f t="shared" si="23"/>
        <v>12.6</v>
      </c>
      <c r="DJ7" s="65">
        <f t="shared" si="23"/>
        <v>11.6</v>
      </c>
      <c r="DK7" s="65">
        <f t="shared" si="23"/>
        <v>9.9</v>
      </c>
      <c r="DL7" s="65">
        <f t="shared" si="23"/>
        <v>17.899999999999999</v>
      </c>
      <c r="DM7" s="65">
        <f t="shared" si="23"/>
        <v>17.399999999999999</v>
      </c>
      <c r="DN7" s="65">
        <f t="shared" si="23"/>
        <v>17</v>
      </c>
      <c r="DO7" s="65">
        <f t="shared" si="23"/>
        <v>16.5</v>
      </c>
      <c r="DP7" s="65">
        <f t="shared" si="23"/>
        <v>16</v>
      </c>
      <c r="DQ7" s="65"/>
      <c r="DR7" s="65">
        <f>DR8</f>
        <v>64.400000000000006</v>
      </c>
      <c r="DS7" s="65">
        <f t="shared" ref="DS7:EA7" si="24">DS8</f>
        <v>66.8</v>
      </c>
      <c r="DT7" s="65">
        <f t="shared" si="24"/>
        <v>67.8</v>
      </c>
      <c r="DU7" s="65">
        <f t="shared" si="24"/>
        <v>65.099999999999994</v>
      </c>
      <c r="DV7" s="65">
        <f t="shared" si="24"/>
        <v>67.400000000000006</v>
      </c>
      <c r="DW7" s="65">
        <f t="shared" si="24"/>
        <v>52.6</v>
      </c>
      <c r="DX7" s="65">
        <f t="shared" si="24"/>
        <v>54.2</v>
      </c>
      <c r="DY7" s="65">
        <f t="shared" si="24"/>
        <v>53.8</v>
      </c>
      <c r="DZ7" s="65">
        <f t="shared" si="24"/>
        <v>56.1</v>
      </c>
      <c r="EA7" s="65">
        <f t="shared" si="24"/>
        <v>56.4</v>
      </c>
      <c r="EB7" s="65"/>
      <c r="EC7" s="65">
        <f>EC8</f>
        <v>72.3</v>
      </c>
      <c r="ED7" s="65">
        <f t="shared" ref="ED7:EL7" si="25">ED8</f>
        <v>78.599999999999994</v>
      </c>
      <c r="EE7" s="65">
        <f t="shared" si="25"/>
        <v>79.400000000000006</v>
      </c>
      <c r="EF7" s="65">
        <f t="shared" si="25"/>
        <v>63.4</v>
      </c>
      <c r="EG7" s="65">
        <f t="shared" si="25"/>
        <v>69.2</v>
      </c>
      <c r="EH7" s="65">
        <f t="shared" si="25"/>
        <v>68</v>
      </c>
      <c r="EI7" s="65">
        <f t="shared" si="25"/>
        <v>70</v>
      </c>
      <c r="EJ7" s="65">
        <f t="shared" si="25"/>
        <v>71</v>
      </c>
      <c r="EK7" s="65">
        <f t="shared" si="25"/>
        <v>73.2</v>
      </c>
      <c r="EL7" s="65">
        <f t="shared" si="25"/>
        <v>73.400000000000006</v>
      </c>
      <c r="EM7" s="65"/>
      <c r="EN7" s="66">
        <f>EN8</f>
        <v>19138283</v>
      </c>
      <c r="EO7" s="66">
        <f t="shared" ref="EO7:EW7" si="26">EO8</f>
        <v>19188150</v>
      </c>
      <c r="EP7" s="66">
        <f t="shared" si="26"/>
        <v>19253967</v>
      </c>
      <c r="EQ7" s="66">
        <f t="shared" si="26"/>
        <v>20434833</v>
      </c>
      <c r="ER7" s="66">
        <f t="shared" si="26"/>
        <v>19425350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363014</v>
      </c>
      <c r="D8" s="68">
        <v>46</v>
      </c>
      <c r="E8" s="68">
        <v>6</v>
      </c>
      <c r="F8" s="68">
        <v>0</v>
      </c>
      <c r="G8" s="68">
        <v>1</v>
      </c>
      <c r="H8" s="68" t="s">
        <v>159</v>
      </c>
      <c r="I8" s="68" t="s">
        <v>160</v>
      </c>
      <c r="J8" s="68" t="s">
        <v>161</v>
      </c>
      <c r="K8" s="68" t="s">
        <v>162</v>
      </c>
      <c r="L8" s="68" t="s">
        <v>163</v>
      </c>
      <c r="M8" s="68" t="s">
        <v>164</v>
      </c>
      <c r="N8" s="68" t="s">
        <v>165</v>
      </c>
      <c r="O8" s="68" t="s">
        <v>166</v>
      </c>
      <c r="P8" s="68" t="s">
        <v>167</v>
      </c>
      <c r="Q8" s="69">
        <v>5</v>
      </c>
      <c r="R8" s="68" t="s">
        <v>38</v>
      </c>
      <c r="S8" s="68" t="s">
        <v>168</v>
      </c>
      <c r="T8" s="68" t="s">
        <v>169</v>
      </c>
      <c r="U8" s="69">
        <v>5140</v>
      </c>
      <c r="V8" s="69">
        <v>3495</v>
      </c>
      <c r="W8" s="68" t="s">
        <v>170</v>
      </c>
      <c r="X8" s="70" t="s">
        <v>171</v>
      </c>
      <c r="Y8" s="69">
        <v>60</v>
      </c>
      <c r="Z8" s="69" t="s">
        <v>38</v>
      </c>
      <c r="AA8" s="69" t="s">
        <v>38</v>
      </c>
      <c r="AB8" s="69" t="s">
        <v>38</v>
      </c>
      <c r="AC8" s="69" t="s">
        <v>38</v>
      </c>
      <c r="AD8" s="69">
        <v>60</v>
      </c>
      <c r="AE8" s="69">
        <v>60</v>
      </c>
      <c r="AF8" s="69" t="s">
        <v>38</v>
      </c>
      <c r="AG8" s="69">
        <v>60</v>
      </c>
      <c r="AH8" s="71">
        <v>101.6</v>
      </c>
      <c r="AI8" s="71">
        <v>101.9</v>
      </c>
      <c r="AJ8" s="71">
        <v>100.9</v>
      </c>
      <c r="AK8" s="71">
        <v>100.3</v>
      </c>
      <c r="AL8" s="71">
        <v>103.4</v>
      </c>
      <c r="AM8" s="71">
        <v>98</v>
      </c>
      <c r="AN8" s="71">
        <v>98.4</v>
      </c>
      <c r="AO8" s="71">
        <v>98.2</v>
      </c>
      <c r="AP8" s="71">
        <v>97.5</v>
      </c>
      <c r="AQ8" s="71">
        <v>97.7</v>
      </c>
      <c r="AR8" s="71">
        <v>98.2</v>
      </c>
      <c r="AS8" s="71">
        <v>78.2</v>
      </c>
      <c r="AT8" s="71">
        <v>79.599999999999994</v>
      </c>
      <c r="AU8" s="71">
        <v>78.400000000000006</v>
      </c>
      <c r="AV8" s="71">
        <v>75.2</v>
      </c>
      <c r="AW8" s="71">
        <v>81.099999999999994</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63.1</v>
      </c>
      <c r="BP8" s="71">
        <v>58.3</v>
      </c>
      <c r="BQ8" s="71">
        <v>59</v>
      </c>
      <c r="BR8" s="71">
        <v>55</v>
      </c>
      <c r="BS8" s="71">
        <v>62.4</v>
      </c>
      <c r="BT8" s="71">
        <v>66.599999999999994</v>
      </c>
      <c r="BU8" s="71">
        <v>66.8</v>
      </c>
      <c r="BV8" s="71">
        <v>67.900000000000006</v>
      </c>
      <c r="BW8" s="71">
        <v>66.900000000000006</v>
      </c>
      <c r="BX8" s="71">
        <v>66.099999999999994</v>
      </c>
      <c r="BY8" s="71">
        <v>74.7</v>
      </c>
      <c r="BZ8" s="72">
        <v>21173</v>
      </c>
      <c r="CA8" s="72">
        <v>21483</v>
      </c>
      <c r="CB8" s="72">
        <v>21923</v>
      </c>
      <c r="CC8" s="72">
        <v>22422</v>
      </c>
      <c r="CD8" s="72">
        <v>22984</v>
      </c>
      <c r="CE8" s="72">
        <v>24371</v>
      </c>
      <c r="CF8" s="72">
        <v>24882</v>
      </c>
      <c r="CG8" s="72">
        <v>25249</v>
      </c>
      <c r="CH8" s="72">
        <v>25711</v>
      </c>
      <c r="CI8" s="72">
        <v>26415</v>
      </c>
      <c r="CJ8" s="71">
        <v>53621</v>
      </c>
      <c r="CK8" s="72">
        <v>7490</v>
      </c>
      <c r="CL8" s="72">
        <v>8045</v>
      </c>
      <c r="CM8" s="72">
        <v>8536</v>
      </c>
      <c r="CN8" s="72">
        <v>7862</v>
      </c>
      <c r="CO8" s="72">
        <v>7972</v>
      </c>
      <c r="CP8" s="72">
        <v>8736</v>
      </c>
      <c r="CQ8" s="72">
        <v>8797</v>
      </c>
      <c r="CR8" s="72">
        <v>8852</v>
      </c>
      <c r="CS8" s="72">
        <v>9060</v>
      </c>
      <c r="CT8" s="72">
        <v>9135</v>
      </c>
      <c r="CU8" s="71">
        <v>15586</v>
      </c>
      <c r="CV8" s="72">
        <v>82.4</v>
      </c>
      <c r="CW8" s="72">
        <v>84.7</v>
      </c>
      <c r="CX8" s="72">
        <v>87.9</v>
      </c>
      <c r="CY8" s="72">
        <v>90.9</v>
      </c>
      <c r="CZ8" s="72">
        <v>82.2</v>
      </c>
      <c r="DA8" s="72">
        <v>67.5</v>
      </c>
      <c r="DB8" s="72">
        <v>69.5</v>
      </c>
      <c r="DC8" s="72">
        <v>70.3</v>
      </c>
      <c r="DD8" s="72">
        <v>71.099999999999994</v>
      </c>
      <c r="DE8" s="72">
        <v>72</v>
      </c>
      <c r="DF8" s="72">
        <v>54.6</v>
      </c>
      <c r="DG8" s="72">
        <v>13.4</v>
      </c>
      <c r="DH8" s="72">
        <v>12.4</v>
      </c>
      <c r="DI8" s="72">
        <v>12.6</v>
      </c>
      <c r="DJ8" s="72">
        <v>11.6</v>
      </c>
      <c r="DK8" s="72">
        <v>9.9</v>
      </c>
      <c r="DL8" s="72">
        <v>17.899999999999999</v>
      </c>
      <c r="DM8" s="72">
        <v>17.399999999999999</v>
      </c>
      <c r="DN8" s="72">
        <v>17</v>
      </c>
      <c r="DO8" s="72">
        <v>16.5</v>
      </c>
      <c r="DP8" s="72">
        <v>16</v>
      </c>
      <c r="DQ8" s="72">
        <v>25</v>
      </c>
      <c r="DR8" s="71">
        <v>64.400000000000006</v>
      </c>
      <c r="DS8" s="71">
        <v>66.8</v>
      </c>
      <c r="DT8" s="71">
        <v>67.8</v>
      </c>
      <c r="DU8" s="71">
        <v>65.099999999999994</v>
      </c>
      <c r="DV8" s="71">
        <v>67.400000000000006</v>
      </c>
      <c r="DW8" s="71">
        <v>52.6</v>
      </c>
      <c r="DX8" s="71">
        <v>54.2</v>
      </c>
      <c r="DY8" s="71">
        <v>53.8</v>
      </c>
      <c r="DZ8" s="71">
        <v>56.1</v>
      </c>
      <c r="EA8" s="71">
        <v>56.4</v>
      </c>
      <c r="EB8" s="71">
        <v>53.5</v>
      </c>
      <c r="EC8" s="71">
        <v>72.3</v>
      </c>
      <c r="ED8" s="71">
        <v>78.599999999999994</v>
      </c>
      <c r="EE8" s="71">
        <v>79.400000000000006</v>
      </c>
      <c r="EF8" s="71">
        <v>63.4</v>
      </c>
      <c r="EG8" s="71">
        <v>69.2</v>
      </c>
      <c r="EH8" s="71">
        <v>68</v>
      </c>
      <c r="EI8" s="71">
        <v>70</v>
      </c>
      <c r="EJ8" s="71">
        <v>71</v>
      </c>
      <c r="EK8" s="71">
        <v>73.2</v>
      </c>
      <c r="EL8" s="71">
        <v>73.400000000000006</v>
      </c>
      <c r="EM8" s="71">
        <v>70</v>
      </c>
      <c r="EN8" s="72">
        <v>19138283</v>
      </c>
      <c r="EO8" s="72">
        <v>19188150</v>
      </c>
      <c r="EP8" s="72">
        <v>19253967</v>
      </c>
      <c r="EQ8" s="72">
        <v>20434833</v>
      </c>
      <c r="ER8" s="72">
        <v>19425350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笠木　　義弘</cp:lastModifiedBy>
  <cp:lastPrinted>2021-02-02T00:04:03Z</cp:lastPrinted>
  <dcterms:created xsi:type="dcterms:W3CDTF">2020-12-15T03:57:29Z</dcterms:created>
  <dcterms:modified xsi:type="dcterms:W3CDTF">2021-02-02T00:26:19Z</dcterms:modified>
  <cp:category/>
</cp:coreProperties>
</file>