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d5VKvv4Vne7Og9QRibkcKG+ySzRg5T77/cutTzw/cjZf5nGqB6ugV43+J+AXUKKwtw9EvNsC6M0geP8PDar0Q==" workbookSaltValue="qt1ElSLiGzWXGV9mpS96E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CN12" i="4"/>
  <c r="B12" i="4"/>
  <c r="LP10" i="4"/>
  <c r="JW10" i="4"/>
  <c r="ID10" i="4"/>
  <c r="FZ10" i="4"/>
  <c r="EG10" i="4"/>
  <c r="CN10" i="4"/>
  <c r="AU10" i="4"/>
  <c r="B10" i="4"/>
  <c r="LP8" i="4"/>
  <c r="JW8" i="4"/>
  <c r="ID8" i="4"/>
  <c r="FZ8" i="4"/>
  <c r="EG8" i="4"/>
  <c r="CN8" i="4"/>
  <c r="AU8" i="4"/>
  <c r="B6" i="4"/>
  <c r="MN54" i="4" l="1"/>
  <c r="MN32" i="4"/>
  <c r="MH78" i="4"/>
  <c r="IZ54" i="4"/>
  <c r="IZ32" i="4"/>
  <c r="BX54" i="4"/>
  <c r="HM78" i="4"/>
  <c r="FL54" i="4"/>
  <c r="FL32" i="4"/>
  <c r="CS78" i="4"/>
  <c r="BX32" i="4"/>
  <c r="AE54" i="4"/>
  <c r="AN78" i="4"/>
  <c r="D11" i="5"/>
  <c r="AE32" i="4"/>
  <c r="DS32" i="4"/>
  <c r="DS54" i="4"/>
  <c r="E11" i="5"/>
  <c r="B11" i="5"/>
  <c r="BZ78" i="4" l="1"/>
  <c r="BI54" i="4"/>
  <c r="BI32" i="4"/>
  <c r="LY54" i="4"/>
  <c r="LY32" i="4"/>
  <c r="GT78" i="4"/>
  <c r="EW54" i="4"/>
  <c r="EW32" i="4"/>
  <c r="LO78" i="4"/>
  <c r="IK54" i="4"/>
  <c r="IK32" i="4"/>
  <c r="GA78" i="4"/>
  <c r="EH54" i="4"/>
  <c r="EH32" i="4"/>
  <c r="BG78" i="4"/>
  <c r="AT54" i="4"/>
  <c r="AT32" i="4"/>
  <c r="HV54" i="4"/>
  <c r="HV32" i="4"/>
  <c r="LJ54" i="4"/>
  <c r="LJ32" i="4"/>
  <c r="KV78" i="4"/>
  <c r="KF54" i="4"/>
  <c r="KF32" i="4"/>
  <c r="JJ78" i="4"/>
  <c r="GR54" i="4"/>
  <c r="GR32" i="4"/>
  <c r="P32" i="4"/>
  <c r="EO78" i="4"/>
  <c r="DD54" i="4"/>
  <c r="DD32" i="4"/>
  <c r="U78" i="4"/>
  <c r="P54"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<sst xmlns="http://schemas.openxmlformats.org/spreadsheetml/2006/main" count="322" uniqueCount="177">
  <si>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</si>
  <si>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</si>
  <si>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</si>
  <si>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</si>
  <si>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</si>
  <si>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</si>
  <si>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</si>
  <si>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</si>
  <si>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</si>
  <si>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</si>
  <si>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</si>
  <si>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</si>
  <si>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</si>
  <si>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</si>
  <si>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</si>
  <si>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</si>
  <si>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</si>
  <si>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</si>
  <si>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</si>
  <si>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</si>
  <si>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</si>
  <si>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</si>
  <si>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</si>
  <si>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</si>
  <si>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</si>
  <si>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</si>
  <si>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</si>
  <si>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</si>
  <si>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</si>
  <si>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</si>
  <si>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</si>
  <si>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</si>
  <si>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</si>
  <si>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</si>
  <si>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</si>
  <si>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</si>
  <si>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</si>
  <si>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</si>
  <si>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</si>
  <si>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</si>
  <si>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</si>
  <si>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</si>
  <si>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</si>
  <si>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</si>
  <si>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</si>
  <si>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</si>
  <si>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</si>
  <si>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</si>
  <si>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</si>
  <si>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</si>
  <si>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</si>
  <si>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</si>
  <si>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</si>
  <si>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</si>
  <si>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</si>
  <si>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</si>
  <si>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</si>
  <si>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</si>
  <si>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</si>
  <si>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</si>
  <si>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</si>
  <si>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</si>
  <si>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</si>
  <si>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</si>
  <si>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</si>
  <si>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</si>
  <si>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</si>
  <si>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</si>
  <si>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</si>
  <si>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</si>
  <si>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</si>
  <si>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</si>
  <si>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</si>
  <si>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</si>
  <si>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</si>
  <si>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</si>
  <si>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</si>
  <si>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</si>
  <si>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</si>
  <si>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</si>
  <si>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</si>
  <si>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</si>
  <si>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</si>
  <si>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</si>
  <si>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</si>
  <si>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</si>
  <si>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</si>
  <si>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</si>
  <si>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</si>
  <si>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</si>
  <si>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</si>
  <si>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</si>
  <si>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</si>
  <si>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</si>
  <si>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</si>
  <si>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</si>
  <si>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</si>
  <si>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</si>
  <si>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</si>
  <si>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</si>
  <si>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</si>
  <si>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</si>
  <si>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</si>
  <si>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</si>
  <si>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</si>
  <si>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</si>
  <si>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</si>
  <si>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</si>
  <si>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</si>
  <si>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</si>
  <si>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</si>
  <si>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</si>
  <si>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</si>
  <si>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</si>
  <si>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</si>
  <si>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</si>
  <si>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</si>
  <si>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</si>
  <si>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</si>
  <si>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</si>
  <si>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</si>
  <si>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</si>
  <si>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</si>
  <si>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</si>
  <si>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</si>
  <si>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</si>
  <si>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</si>
  <si>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</si>
  <si>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</si>
  <si>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</si>
  <si>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</si>
  <si>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</si>
  <si>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</si>
  <si>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</si>
  <si>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</si>
  <si>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</si>
  <si>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</si>
  <si>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</si>
  <si>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</si>
  <si>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</si>
  <si>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</si>
  <si>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</si>
  <si>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</si>
  <si>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</si>
  <si>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</si>
  <si>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</si>
  <si>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</si>
  <si>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</si>
  <si>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</si>
  <si>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</si>
  <si>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</si>
  <si>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</si>
  <si>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</si>
  <si>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</si>
  <si>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</si>
  <si>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</si>
  <si>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三好市</t>
  </si>
  <si>
    <t>三野病院</t>
  </si>
  <si>
    <t>当然財務</t>
  </si>
  <si>
    <t>病院事業</t>
  </si>
  <si>
    <t>一般病院</t>
  </si>
  <si>
    <t>50床以上～100床未満</t>
  </si>
  <si>
    <t>非設置</t>
  </si>
  <si>
    <t>直営</t>
  </si>
  <si>
    <t>ド I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</si>
  <si>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</si>
  <si>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</si>
  <si>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</si>
  <si>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</si>
  <si>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</si>
  <si>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</si>
  <si>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</si>
  <si>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</si>
  <si>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①救急告示(二次救急)病院として、365日受入体制を整え対応。
②災害支援病院、徳島DMAT(災害派遣チーム)としての災害対応への役割。
③リウマチ・膠原病診療医育成の拠点施設。
④卒後臨床研修医受入三群病院としての役割。
⑤地域包括ケアシステムの中心的役割。
⑥採算をとることが困難な健診や公衆衛生活動。</t>
    <rPh sb="1" eb="3">
      <t>キュウキュウ</t>
    </rPh>
    <rPh sb="3" eb="5">
      <t>コクジ</t>
    </rPh>
    <rPh sb="6" eb="8">
      <t>２ジ</t>
    </rPh>
    <rPh sb="8" eb="10">
      <t>キュウキュウ</t>
    </rPh>
    <rPh sb="11" eb="13">
      <t>ビョウイン</t>
    </rPh>
    <rPh sb="20" eb="21">
      <t>ニチ</t>
    </rPh>
    <rPh sb="21" eb="23">
      <t>ウケイレ</t>
    </rPh>
    <rPh sb="23" eb="25">
      <t>タイセイ</t>
    </rPh>
    <rPh sb="26" eb="27">
      <t>トトノ</t>
    </rPh>
    <rPh sb="28" eb="30">
      <t>タイオウ</t>
    </rPh>
    <rPh sb="33" eb="35">
      <t>サイガイ</t>
    </rPh>
    <rPh sb="35" eb="37">
      <t>シエン</t>
    </rPh>
    <rPh sb="37" eb="39">
      <t>ビョウイン</t>
    </rPh>
    <rPh sb="40" eb="42">
      <t>トクシマ</t>
    </rPh>
    <rPh sb="47" eb="49">
      <t>サイガイ</t>
    </rPh>
    <rPh sb="49" eb="51">
      <t>ハケン</t>
    </rPh>
    <rPh sb="59" eb="61">
      <t>サイガイ</t>
    </rPh>
    <rPh sb="61" eb="63">
      <t>タイオウ</t>
    </rPh>
    <rPh sb="65" eb="67">
      <t>ヤクワリ</t>
    </rPh>
    <rPh sb="75" eb="78">
      <t>コウゲンビョウ</t>
    </rPh>
    <rPh sb="78" eb="80">
      <t>シンリョウ</t>
    </rPh>
    <rPh sb="80" eb="81">
      <t>イ</t>
    </rPh>
    <rPh sb="81" eb="83">
      <t>イクセイ</t>
    </rPh>
    <rPh sb="84" eb="86">
      <t>キョテン</t>
    </rPh>
    <rPh sb="86" eb="88">
      <t>シセツ</t>
    </rPh>
    <rPh sb="91" eb="93">
      <t>ソツゴ</t>
    </rPh>
    <rPh sb="93" eb="95">
      <t>リンショウ</t>
    </rPh>
    <rPh sb="95" eb="98">
      <t>ケンシュウイ</t>
    </rPh>
    <rPh sb="98" eb="100">
      <t>ウケイレ</t>
    </rPh>
    <rPh sb="100" eb="101">
      <t>３</t>
    </rPh>
    <rPh sb="101" eb="102">
      <t>グン</t>
    </rPh>
    <rPh sb="102" eb="104">
      <t>ビョウイン</t>
    </rPh>
    <rPh sb="108" eb="110">
      <t>ヤクワリ</t>
    </rPh>
    <rPh sb="113" eb="115">
      <t>チイキ</t>
    </rPh>
    <rPh sb="115" eb="117">
      <t>ホウカツ</t>
    </rPh>
    <rPh sb="124" eb="127">
      <t>チュウシンテキ</t>
    </rPh>
    <rPh sb="127" eb="129">
      <t>ヤクワリ</t>
    </rPh>
    <rPh sb="132" eb="134">
      <t>サイサン</t>
    </rPh>
    <rPh sb="140" eb="142">
      <t>コンナン</t>
    </rPh>
    <rPh sb="143" eb="145">
      <t>ケンシン</t>
    </rPh>
    <rPh sb="146" eb="148">
      <t>コウシュウ</t>
    </rPh>
    <rPh sb="148" eb="150">
      <t>エイセイ</t>
    </rPh>
    <rPh sb="150" eb="152">
      <t>カツドウ</t>
    </rPh>
    <phoneticPr fontId="5"/>
  </si>
  <si>
    <t>令和元年度は、前年度に比べ病床利用率の増により医業収支比率、経常収支比率とも改善しているが、赤字解消とはなっていない。患者1人1日あたり収益は、入院、外来とも類似病院より高く病床利用率がH27年度の85%以上を達成することが出来れば十分採算が取れると考えられ、80%でも職員給与費比対医業収益比率を60%未満に抑えられ、経常利益を上げることが可能である。材料費は、年々高額なリウマチ治療新薬等の需要が増え、類似病院より対医業収益比率が高くなっていると考えられる。</t>
    <rPh sb="0" eb="2">
      <t>レイワ</t>
    </rPh>
    <rPh sb="2" eb="3">
      <t>ガン</t>
    </rPh>
    <rPh sb="3" eb="4">
      <t>ネン</t>
    </rPh>
    <rPh sb="4" eb="5">
      <t>ド</t>
    </rPh>
    <rPh sb="7" eb="10">
      <t>ゼンネンド</t>
    </rPh>
    <rPh sb="11" eb="12">
      <t>クラ</t>
    </rPh>
    <rPh sb="13" eb="15">
      <t>ビョウショウ</t>
    </rPh>
    <rPh sb="15" eb="18">
      <t>リヨウリツ</t>
    </rPh>
    <rPh sb="19" eb="20">
      <t>ゾウ</t>
    </rPh>
    <rPh sb="23" eb="25">
      <t>イギョウ</t>
    </rPh>
    <rPh sb="25" eb="27">
      <t>シュウシ</t>
    </rPh>
    <rPh sb="27" eb="29">
      <t>ヒリツ</t>
    </rPh>
    <rPh sb="30" eb="32">
      <t>ケイジョウ</t>
    </rPh>
    <rPh sb="32" eb="34">
      <t>シュウシ</t>
    </rPh>
    <rPh sb="34" eb="36">
      <t>ヒリツ</t>
    </rPh>
    <rPh sb="38" eb="40">
      <t>カイゼン</t>
    </rPh>
    <rPh sb="46" eb="48">
      <t>アカジ</t>
    </rPh>
    <rPh sb="48" eb="50">
      <t>カイショウ</t>
    </rPh>
    <rPh sb="59" eb="61">
      <t>カンジャ</t>
    </rPh>
    <rPh sb="62" eb="63">
      <t>ニン</t>
    </rPh>
    <rPh sb="64" eb="65">
      <t>ニチ</t>
    </rPh>
    <rPh sb="68" eb="70">
      <t>シュウエキ</t>
    </rPh>
    <rPh sb="72" eb="74">
      <t>ニュウイン</t>
    </rPh>
    <rPh sb="75" eb="77">
      <t>ガイライ</t>
    </rPh>
    <rPh sb="79" eb="81">
      <t>ルイジ</t>
    </rPh>
    <rPh sb="81" eb="83">
      <t>ビョウイン</t>
    </rPh>
    <rPh sb="85" eb="86">
      <t>タカ</t>
    </rPh>
    <rPh sb="87" eb="89">
      <t>ビョウショウ</t>
    </rPh>
    <rPh sb="89" eb="91">
      <t>リヨウ</t>
    </rPh>
    <rPh sb="91" eb="92">
      <t>リツ</t>
    </rPh>
    <rPh sb="96" eb="97">
      <t>ネン</t>
    </rPh>
    <rPh sb="97" eb="98">
      <t>ド</t>
    </rPh>
    <rPh sb="102" eb="104">
      <t>イジョウ</t>
    </rPh>
    <rPh sb="105" eb="107">
      <t>タッセイ</t>
    </rPh>
    <rPh sb="112" eb="114">
      <t>デキ</t>
    </rPh>
    <rPh sb="116" eb="118">
      <t>ジュウブン</t>
    </rPh>
    <rPh sb="118" eb="120">
      <t>サイサン</t>
    </rPh>
    <rPh sb="121" eb="122">
      <t>ト</t>
    </rPh>
    <rPh sb="125" eb="126">
      <t>カンガ</t>
    </rPh>
    <rPh sb="135" eb="137">
      <t>ショクイン</t>
    </rPh>
    <rPh sb="137" eb="139">
      <t>キュウヨ</t>
    </rPh>
    <rPh sb="139" eb="140">
      <t>ヒ</t>
    </rPh>
    <rPh sb="152" eb="154">
      <t>ミマン</t>
    </rPh>
    <rPh sb="155" eb="156">
      <t>オサ</t>
    </rPh>
    <rPh sb="160" eb="162">
      <t>ケイジョウ</t>
    </rPh>
    <rPh sb="162" eb="164">
      <t>リエキ</t>
    </rPh>
    <rPh sb="165" eb="166">
      <t>ア</t>
    </rPh>
    <rPh sb="171" eb="173">
      <t>カノウ</t>
    </rPh>
    <rPh sb="177" eb="180">
      <t>ザイリョウヒ</t>
    </rPh>
    <rPh sb="182" eb="184">
      <t>ネンネン</t>
    </rPh>
    <rPh sb="184" eb="186">
      <t>コウガク</t>
    </rPh>
    <rPh sb="191" eb="193">
      <t>チリョウ</t>
    </rPh>
    <rPh sb="193" eb="194">
      <t>シン</t>
    </rPh>
    <rPh sb="194" eb="195">
      <t>ヤク</t>
    </rPh>
    <rPh sb="195" eb="196">
      <t>トウ</t>
    </rPh>
    <rPh sb="197" eb="199">
      <t>ジュヨウ</t>
    </rPh>
    <rPh sb="200" eb="201">
      <t>フ</t>
    </rPh>
    <rPh sb="203" eb="205">
      <t>ルイジ</t>
    </rPh>
    <rPh sb="205" eb="207">
      <t>ビョウイン</t>
    </rPh>
    <rPh sb="209" eb="210">
      <t>タイ</t>
    </rPh>
    <rPh sb="210" eb="212">
      <t>イギョウ</t>
    </rPh>
    <rPh sb="212" eb="214">
      <t>シュウエキ</t>
    </rPh>
    <rPh sb="214" eb="216">
      <t>ヒリツ</t>
    </rPh>
    <rPh sb="217" eb="218">
      <t>タカ</t>
    </rPh>
    <rPh sb="225" eb="226">
      <t>カンガ</t>
    </rPh>
    <phoneticPr fontId="5"/>
  </si>
  <si>
    <t>建物については、H18、23年度に改築工事が完了し、当面は建設改良の必要はない。器械備品減価償却率については、R1年度の医療情報システムの大規模更新により、類似病院と同率となっている。R2年度以降は、採算や必要性を考慮して、医療機器や施設設備の更新を計画的に実施していく。</t>
    <rPh sb="0" eb="2">
      <t>タテモノ</t>
    </rPh>
    <rPh sb="14" eb="15">
      <t>ネン</t>
    </rPh>
    <rPh sb="15" eb="16">
      <t>ド</t>
    </rPh>
    <rPh sb="17" eb="19">
      <t>カイチク</t>
    </rPh>
    <rPh sb="19" eb="21">
      <t>コウジ</t>
    </rPh>
    <rPh sb="22" eb="24">
      <t>カンリョウ</t>
    </rPh>
    <rPh sb="26" eb="28">
      <t>トウメン</t>
    </rPh>
    <rPh sb="29" eb="31">
      <t>ケンセツ</t>
    </rPh>
    <rPh sb="31" eb="33">
      <t>カイリョウ</t>
    </rPh>
    <rPh sb="34" eb="36">
      <t>ヒツヨウ</t>
    </rPh>
    <rPh sb="40" eb="42">
      <t>キカイ</t>
    </rPh>
    <rPh sb="42" eb="44">
      <t>ビヒン</t>
    </rPh>
    <rPh sb="44" eb="46">
      <t>ゲンカ</t>
    </rPh>
    <rPh sb="46" eb="48">
      <t>ショウキャク</t>
    </rPh>
    <rPh sb="48" eb="49">
      <t>リツ</t>
    </rPh>
    <rPh sb="57" eb="58">
      <t>ネン</t>
    </rPh>
    <rPh sb="58" eb="59">
      <t>ド</t>
    </rPh>
    <rPh sb="60" eb="62">
      <t>イリョウ</t>
    </rPh>
    <rPh sb="62" eb="64">
      <t>ジョウホウ</t>
    </rPh>
    <rPh sb="69" eb="72">
      <t>ダイキボ</t>
    </rPh>
    <rPh sb="72" eb="74">
      <t>コウシン</t>
    </rPh>
    <rPh sb="78" eb="80">
      <t>ルイジ</t>
    </rPh>
    <rPh sb="80" eb="82">
      <t>ビョウイン</t>
    </rPh>
    <rPh sb="83" eb="85">
      <t>ドウリツ</t>
    </rPh>
    <rPh sb="94" eb="95">
      <t>ネン</t>
    </rPh>
    <rPh sb="95" eb="96">
      <t>ド</t>
    </rPh>
    <rPh sb="96" eb="98">
      <t>イコウ</t>
    </rPh>
    <rPh sb="100" eb="102">
      <t>サイサン</t>
    </rPh>
    <rPh sb="103" eb="106">
      <t>ヒツヨウセイ</t>
    </rPh>
    <rPh sb="107" eb="109">
      <t>コウリョ</t>
    </rPh>
    <rPh sb="112" eb="114">
      <t>イリョウ</t>
    </rPh>
    <rPh sb="114" eb="116">
      <t>キキ</t>
    </rPh>
    <rPh sb="117" eb="119">
      <t>シセツ</t>
    </rPh>
    <rPh sb="119" eb="121">
      <t>セツビ</t>
    </rPh>
    <rPh sb="122" eb="124">
      <t>コウシン</t>
    </rPh>
    <rPh sb="125" eb="127">
      <t>ケイカク</t>
    </rPh>
    <rPh sb="127" eb="128">
      <t>テキ</t>
    </rPh>
    <rPh sb="129" eb="131">
      <t>ジッシ</t>
    </rPh>
    <phoneticPr fontId="5"/>
  </si>
  <si>
    <t>R1年度は、H30年度に比べ入院患者数の増加により、赤字額が1/3程に改善した。R2年度は、上記経営の健全性・効率性についての分析を踏まえ黒字化を目指していたところ、新型コロナウイルス感染症の影響による患者の受診控えやコロナ対策による負担が増加したことによる医業収支の悪化が避けられず、H28～R2年度病院改革プランのR2年度の黒字化は難しい状況である。R3年度も病院経営にとって厳しい状況は続くと思われるため、徳島県地域医療構想の当病院の役割を踏まえた新たな改革プラン(第3次)を策定し、R3年度から5年を目途に経営改善を目指していく。</t>
    <rPh sb="2" eb="3">
      <t>ネン</t>
    </rPh>
    <rPh sb="3" eb="4">
      <t>ド</t>
    </rPh>
    <rPh sb="9" eb="11">
      <t>ネンド</t>
    </rPh>
    <rPh sb="12" eb="13">
      <t>クラ</t>
    </rPh>
    <rPh sb="14" eb="16">
      <t>ニュウイン</t>
    </rPh>
    <rPh sb="16" eb="19">
      <t>カンジャスウ</t>
    </rPh>
    <rPh sb="20" eb="22">
      <t>ゾウカ</t>
    </rPh>
    <rPh sb="26" eb="28">
      <t>アカジ</t>
    </rPh>
    <rPh sb="28" eb="29">
      <t>ガク</t>
    </rPh>
    <rPh sb="33" eb="34">
      <t>ホド</t>
    </rPh>
    <rPh sb="35" eb="37">
      <t>カイゼン</t>
    </rPh>
    <rPh sb="42" eb="44">
      <t>ネンド</t>
    </rPh>
    <rPh sb="46" eb="48">
      <t>ジョウキ</t>
    </rPh>
    <rPh sb="48" eb="50">
      <t>ケイエイ</t>
    </rPh>
    <rPh sb="51" eb="54">
      <t>ケンゼンセイ</t>
    </rPh>
    <rPh sb="55" eb="58">
      <t>コウリツセイ</t>
    </rPh>
    <rPh sb="63" eb="65">
      <t>ブンセキ</t>
    </rPh>
    <rPh sb="66" eb="67">
      <t>フ</t>
    </rPh>
    <rPh sb="69" eb="72">
      <t>クロジカ</t>
    </rPh>
    <rPh sb="73" eb="75">
      <t>メザ</t>
    </rPh>
    <rPh sb="83" eb="85">
      <t>シンガタ</t>
    </rPh>
    <rPh sb="92" eb="95">
      <t>カンセンショウ</t>
    </rPh>
    <rPh sb="96" eb="98">
      <t>エイキョウ</t>
    </rPh>
    <rPh sb="101" eb="103">
      <t>カンジャ</t>
    </rPh>
    <rPh sb="104" eb="106">
      <t>ジュシン</t>
    </rPh>
    <rPh sb="106" eb="107">
      <t>ヒカ</t>
    </rPh>
    <rPh sb="112" eb="114">
      <t>タイサク</t>
    </rPh>
    <rPh sb="117" eb="119">
      <t>フタン</t>
    </rPh>
    <rPh sb="120" eb="122">
      <t>ゾウカ</t>
    </rPh>
    <rPh sb="129" eb="131">
      <t>イギョウ</t>
    </rPh>
    <rPh sb="131" eb="133">
      <t>シュウシ</t>
    </rPh>
    <rPh sb="134" eb="136">
      <t>アッカ</t>
    </rPh>
    <rPh sb="137" eb="138">
      <t>サ</t>
    </rPh>
    <rPh sb="149" eb="150">
      <t>ネン</t>
    </rPh>
    <rPh sb="150" eb="151">
      <t>ド</t>
    </rPh>
    <rPh sb="151" eb="153">
      <t>ビョウイン</t>
    </rPh>
    <rPh sb="153" eb="155">
      <t>カイカク</t>
    </rPh>
    <rPh sb="161" eb="162">
      <t>ネン</t>
    </rPh>
    <rPh sb="162" eb="163">
      <t>ド</t>
    </rPh>
    <rPh sb="164" eb="166">
      <t>クロジ</t>
    </rPh>
    <rPh sb="166" eb="167">
      <t>カ</t>
    </rPh>
    <rPh sb="168" eb="169">
      <t>ムズカ</t>
    </rPh>
    <rPh sb="171" eb="173">
      <t>ジョウキョウ</t>
    </rPh>
    <rPh sb="179" eb="180">
      <t>ネン</t>
    </rPh>
    <rPh sb="180" eb="181">
      <t>ド</t>
    </rPh>
    <rPh sb="182" eb="184">
      <t>ビョウイン</t>
    </rPh>
    <rPh sb="184" eb="186">
      <t>ケイエイ</t>
    </rPh>
    <rPh sb="190" eb="191">
      <t>キビ</t>
    </rPh>
    <rPh sb="193" eb="195">
      <t>ジョウキョウ</t>
    </rPh>
    <rPh sb="196" eb="197">
      <t>ツヅ</t>
    </rPh>
    <rPh sb="199" eb="200">
      <t>オモ</t>
    </rPh>
    <rPh sb="206" eb="209">
      <t>トクシマケン</t>
    </rPh>
    <rPh sb="209" eb="211">
      <t>チイキ</t>
    </rPh>
    <rPh sb="211" eb="213">
      <t>イリョウ</t>
    </rPh>
    <rPh sb="213" eb="215">
      <t>コウソウ</t>
    </rPh>
    <rPh sb="216" eb="217">
      <t>トウ</t>
    </rPh>
    <rPh sb="217" eb="219">
      <t>ビョウイン</t>
    </rPh>
    <rPh sb="220" eb="222">
      <t>ヤクワリ</t>
    </rPh>
    <rPh sb="223" eb="224">
      <t>フ</t>
    </rPh>
    <rPh sb="227" eb="228">
      <t>アラ</t>
    </rPh>
    <rPh sb="230" eb="232">
      <t>カイカク</t>
    </rPh>
    <rPh sb="236" eb="237">
      <t>ダイ</t>
    </rPh>
    <rPh sb="238" eb="239">
      <t>ジ</t>
    </rPh>
    <rPh sb="241" eb="243">
      <t>サクテイ</t>
    </rPh>
    <rPh sb="247" eb="248">
      <t>ネン</t>
    </rPh>
    <rPh sb="248" eb="249">
      <t>ド</t>
    </rPh>
    <rPh sb="252" eb="253">
      <t>ネン</t>
    </rPh>
    <rPh sb="254" eb="256">
      <t>メド</t>
    </rPh>
    <rPh sb="257" eb="259">
      <t>ケイエイ</t>
    </rPh>
    <rPh sb="259" eb="261">
      <t>カイゼン</t>
    </rPh>
    <rPh sb="262" eb="264">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</si>
</sst>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c:v>
                </c:pt>
                <c:pt idx="1">
                  <c:v>80.8</c:v>
                </c:pt>
                <c:pt idx="2">
                  <c:v>83.7</c:v>
                </c:pt>
                <c:pt idx="3">
                  <c:v>71.599999999999994</c:v>
                </c:pt>
                <c:pt idx="4">
                  <c:v>78.400000000000006</c:v>
                </c:pt>
              </c:numCache>
            </c:numRef>
          </c:val>
          <c:extLst xmlns:c16r2="http://schemas.microsoft.com/office/drawing/2015/06/chart">
            <c:ext xmlns:c16="http://schemas.microsoft.com/office/drawing/2014/chart" uri="{C3380CC4-5D6E-409C-BE32-E72D297353CC}">
              <c16:uniqueId val="{00000000-ABC6-41D2-8C60-91773D739379}"/>
            </c:ext>
          </c:extLst>
        </c:ser>
        <c:dLbls>
          <c:showLegendKey val="0"/>
          <c:showVal val="0"/>
          <c:showCatName val="0"/>
          <c:showSerName val="0"/>
          <c:showPercent val="0"/>
          <c:showBubbleSize val="0"/>
        </c:dLbls>
        <c:gapWidth val="150"/>
        <c:axId val="161048448"/>
        <c:axId val="1610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ABC6-41D2-8C60-91773D739379}"/>
            </c:ext>
          </c:extLst>
        </c:ser>
        <c:dLbls>
          <c:showLegendKey val="0"/>
          <c:showVal val="0"/>
          <c:showCatName val="0"/>
          <c:showSerName val="0"/>
          <c:showPercent val="0"/>
          <c:showBubbleSize val="0"/>
        </c:dLbls>
        <c:marker val="1"/>
        <c:smooth val="0"/>
        <c:axId val="161048448"/>
        <c:axId val="161062912"/>
      </c:lineChart>
      <c:catAx>
        <c:axId val="161048448"/>
        <c:scaling>
          <c:orientation val="minMax"/>
        </c:scaling>
        <c:delete val="1"/>
        <c:axPos val="b"/>
        <c:numFmt formatCode="General" sourceLinked="1"/>
        <c:majorTickMark val="none"/>
        <c:minorTickMark val="none"/>
        <c:tickLblPos val="none"/>
        <c:crossAx val="161062912"/>
        <c:crosses val="autoZero"/>
        <c:auto val="1"/>
        <c:lblAlgn val="ctr"/>
        <c:lblOffset val="100"/>
        <c:noMultiLvlLbl val="1"/>
      </c:catAx>
      <c:valAx>
        <c:axId val="16106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04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9494</c:v>
                </c:pt>
                <c:pt idx="1">
                  <c:v>10086</c:v>
                </c:pt>
                <c:pt idx="2">
                  <c:v>10045</c:v>
                </c:pt>
                <c:pt idx="3">
                  <c:v>10813</c:v>
                </c:pt>
                <c:pt idx="4">
                  <c:v>11231</c:v>
                </c:pt>
              </c:numCache>
            </c:numRef>
          </c:val>
          <c:extLst xmlns:c16r2="http://schemas.microsoft.com/office/drawing/2015/06/chart">
            <c:ext xmlns:c16="http://schemas.microsoft.com/office/drawing/2014/chart" uri="{C3380CC4-5D6E-409C-BE32-E72D297353CC}">
              <c16:uniqueId val="{00000000-A6B3-4876-9622-3971F8D8C350}"/>
            </c:ext>
          </c:extLst>
        </c:ser>
        <c:dLbls>
          <c:showLegendKey val="0"/>
          <c:showVal val="0"/>
          <c:showCatName val="0"/>
          <c:showSerName val="0"/>
          <c:showPercent val="0"/>
          <c:showBubbleSize val="0"/>
        </c:dLbls>
        <c:gapWidth val="150"/>
        <c:axId val="171584128"/>
        <c:axId val="1715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A6B3-4876-9622-3971F8D8C350}"/>
            </c:ext>
          </c:extLst>
        </c:ser>
        <c:dLbls>
          <c:showLegendKey val="0"/>
          <c:showVal val="0"/>
          <c:showCatName val="0"/>
          <c:showSerName val="0"/>
          <c:showPercent val="0"/>
          <c:showBubbleSize val="0"/>
        </c:dLbls>
        <c:marker val="1"/>
        <c:smooth val="0"/>
        <c:axId val="171584128"/>
        <c:axId val="171598592"/>
      </c:lineChart>
      <c:catAx>
        <c:axId val="171584128"/>
        <c:scaling>
          <c:orientation val="minMax"/>
        </c:scaling>
        <c:delete val="1"/>
        <c:axPos val="b"/>
        <c:numFmt formatCode="General" sourceLinked="1"/>
        <c:majorTickMark val="none"/>
        <c:minorTickMark val="none"/>
        <c:tickLblPos val="none"/>
        <c:crossAx val="171598592"/>
        <c:crosses val="autoZero"/>
        <c:auto val="1"/>
        <c:lblAlgn val="ctr"/>
        <c:lblOffset val="100"/>
        <c:noMultiLvlLbl val="1"/>
      </c:catAx>
      <c:valAx>
        <c:axId val="17159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58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26227</c:v>
                </c:pt>
                <c:pt idx="1">
                  <c:v>27639</c:v>
                </c:pt>
                <c:pt idx="2">
                  <c:v>27752</c:v>
                </c:pt>
                <c:pt idx="3">
                  <c:v>27875</c:v>
                </c:pt>
                <c:pt idx="4">
                  <c:v>27216</c:v>
                </c:pt>
              </c:numCache>
            </c:numRef>
          </c:val>
          <c:extLst xmlns:c16r2="http://schemas.microsoft.com/office/drawing/2015/06/chart">
            <c:ext xmlns:c16="http://schemas.microsoft.com/office/drawing/2014/chart" uri="{C3380CC4-5D6E-409C-BE32-E72D297353CC}">
              <c16:uniqueId val="{00000000-DCF4-4AC8-B28A-77318EE451FE}"/>
            </c:ext>
          </c:extLst>
        </c:ser>
        <c:dLbls>
          <c:showLegendKey val="0"/>
          <c:showVal val="0"/>
          <c:showCatName val="0"/>
          <c:showSerName val="0"/>
          <c:showPercent val="0"/>
          <c:showBubbleSize val="0"/>
        </c:dLbls>
        <c:gapWidth val="150"/>
        <c:axId val="171645184"/>
        <c:axId val="1716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DCF4-4AC8-B28A-77318EE451FE}"/>
            </c:ext>
          </c:extLst>
        </c:ser>
        <c:dLbls>
          <c:showLegendKey val="0"/>
          <c:showVal val="0"/>
          <c:showCatName val="0"/>
          <c:showSerName val="0"/>
          <c:showPercent val="0"/>
          <c:showBubbleSize val="0"/>
        </c:dLbls>
        <c:marker val="1"/>
        <c:smooth val="0"/>
        <c:axId val="171645184"/>
        <c:axId val="171647360"/>
      </c:lineChart>
      <c:catAx>
        <c:axId val="171645184"/>
        <c:scaling>
          <c:orientation val="minMax"/>
        </c:scaling>
        <c:delete val="1"/>
        <c:axPos val="b"/>
        <c:numFmt formatCode="General" sourceLinked="1"/>
        <c:majorTickMark val="none"/>
        <c:minorTickMark val="none"/>
        <c:tickLblPos val="none"/>
        <c:crossAx val="171647360"/>
        <c:crosses val="autoZero"/>
        <c:auto val="1"/>
        <c:lblAlgn val="ctr"/>
        <c:lblOffset val="100"/>
        <c:noMultiLvlLbl val="1"/>
      </c:catAx>
      <c:valAx>
        <c:axId val="17164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6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3.4</c:v>
                </c:pt>
                <c:pt idx="2">
                  <c:v>5.2</c:v>
                </c:pt>
                <c:pt idx="3">
                  <c:v>15.1</c:v>
                </c:pt>
                <c:pt idx="4">
                  <c:v>17.5</c:v>
                </c:pt>
              </c:numCache>
            </c:numRef>
          </c:val>
          <c:extLst xmlns:c16r2="http://schemas.microsoft.com/office/drawing/2015/06/chart">
            <c:ext xmlns:c16="http://schemas.microsoft.com/office/drawing/2014/chart" uri="{C3380CC4-5D6E-409C-BE32-E72D297353CC}">
              <c16:uniqueId val="{00000000-DEC7-44D3-8639-72099413B25A}"/>
            </c:ext>
          </c:extLst>
        </c:ser>
        <c:dLbls>
          <c:showLegendKey val="0"/>
          <c:showVal val="0"/>
          <c:showCatName val="0"/>
          <c:showSerName val="0"/>
          <c:showPercent val="0"/>
          <c:showBubbleSize val="0"/>
        </c:dLbls>
        <c:gapWidth val="150"/>
        <c:axId val="165906304"/>
        <c:axId val="1659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DEC7-44D3-8639-72099413B25A}"/>
            </c:ext>
          </c:extLst>
        </c:ser>
        <c:dLbls>
          <c:showLegendKey val="0"/>
          <c:showVal val="0"/>
          <c:showCatName val="0"/>
          <c:showSerName val="0"/>
          <c:showPercent val="0"/>
          <c:showBubbleSize val="0"/>
        </c:dLbls>
        <c:marker val="1"/>
        <c:smooth val="0"/>
        <c:axId val="165906304"/>
        <c:axId val="165916672"/>
      </c:lineChart>
      <c:catAx>
        <c:axId val="165906304"/>
        <c:scaling>
          <c:orientation val="minMax"/>
        </c:scaling>
        <c:delete val="1"/>
        <c:axPos val="b"/>
        <c:numFmt formatCode="General" sourceLinked="1"/>
        <c:majorTickMark val="none"/>
        <c:minorTickMark val="none"/>
        <c:tickLblPos val="none"/>
        <c:crossAx val="165916672"/>
        <c:crosses val="autoZero"/>
        <c:auto val="1"/>
        <c:lblAlgn val="ctr"/>
        <c:lblOffset val="100"/>
        <c:noMultiLvlLbl val="1"/>
      </c:catAx>
      <c:valAx>
        <c:axId val="16591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9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86.3</c:v>
                </c:pt>
                <c:pt idx="1">
                  <c:v>83.8</c:v>
                </c:pt>
                <c:pt idx="2">
                  <c:v>86</c:v>
                </c:pt>
                <c:pt idx="3">
                  <c:v>82.1</c:v>
                </c:pt>
                <c:pt idx="4">
                  <c:v>88.4</c:v>
                </c:pt>
              </c:numCache>
            </c:numRef>
          </c:val>
          <c:extLst xmlns:c16r2="http://schemas.microsoft.com/office/drawing/2015/06/chart">
            <c:ext xmlns:c16="http://schemas.microsoft.com/office/drawing/2014/chart" uri="{C3380CC4-5D6E-409C-BE32-E72D297353CC}">
              <c16:uniqueId val="{00000000-7968-451F-88AB-24E1A7B90CD6}"/>
            </c:ext>
          </c:extLst>
        </c:ser>
        <c:dLbls>
          <c:showLegendKey val="0"/>
          <c:showVal val="0"/>
          <c:showCatName val="0"/>
          <c:showSerName val="0"/>
          <c:showPercent val="0"/>
          <c:showBubbleSize val="0"/>
        </c:dLbls>
        <c:gapWidth val="150"/>
        <c:axId val="171529728"/>
        <c:axId val="1715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7968-451F-88AB-24E1A7B90CD6}"/>
            </c:ext>
          </c:extLst>
        </c:ser>
        <c:dLbls>
          <c:showLegendKey val="0"/>
          <c:showVal val="0"/>
          <c:showCatName val="0"/>
          <c:showSerName val="0"/>
          <c:showPercent val="0"/>
          <c:showBubbleSize val="0"/>
        </c:dLbls>
        <c:marker val="1"/>
        <c:smooth val="0"/>
        <c:axId val="171529728"/>
        <c:axId val="171531648"/>
      </c:lineChart>
      <c:catAx>
        <c:axId val="171529728"/>
        <c:scaling>
          <c:orientation val="minMax"/>
        </c:scaling>
        <c:delete val="1"/>
        <c:axPos val="b"/>
        <c:numFmt formatCode="General" sourceLinked="1"/>
        <c:majorTickMark val="none"/>
        <c:minorTickMark val="none"/>
        <c:tickLblPos val="none"/>
        <c:crossAx val="171531648"/>
        <c:crosses val="autoZero"/>
        <c:auto val="1"/>
        <c:lblAlgn val="ctr"/>
        <c:lblOffset val="100"/>
        <c:noMultiLvlLbl val="1"/>
      </c:catAx>
      <c:valAx>
        <c:axId val="1715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5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100.1</c:v>
                </c:pt>
                <c:pt idx="1">
                  <c:v>96.2</c:v>
                </c:pt>
                <c:pt idx="2">
                  <c:v>97</c:v>
                </c:pt>
                <c:pt idx="3">
                  <c:v>92.8</c:v>
                </c:pt>
                <c:pt idx="4">
                  <c:v>96.5</c:v>
                </c:pt>
              </c:numCache>
            </c:numRef>
          </c:val>
          <c:extLst xmlns:c16r2="http://schemas.microsoft.com/office/drawing/2015/06/chart">
            <c:ext xmlns:c16="http://schemas.microsoft.com/office/drawing/2014/chart" uri="{C3380CC4-5D6E-409C-BE32-E72D297353CC}">
              <c16:uniqueId val="{00000000-035C-4208-AC58-E3F5AF91C30C}"/>
            </c:ext>
          </c:extLst>
        </c:ser>
        <c:dLbls>
          <c:showLegendKey val="0"/>
          <c:showVal val="0"/>
          <c:showCatName val="0"/>
          <c:showSerName val="0"/>
          <c:showPercent val="0"/>
          <c:showBubbleSize val="0"/>
        </c:dLbls>
        <c:gapWidth val="150"/>
        <c:axId val="171566976"/>
        <c:axId val="1715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035C-4208-AC58-E3F5AF91C30C}"/>
            </c:ext>
          </c:extLst>
        </c:ser>
        <c:dLbls>
          <c:showLegendKey val="0"/>
          <c:showVal val="0"/>
          <c:showCatName val="0"/>
          <c:showSerName val="0"/>
          <c:showPercent val="0"/>
          <c:showBubbleSize val="0"/>
        </c:dLbls>
        <c:marker val="1"/>
        <c:smooth val="0"/>
        <c:axId val="171566976"/>
        <c:axId val="171568512"/>
      </c:lineChart>
      <c:catAx>
        <c:axId val="171566976"/>
        <c:scaling>
          <c:orientation val="minMax"/>
        </c:scaling>
        <c:delete val="1"/>
        <c:axPos val="b"/>
        <c:numFmt formatCode="General" sourceLinked="1"/>
        <c:majorTickMark val="none"/>
        <c:minorTickMark val="none"/>
        <c:tickLblPos val="none"/>
        <c:crossAx val="171568512"/>
        <c:crosses val="autoZero"/>
        <c:auto val="1"/>
        <c:lblAlgn val="ctr"/>
        <c:lblOffset val="100"/>
        <c:noMultiLvlLbl val="1"/>
      </c:catAx>
      <c:valAx>
        <c:axId val="17156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15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38.1</c:v>
                </c:pt>
                <c:pt idx="1">
                  <c:v>43.5</c:v>
                </c:pt>
                <c:pt idx="2">
                  <c:v>48.5</c:v>
                </c:pt>
                <c:pt idx="3">
                  <c:v>53.1</c:v>
                </c:pt>
                <c:pt idx="4">
                  <c:v>51.5</c:v>
                </c:pt>
              </c:numCache>
            </c:numRef>
          </c:val>
          <c:extLst xmlns:c16r2="http://schemas.microsoft.com/office/drawing/2015/06/chart">
            <c:ext xmlns:c16="http://schemas.microsoft.com/office/drawing/2014/chart" uri="{C3380CC4-5D6E-409C-BE32-E72D297353CC}">
              <c16:uniqueId val="{00000000-92D1-4842-9FBF-75FDB86387F9}"/>
            </c:ext>
          </c:extLst>
        </c:ser>
        <c:dLbls>
          <c:showLegendKey val="0"/>
          <c:showVal val="0"/>
          <c:showCatName val="0"/>
          <c:showSerName val="0"/>
          <c:showPercent val="0"/>
          <c:showBubbleSize val="0"/>
        </c:dLbls>
        <c:gapWidth val="150"/>
        <c:axId val="165984896"/>
        <c:axId val="1659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92D1-4842-9FBF-75FDB86387F9}"/>
            </c:ext>
          </c:extLst>
        </c:ser>
        <c:dLbls>
          <c:showLegendKey val="0"/>
          <c:showVal val="0"/>
          <c:showCatName val="0"/>
          <c:showSerName val="0"/>
          <c:showPercent val="0"/>
          <c:showBubbleSize val="0"/>
        </c:dLbls>
        <c:marker val="1"/>
        <c:smooth val="0"/>
        <c:axId val="165984896"/>
        <c:axId val="165995264"/>
      </c:lineChart>
      <c:catAx>
        <c:axId val="165984896"/>
        <c:scaling>
          <c:orientation val="minMax"/>
        </c:scaling>
        <c:delete val="1"/>
        <c:axPos val="b"/>
        <c:numFmt formatCode="General" sourceLinked="1"/>
        <c:majorTickMark val="none"/>
        <c:minorTickMark val="none"/>
        <c:tickLblPos val="none"/>
        <c:crossAx val="165995264"/>
        <c:crosses val="autoZero"/>
        <c:auto val="1"/>
        <c:lblAlgn val="ctr"/>
        <c:lblOffset val="100"/>
        <c:noMultiLvlLbl val="1"/>
      </c:catAx>
      <c:valAx>
        <c:axId val="16599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98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64.2</c:v>
                </c:pt>
                <c:pt idx="1">
                  <c:v>74.099999999999994</c:v>
                </c:pt>
                <c:pt idx="2">
                  <c:v>82.8</c:v>
                </c:pt>
                <c:pt idx="3">
                  <c:v>89.7</c:v>
                </c:pt>
                <c:pt idx="4">
                  <c:v>73.400000000000006</c:v>
                </c:pt>
              </c:numCache>
            </c:numRef>
          </c:val>
          <c:extLst xmlns:c16r2="http://schemas.microsoft.com/office/drawing/2015/06/chart">
            <c:ext xmlns:c16="http://schemas.microsoft.com/office/drawing/2014/chart" uri="{C3380CC4-5D6E-409C-BE32-E72D297353CC}">
              <c16:uniqueId val="{00000000-4546-474C-8DF8-C37F25D6AED3}"/>
            </c:ext>
          </c:extLst>
        </c:ser>
        <c:dLbls>
          <c:showLegendKey val="0"/>
          <c:showVal val="0"/>
          <c:showCatName val="0"/>
          <c:showSerName val="0"/>
          <c:showPercent val="0"/>
          <c:showBubbleSize val="0"/>
        </c:dLbls>
        <c:gapWidth val="150"/>
        <c:axId val="166025472"/>
        <c:axId val="166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4546-474C-8DF8-C37F25D6AED3}"/>
            </c:ext>
          </c:extLst>
        </c:ser>
        <c:dLbls>
          <c:showLegendKey val="0"/>
          <c:showVal val="0"/>
          <c:showCatName val="0"/>
          <c:showSerName val="0"/>
          <c:showPercent val="0"/>
          <c:showBubbleSize val="0"/>
        </c:dLbls>
        <c:marker val="1"/>
        <c:smooth val="0"/>
        <c:axId val="166025472"/>
        <c:axId val="166035840"/>
      </c:lineChart>
      <c:catAx>
        <c:axId val="166025472"/>
        <c:scaling>
          <c:orientation val="minMax"/>
        </c:scaling>
        <c:delete val="1"/>
        <c:axPos val="b"/>
        <c:numFmt formatCode="General" sourceLinked="1"/>
        <c:majorTickMark val="none"/>
        <c:minorTickMark val="none"/>
        <c:tickLblPos val="none"/>
        <c:crossAx val="166035840"/>
        <c:crosses val="autoZero"/>
        <c:auto val="1"/>
        <c:lblAlgn val="ctr"/>
        <c:lblOffset val="100"/>
        <c:noMultiLvlLbl val="1"/>
      </c:catAx>
      <c:valAx>
        <c:axId val="16603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02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32960533</c:v>
                </c:pt>
                <c:pt idx="1">
                  <c:v>33148100</c:v>
                </c:pt>
                <c:pt idx="2">
                  <c:v>33126950</c:v>
                </c:pt>
                <c:pt idx="3">
                  <c:v>33121767</c:v>
                </c:pt>
                <c:pt idx="4">
                  <c:v>33225700</c:v>
                </c:pt>
              </c:numCache>
            </c:numRef>
          </c:val>
          <c:extLst xmlns:c16r2="http://schemas.microsoft.com/office/drawing/2015/06/chart">
            <c:ext xmlns:c16="http://schemas.microsoft.com/office/drawing/2014/chart" uri="{C3380CC4-5D6E-409C-BE32-E72D297353CC}">
              <c16:uniqueId val="{00000000-1908-44B0-9B61-26CC7D06175A}"/>
            </c:ext>
          </c:extLst>
        </c:ser>
        <c:dLbls>
          <c:showLegendKey val="0"/>
          <c:showVal val="0"/>
          <c:showCatName val="0"/>
          <c:showSerName val="0"/>
          <c:showPercent val="0"/>
          <c:showBubbleSize val="0"/>
        </c:dLbls>
        <c:gapWidth val="150"/>
        <c:axId val="166066048"/>
        <c:axId val="1660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1908-44B0-9B61-26CC7D06175A}"/>
            </c:ext>
          </c:extLst>
        </c:ser>
        <c:dLbls>
          <c:showLegendKey val="0"/>
          <c:showVal val="0"/>
          <c:showCatName val="0"/>
          <c:showSerName val="0"/>
          <c:showPercent val="0"/>
          <c:showBubbleSize val="0"/>
        </c:dLbls>
        <c:marker val="1"/>
        <c:smooth val="0"/>
        <c:axId val="166066048"/>
        <c:axId val="166076416"/>
      </c:lineChart>
      <c:catAx>
        <c:axId val="166066048"/>
        <c:scaling>
          <c:orientation val="minMax"/>
        </c:scaling>
        <c:delete val="1"/>
        <c:axPos val="b"/>
        <c:numFmt formatCode="General" sourceLinked="1"/>
        <c:majorTickMark val="none"/>
        <c:minorTickMark val="none"/>
        <c:tickLblPos val="none"/>
        <c:crossAx val="166076416"/>
        <c:crosses val="autoZero"/>
        <c:auto val="1"/>
        <c:lblAlgn val="ctr"/>
        <c:lblOffset val="100"/>
        <c:noMultiLvlLbl val="1"/>
      </c:catAx>
      <c:valAx>
        <c:axId val="16607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0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16.899999999999999</c:v>
                </c:pt>
                <c:pt idx="1">
                  <c:v>17.5</c:v>
                </c:pt>
                <c:pt idx="2">
                  <c:v>17.600000000000001</c:v>
                </c:pt>
                <c:pt idx="3">
                  <c:v>17.8</c:v>
                </c:pt>
                <c:pt idx="4">
                  <c:v>18.600000000000001</c:v>
                </c:pt>
              </c:numCache>
            </c:numRef>
          </c:val>
          <c:extLst xmlns:c16r2="http://schemas.microsoft.com/office/drawing/2015/06/chart">
            <c:ext xmlns:c16="http://schemas.microsoft.com/office/drawing/2014/chart" uri="{C3380CC4-5D6E-409C-BE32-E72D297353CC}">
              <c16:uniqueId val="{00000000-CE6C-4201-8356-664DF37D2C37}"/>
            </c:ext>
          </c:extLst>
        </c:ser>
        <c:dLbls>
          <c:showLegendKey val="0"/>
          <c:showVal val="0"/>
          <c:showCatName val="0"/>
          <c:showSerName val="0"/>
          <c:showPercent val="0"/>
          <c:showBubbleSize val="0"/>
        </c:dLbls>
        <c:gapWidth val="150"/>
        <c:axId val="166125568"/>
        <c:axId val="1661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CE6C-4201-8356-664DF37D2C37}"/>
            </c:ext>
          </c:extLst>
        </c:ser>
        <c:dLbls>
          <c:showLegendKey val="0"/>
          <c:showVal val="0"/>
          <c:showCatName val="0"/>
          <c:showSerName val="0"/>
          <c:showPercent val="0"/>
          <c:showBubbleSize val="0"/>
        </c:dLbls>
        <c:marker val="1"/>
        <c:smooth val="0"/>
        <c:axId val="166125568"/>
        <c:axId val="166127488"/>
      </c:lineChart>
      <c:catAx>
        <c:axId val="166125568"/>
        <c:scaling>
          <c:orientation val="minMax"/>
        </c:scaling>
        <c:delete val="1"/>
        <c:axPos val="b"/>
        <c:numFmt formatCode="General" sourceLinked="1"/>
        <c:majorTickMark val="none"/>
        <c:minorTickMark val="none"/>
        <c:tickLblPos val="none"/>
        <c:crossAx val="166127488"/>
        <c:crosses val="autoZero"/>
        <c:auto val="1"/>
        <c:lblAlgn val="ctr"/>
        <c:lblOffset val="100"/>
        <c:noMultiLvlLbl val="1"/>
      </c:catAx>
      <c:valAx>
        <c:axId val="16612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12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60.1</c:v>
                </c:pt>
                <c:pt idx="1">
                  <c:v>62.9</c:v>
                </c:pt>
                <c:pt idx="2">
                  <c:v>62.4</c:v>
                </c:pt>
                <c:pt idx="3">
                  <c:v>66.5</c:v>
                </c:pt>
                <c:pt idx="4">
                  <c:v>60.1</c:v>
                </c:pt>
              </c:numCache>
            </c:numRef>
          </c:val>
          <c:extLst xmlns:c16r2="http://schemas.microsoft.com/office/drawing/2015/06/chart">
            <c:ext xmlns:c16="http://schemas.microsoft.com/office/drawing/2014/chart" uri="{C3380CC4-5D6E-409C-BE32-E72D297353CC}">
              <c16:uniqueId val="{00000000-E8F2-4B4E-9691-F83CA7774FE6}"/>
            </c:ext>
          </c:extLst>
        </c:ser>
        <c:dLbls>
          <c:showLegendKey val="0"/>
          <c:showVal val="0"/>
          <c:showCatName val="0"/>
          <c:showSerName val="0"/>
          <c:showPercent val="0"/>
          <c:showBubbleSize val="0"/>
        </c:dLbls>
        <c:gapWidth val="150"/>
        <c:axId val="166165504"/>
        <c:axId val="1661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E8F2-4B4E-9691-F83CA7774FE6}"/>
            </c:ext>
          </c:extLst>
        </c:ser>
        <c:dLbls>
          <c:showLegendKey val="0"/>
          <c:showVal val="0"/>
          <c:showCatName val="0"/>
          <c:showSerName val="0"/>
          <c:showPercent val="0"/>
          <c:showBubbleSize val="0"/>
        </c:dLbls>
        <c:marker val="1"/>
        <c:smooth val="0"/>
        <c:axId val="166165504"/>
        <c:axId val="166167680"/>
      </c:lineChart>
      <c:catAx>
        <c:axId val="166165504"/>
        <c:scaling>
          <c:orientation val="minMax"/>
        </c:scaling>
        <c:delete val="1"/>
        <c:axPos val="b"/>
        <c:numFmt formatCode="General" sourceLinked="1"/>
        <c:majorTickMark val="none"/>
        <c:minorTickMark val="none"/>
        <c:tickLblPos val="none"/>
        <c:crossAx val="166167680"/>
        <c:crosses val="autoZero"/>
        <c:auto val="1"/>
        <c:lblAlgn val="ctr"/>
        <c:lblOffset val="100"/>
        <c:noMultiLvlLbl val="1"/>
      </c:catAx>
      <c:valAx>
        <c:axId val="1661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1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1" zoomScaleNormal="100" zoomScaleSheetLayoutView="70" workbookViewId="0">
      <selection activeCell="NY70" sqref="NY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徳島県三好市　三野病院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25568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5537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100.1</v>
      </c>
      <c r="Q33" s="86"/>
      <c r="R33" s="86"/>
      <c r="S33" s="86"/>
      <c r="T33" s="86"/>
      <c r="U33" s="86"/>
      <c r="V33" s="86"/>
      <c r="W33" s="86"/>
      <c r="X33" s="86"/>
      <c r="Y33" s="86"/>
      <c r="Z33" s="86"/>
      <c r="AA33" s="86"/>
      <c r="AB33" s="86"/>
      <c r="AC33" s="86"/>
      <c r="AD33" s="87"/>
      <c r="AE33" s="85">
        <f>データ!AI7</f>
        <v>96.2</v>
      </c>
      <c r="AF33" s="86"/>
      <c r="AG33" s="86"/>
      <c r="AH33" s="86"/>
      <c r="AI33" s="86"/>
      <c r="AJ33" s="86"/>
      <c r="AK33" s="86"/>
      <c r="AL33" s="86"/>
      <c r="AM33" s="86"/>
      <c r="AN33" s="86"/>
      <c r="AO33" s="86"/>
      <c r="AP33" s="86"/>
      <c r="AQ33" s="86"/>
      <c r="AR33" s="86"/>
      <c r="AS33" s="87"/>
      <c r="AT33" s="85">
        <f>データ!AJ7</f>
        <v>97</v>
      </c>
      <c r="AU33" s="86"/>
      <c r="AV33" s="86"/>
      <c r="AW33" s="86"/>
      <c r="AX33" s="86"/>
      <c r="AY33" s="86"/>
      <c r="AZ33" s="86"/>
      <c r="BA33" s="86"/>
      <c r="BB33" s="86"/>
      <c r="BC33" s="86"/>
      <c r="BD33" s="86"/>
      <c r="BE33" s="86"/>
      <c r="BF33" s="86"/>
      <c r="BG33" s="86"/>
      <c r="BH33" s="87"/>
      <c r="BI33" s="85">
        <f>データ!AK7</f>
        <v>92.8</v>
      </c>
      <c r="BJ33" s="86"/>
      <c r="BK33" s="86"/>
      <c r="BL33" s="86"/>
      <c r="BM33" s="86"/>
      <c r="BN33" s="86"/>
      <c r="BO33" s="86"/>
      <c r="BP33" s="86"/>
      <c r="BQ33" s="86"/>
      <c r="BR33" s="86"/>
      <c r="BS33" s="86"/>
      <c r="BT33" s="86"/>
      <c r="BU33" s="86"/>
      <c r="BV33" s="86"/>
      <c r="BW33" s="87"/>
      <c r="BX33" s="85">
        <f>データ!AL7</f>
        <v>96.5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86.3</v>
      </c>
      <c r="DE33" s="86"/>
      <c r="DF33" s="86"/>
      <c r="DG33" s="86"/>
      <c r="DH33" s="86"/>
      <c r="DI33" s="86"/>
      <c r="DJ33" s="86"/>
      <c r="DK33" s="86"/>
      <c r="DL33" s="86"/>
      <c r="DM33" s="86"/>
      <c r="DN33" s="86"/>
      <c r="DO33" s="86"/>
      <c r="DP33" s="86"/>
      <c r="DQ33" s="86"/>
      <c r="DR33" s="87"/>
      <c r="DS33" s="85">
        <f>データ!AT7</f>
        <v>83.8</v>
      </c>
      <c r="DT33" s="86"/>
      <c r="DU33" s="86"/>
      <c r="DV33" s="86"/>
      <c r="DW33" s="86"/>
      <c r="DX33" s="86"/>
      <c r="DY33" s="86"/>
      <c r="DZ33" s="86"/>
      <c r="EA33" s="86"/>
      <c r="EB33" s="86"/>
      <c r="EC33" s="86"/>
      <c r="ED33" s="86"/>
      <c r="EE33" s="86"/>
      <c r="EF33" s="86"/>
      <c r="EG33" s="87"/>
      <c r="EH33" s="85">
        <f>データ!AU7</f>
        <v>86</v>
      </c>
      <c r="EI33" s="86"/>
      <c r="EJ33" s="86"/>
      <c r="EK33" s="86"/>
      <c r="EL33" s="86"/>
      <c r="EM33" s="86"/>
      <c r="EN33" s="86"/>
      <c r="EO33" s="86"/>
      <c r="EP33" s="86"/>
      <c r="EQ33" s="86"/>
      <c r="ER33" s="86"/>
      <c r="ES33" s="86"/>
      <c r="ET33" s="86"/>
      <c r="EU33" s="86"/>
      <c r="EV33" s="87"/>
      <c r="EW33" s="85">
        <f>データ!AV7</f>
        <v>82.1</v>
      </c>
      <c r="EX33" s="86"/>
      <c r="EY33" s="86"/>
      <c r="EZ33" s="86"/>
      <c r="FA33" s="86"/>
      <c r="FB33" s="86"/>
      <c r="FC33" s="86"/>
      <c r="FD33" s="86"/>
      <c r="FE33" s="86"/>
      <c r="FF33" s="86"/>
      <c r="FG33" s="86"/>
      <c r="FH33" s="86"/>
      <c r="FI33" s="86"/>
      <c r="FJ33" s="86"/>
      <c r="FK33" s="87"/>
      <c r="FL33" s="85">
        <f>データ!AW7</f>
        <v>88.4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3.4</v>
      </c>
      <c r="HH33" s="86"/>
      <c r="HI33" s="86"/>
      <c r="HJ33" s="86"/>
      <c r="HK33" s="86"/>
      <c r="HL33" s="86"/>
      <c r="HM33" s="86"/>
      <c r="HN33" s="86"/>
      <c r="HO33" s="86"/>
      <c r="HP33" s="86"/>
      <c r="HQ33" s="86"/>
      <c r="HR33" s="86"/>
      <c r="HS33" s="86"/>
      <c r="HT33" s="86"/>
      <c r="HU33" s="87"/>
      <c r="HV33" s="85">
        <f>データ!BF7</f>
        <v>5.2</v>
      </c>
      <c r="HW33" s="86"/>
      <c r="HX33" s="86"/>
      <c r="HY33" s="86"/>
      <c r="HZ33" s="86"/>
      <c r="IA33" s="86"/>
      <c r="IB33" s="86"/>
      <c r="IC33" s="86"/>
      <c r="ID33" s="86"/>
      <c r="IE33" s="86"/>
      <c r="IF33" s="86"/>
      <c r="IG33" s="86"/>
      <c r="IH33" s="86"/>
      <c r="II33" s="86"/>
      <c r="IJ33" s="87"/>
      <c r="IK33" s="85">
        <f>データ!BG7</f>
        <v>15.1</v>
      </c>
      <c r="IL33" s="86"/>
      <c r="IM33" s="86"/>
      <c r="IN33" s="86"/>
      <c r="IO33" s="86"/>
      <c r="IP33" s="86"/>
      <c r="IQ33" s="86"/>
      <c r="IR33" s="86"/>
      <c r="IS33" s="86"/>
      <c r="IT33" s="86"/>
      <c r="IU33" s="86"/>
      <c r="IV33" s="86"/>
      <c r="IW33" s="86"/>
      <c r="IX33" s="86"/>
      <c r="IY33" s="87"/>
      <c r="IZ33" s="85">
        <f>データ!BH7</f>
        <v>17.5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85</v>
      </c>
      <c r="KG33" s="86"/>
      <c r="KH33" s="86"/>
      <c r="KI33" s="86"/>
      <c r="KJ33" s="86"/>
      <c r="KK33" s="86"/>
      <c r="KL33" s="86"/>
      <c r="KM33" s="86"/>
      <c r="KN33" s="86"/>
      <c r="KO33" s="86"/>
      <c r="KP33" s="86"/>
      <c r="KQ33" s="86"/>
      <c r="KR33" s="86"/>
      <c r="KS33" s="86"/>
      <c r="KT33" s="87"/>
      <c r="KU33" s="85">
        <f>データ!BP7</f>
        <v>80.8</v>
      </c>
      <c r="KV33" s="86"/>
      <c r="KW33" s="86"/>
      <c r="KX33" s="86"/>
      <c r="KY33" s="86"/>
      <c r="KZ33" s="86"/>
      <c r="LA33" s="86"/>
      <c r="LB33" s="86"/>
      <c r="LC33" s="86"/>
      <c r="LD33" s="86"/>
      <c r="LE33" s="86"/>
      <c r="LF33" s="86"/>
      <c r="LG33" s="86"/>
      <c r="LH33" s="86"/>
      <c r="LI33" s="87"/>
      <c r="LJ33" s="85">
        <f>データ!BQ7</f>
        <v>83.7</v>
      </c>
      <c r="LK33" s="86"/>
      <c r="LL33" s="86"/>
      <c r="LM33" s="86"/>
      <c r="LN33" s="86"/>
      <c r="LO33" s="86"/>
      <c r="LP33" s="86"/>
      <c r="LQ33" s="86"/>
      <c r="LR33" s="86"/>
      <c r="LS33" s="86"/>
      <c r="LT33" s="86"/>
      <c r="LU33" s="86"/>
      <c r="LV33" s="86"/>
      <c r="LW33" s="86"/>
      <c r="LX33" s="87"/>
      <c r="LY33" s="85">
        <f>データ!BR7</f>
        <v>71.599999999999994</v>
      </c>
      <c r="LZ33" s="86"/>
      <c r="MA33" s="86"/>
      <c r="MB33" s="86"/>
      <c r="MC33" s="86"/>
      <c r="MD33" s="86"/>
      <c r="ME33" s="86"/>
      <c r="MF33" s="86"/>
      <c r="MG33" s="86"/>
      <c r="MH33" s="86"/>
      <c r="MI33" s="86"/>
      <c r="MJ33" s="86"/>
      <c r="MK33" s="86"/>
      <c r="ML33" s="86"/>
      <c r="MM33" s="87"/>
      <c r="MN33" s="85">
        <f>データ!BS7</f>
        <v>78.400000000000006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26227</v>
      </c>
      <c r="Q55" s="104"/>
      <c r="R55" s="104"/>
      <c r="S55" s="104"/>
      <c r="T55" s="104"/>
      <c r="U55" s="104"/>
      <c r="V55" s="104"/>
      <c r="W55" s="104"/>
      <c r="X55" s="104"/>
      <c r="Y55" s="104"/>
      <c r="Z55" s="104"/>
      <c r="AA55" s="104"/>
      <c r="AB55" s="104"/>
      <c r="AC55" s="104"/>
      <c r="AD55" s="105"/>
      <c r="AE55" s="103">
        <f>データ!CA7</f>
        <v>27639</v>
      </c>
      <c r="AF55" s="104"/>
      <c r="AG55" s="104"/>
      <c r="AH55" s="104"/>
      <c r="AI55" s="104"/>
      <c r="AJ55" s="104"/>
      <c r="AK55" s="104"/>
      <c r="AL55" s="104"/>
      <c r="AM55" s="104"/>
      <c r="AN55" s="104"/>
      <c r="AO55" s="104"/>
      <c r="AP55" s="104"/>
      <c r="AQ55" s="104"/>
      <c r="AR55" s="104"/>
      <c r="AS55" s="105"/>
      <c r="AT55" s="103">
        <f>データ!CB7</f>
        <v>27752</v>
      </c>
      <c r="AU55" s="104"/>
      <c r="AV55" s="104"/>
      <c r="AW55" s="104"/>
      <c r="AX55" s="104"/>
      <c r="AY55" s="104"/>
      <c r="AZ55" s="104"/>
      <c r="BA55" s="104"/>
      <c r="BB55" s="104"/>
      <c r="BC55" s="104"/>
      <c r="BD55" s="104"/>
      <c r="BE55" s="104"/>
      <c r="BF55" s="104"/>
      <c r="BG55" s="104"/>
      <c r="BH55" s="105"/>
      <c r="BI55" s="103">
        <f>データ!CC7</f>
        <v>27875</v>
      </c>
      <c r="BJ55" s="104"/>
      <c r="BK55" s="104"/>
      <c r="BL55" s="104"/>
      <c r="BM55" s="104"/>
      <c r="BN55" s="104"/>
      <c r="BO55" s="104"/>
      <c r="BP55" s="104"/>
      <c r="BQ55" s="104"/>
      <c r="BR55" s="104"/>
      <c r="BS55" s="104"/>
      <c r="BT55" s="104"/>
      <c r="BU55" s="104"/>
      <c r="BV55" s="104"/>
      <c r="BW55" s="105"/>
      <c r="BX55" s="103">
        <f>データ!CD7</f>
        <v>27216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9494</v>
      </c>
      <c r="DE55" s="104"/>
      <c r="DF55" s="104"/>
      <c r="DG55" s="104"/>
      <c r="DH55" s="104"/>
      <c r="DI55" s="104"/>
      <c r="DJ55" s="104"/>
      <c r="DK55" s="104"/>
      <c r="DL55" s="104"/>
      <c r="DM55" s="104"/>
      <c r="DN55" s="104"/>
      <c r="DO55" s="104"/>
      <c r="DP55" s="104"/>
      <c r="DQ55" s="104"/>
      <c r="DR55" s="105"/>
      <c r="DS55" s="103">
        <f>データ!CL7</f>
        <v>10086</v>
      </c>
      <c r="DT55" s="104"/>
      <c r="DU55" s="104"/>
      <c r="DV55" s="104"/>
      <c r="DW55" s="104"/>
      <c r="DX55" s="104"/>
      <c r="DY55" s="104"/>
      <c r="DZ55" s="104"/>
      <c r="EA55" s="104"/>
      <c r="EB55" s="104"/>
      <c r="EC55" s="104"/>
      <c r="ED55" s="104"/>
      <c r="EE55" s="104"/>
      <c r="EF55" s="104"/>
      <c r="EG55" s="105"/>
      <c r="EH55" s="103">
        <f>データ!CM7</f>
        <v>10045</v>
      </c>
      <c r="EI55" s="104"/>
      <c r="EJ55" s="104"/>
      <c r="EK55" s="104"/>
      <c r="EL55" s="104"/>
      <c r="EM55" s="104"/>
      <c r="EN55" s="104"/>
      <c r="EO55" s="104"/>
      <c r="EP55" s="104"/>
      <c r="EQ55" s="104"/>
      <c r="ER55" s="104"/>
      <c r="ES55" s="104"/>
      <c r="ET55" s="104"/>
      <c r="EU55" s="104"/>
      <c r="EV55" s="105"/>
      <c r="EW55" s="103">
        <f>データ!CN7</f>
        <v>10813</v>
      </c>
      <c r="EX55" s="104"/>
      <c r="EY55" s="104"/>
      <c r="EZ55" s="104"/>
      <c r="FA55" s="104"/>
      <c r="FB55" s="104"/>
      <c r="FC55" s="104"/>
      <c r="FD55" s="104"/>
      <c r="FE55" s="104"/>
      <c r="FF55" s="104"/>
      <c r="FG55" s="104"/>
      <c r="FH55" s="104"/>
      <c r="FI55" s="104"/>
      <c r="FJ55" s="104"/>
      <c r="FK55" s="105"/>
      <c r="FL55" s="103">
        <f>データ!CO7</f>
        <v>11231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60.1</v>
      </c>
      <c r="GS55" s="86"/>
      <c r="GT55" s="86"/>
      <c r="GU55" s="86"/>
      <c r="GV55" s="86"/>
      <c r="GW55" s="86"/>
      <c r="GX55" s="86"/>
      <c r="GY55" s="86"/>
      <c r="GZ55" s="86"/>
      <c r="HA55" s="86"/>
      <c r="HB55" s="86"/>
      <c r="HC55" s="86"/>
      <c r="HD55" s="86"/>
      <c r="HE55" s="86"/>
      <c r="HF55" s="87"/>
      <c r="HG55" s="85">
        <f>データ!CW7</f>
        <v>62.9</v>
      </c>
      <c r="HH55" s="86"/>
      <c r="HI55" s="86"/>
      <c r="HJ55" s="86"/>
      <c r="HK55" s="86"/>
      <c r="HL55" s="86"/>
      <c r="HM55" s="86"/>
      <c r="HN55" s="86"/>
      <c r="HO55" s="86"/>
      <c r="HP55" s="86"/>
      <c r="HQ55" s="86"/>
      <c r="HR55" s="86"/>
      <c r="HS55" s="86"/>
      <c r="HT55" s="86"/>
      <c r="HU55" s="87"/>
      <c r="HV55" s="85">
        <f>データ!CX7</f>
        <v>62.4</v>
      </c>
      <c r="HW55" s="86"/>
      <c r="HX55" s="86"/>
      <c r="HY55" s="86"/>
      <c r="HZ55" s="86"/>
      <c r="IA55" s="86"/>
      <c r="IB55" s="86"/>
      <c r="IC55" s="86"/>
      <c r="ID55" s="86"/>
      <c r="IE55" s="86"/>
      <c r="IF55" s="86"/>
      <c r="IG55" s="86"/>
      <c r="IH55" s="86"/>
      <c r="II55" s="86"/>
      <c r="IJ55" s="87"/>
      <c r="IK55" s="85">
        <f>データ!CY7</f>
        <v>66.5</v>
      </c>
      <c r="IL55" s="86"/>
      <c r="IM55" s="86"/>
      <c r="IN55" s="86"/>
      <c r="IO55" s="86"/>
      <c r="IP55" s="86"/>
      <c r="IQ55" s="86"/>
      <c r="IR55" s="86"/>
      <c r="IS55" s="86"/>
      <c r="IT55" s="86"/>
      <c r="IU55" s="86"/>
      <c r="IV55" s="86"/>
      <c r="IW55" s="86"/>
      <c r="IX55" s="86"/>
      <c r="IY55" s="87"/>
      <c r="IZ55" s="85">
        <f>データ!CZ7</f>
        <v>60.1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16.899999999999999</v>
      </c>
      <c r="KG55" s="86"/>
      <c r="KH55" s="86"/>
      <c r="KI55" s="86"/>
      <c r="KJ55" s="86"/>
      <c r="KK55" s="86"/>
      <c r="KL55" s="86"/>
      <c r="KM55" s="86"/>
      <c r="KN55" s="86"/>
      <c r="KO55" s="86"/>
      <c r="KP55" s="86"/>
      <c r="KQ55" s="86"/>
      <c r="KR55" s="86"/>
      <c r="KS55" s="86"/>
      <c r="KT55" s="87"/>
      <c r="KU55" s="85">
        <f>データ!DH7</f>
        <v>17.5</v>
      </c>
      <c r="KV55" s="86"/>
      <c r="KW55" s="86"/>
      <c r="KX55" s="86"/>
      <c r="KY55" s="86"/>
      <c r="KZ55" s="86"/>
      <c r="LA55" s="86"/>
      <c r="LB55" s="86"/>
      <c r="LC55" s="86"/>
      <c r="LD55" s="86"/>
      <c r="LE55" s="86"/>
      <c r="LF55" s="86"/>
      <c r="LG55" s="86"/>
      <c r="LH55" s="86"/>
      <c r="LI55" s="87"/>
      <c r="LJ55" s="85">
        <f>データ!DI7</f>
        <v>17.600000000000001</v>
      </c>
      <c r="LK55" s="86"/>
      <c r="LL55" s="86"/>
      <c r="LM55" s="86"/>
      <c r="LN55" s="86"/>
      <c r="LO55" s="86"/>
      <c r="LP55" s="86"/>
      <c r="LQ55" s="86"/>
      <c r="LR55" s="86"/>
      <c r="LS55" s="86"/>
      <c r="LT55" s="86"/>
      <c r="LU55" s="86"/>
      <c r="LV55" s="86"/>
      <c r="LW55" s="86"/>
      <c r="LX55" s="87"/>
      <c r="LY55" s="85">
        <f>データ!DJ7</f>
        <v>17.8</v>
      </c>
      <c r="LZ55" s="86"/>
      <c r="MA55" s="86"/>
      <c r="MB55" s="86"/>
      <c r="MC55" s="86"/>
      <c r="MD55" s="86"/>
      <c r="ME55" s="86"/>
      <c r="MF55" s="86"/>
      <c r="MG55" s="86"/>
      <c r="MH55" s="86"/>
      <c r="MI55" s="86"/>
      <c r="MJ55" s="86"/>
      <c r="MK55" s="86"/>
      <c r="ML55" s="86"/>
      <c r="MM55" s="87"/>
      <c r="MN55" s="85">
        <f>データ!DK7</f>
        <v>18.600000000000001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38.1</v>
      </c>
      <c r="V79" s="80"/>
      <c r="W79" s="80"/>
      <c r="X79" s="80"/>
      <c r="Y79" s="80"/>
      <c r="Z79" s="80"/>
      <c r="AA79" s="80"/>
      <c r="AB79" s="80"/>
      <c r="AC79" s="80"/>
      <c r="AD79" s="80"/>
      <c r="AE79" s="80"/>
      <c r="AF79" s="80"/>
      <c r="AG79" s="80"/>
      <c r="AH79" s="80"/>
      <c r="AI79" s="80"/>
      <c r="AJ79" s="80"/>
      <c r="AK79" s="80"/>
      <c r="AL79" s="80"/>
      <c r="AM79" s="80"/>
      <c r="AN79" s="80">
        <f>データ!DS7</f>
        <v>43.5</v>
      </c>
      <c r="AO79" s="80"/>
      <c r="AP79" s="80"/>
      <c r="AQ79" s="80"/>
      <c r="AR79" s="80"/>
      <c r="AS79" s="80"/>
      <c r="AT79" s="80"/>
      <c r="AU79" s="80"/>
      <c r="AV79" s="80"/>
      <c r="AW79" s="80"/>
      <c r="AX79" s="80"/>
      <c r="AY79" s="80"/>
      <c r="AZ79" s="80"/>
      <c r="BA79" s="80"/>
      <c r="BB79" s="80"/>
      <c r="BC79" s="80"/>
      <c r="BD79" s="80"/>
      <c r="BE79" s="80"/>
      <c r="BF79" s="80"/>
      <c r="BG79" s="80">
        <f>データ!DT7</f>
        <v>48.5</v>
      </c>
      <c r="BH79" s="80"/>
      <c r="BI79" s="80"/>
      <c r="BJ79" s="80"/>
      <c r="BK79" s="80"/>
      <c r="BL79" s="80"/>
      <c r="BM79" s="80"/>
      <c r="BN79" s="80"/>
      <c r="BO79" s="80"/>
      <c r="BP79" s="80"/>
      <c r="BQ79" s="80"/>
      <c r="BR79" s="80"/>
      <c r="BS79" s="80"/>
      <c r="BT79" s="80"/>
      <c r="BU79" s="80"/>
      <c r="BV79" s="80"/>
      <c r="BW79" s="80"/>
      <c r="BX79" s="80"/>
      <c r="BY79" s="80"/>
      <c r="BZ79" s="80">
        <f>データ!DU7</f>
        <v>53.1</v>
      </c>
      <c r="CA79" s="80"/>
      <c r="CB79" s="80"/>
      <c r="CC79" s="80"/>
      <c r="CD79" s="80"/>
      <c r="CE79" s="80"/>
      <c r="CF79" s="80"/>
      <c r="CG79" s="80"/>
      <c r="CH79" s="80"/>
      <c r="CI79" s="80"/>
      <c r="CJ79" s="80"/>
      <c r="CK79" s="80"/>
      <c r="CL79" s="80"/>
      <c r="CM79" s="80"/>
      <c r="CN79" s="80"/>
      <c r="CO79" s="80"/>
      <c r="CP79" s="80"/>
      <c r="CQ79" s="80"/>
      <c r="CR79" s="80"/>
      <c r="CS79" s="80">
        <f>データ!DV7</f>
        <v>51.5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64.2</v>
      </c>
      <c r="EP79" s="80"/>
      <c r="EQ79" s="80"/>
      <c r="ER79" s="80"/>
      <c r="ES79" s="80"/>
      <c r="ET79" s="80"/>
      <c r="EU79" s="80"/>
      <c r="EV79" s="80"/>
      <c r="EW79" s="80"/>
      <c r="EX79" s="80"/>
      <c r="EY79" s="80"/>
      <c r="EZ79" s="80"/>
      <c r="FA79" s="80"/>
      <c r="FB79" s="80"/>
      <c r="FC79" s="80"/>
      <c r="FD79" s="80"/>
      <c r="FE79" s="80"/>
      <c r="FF79" s="80"/>
      <c r="FG79" s="80"/>
      <c r="FH79" s="80">
        <f>データ!ED7</f>
        <v>74.099999999999994</v>
      </c>
      <c r="FI79" s="80"/>
      <c r="FJ79" s="80"/>
      <c r="FK79" s="80"/>
      <c r="FL79" s="80"/>
      <c r="FM79" s="80"/>
      <c r="FN79" s="80"/>
      <c r="FO79" s="80"/>
      <c r="FP79" s="80"/>
      <c r="FQ79" s="80"/>
      <c r="FR79" s="80"/>
      <c r="FS79" s="80"/>
      <c r="FT79" s="80"/>
      <c r="FU79" s="80"/>
      <c r="FV79" s="80"/>
      <c r="FW79" s="80"/>
      <c r="FX79" s="80"/>
      <c r="FY79" s="80"/>
      <c r="FZ79" s="80"/>
      <c r="GA79" s="80">
        <f>データ!EE7</f>
        <v>82.8</v>
      </c>
      <c r="GB79" s="80"/>
      <c r="GC79" s="80"/>
      <c r="GD79" s="80"/>
      <c r="GE79" s="80"/>
      <c r="GF79" s="80"/>
      <c r="GG79" s="80"/>
      <c r="GH79" s="80"/>
      <c r="GI79" s="80"/>
      <c r="GJ79" s="80"/>
      <c r="GK79" s="80"/>
      <c r="GL79" s="80"/>
      <c r="GM79" s="80"/>
      <c r="GN79" s="80"/>
      <c r="GO79" s="80"/>
      <c r="GP79" s="80"/>
      <c r="GQ79" s="80"/>
      <c r="GR79" s="80"/>
      <c r="GS79" s="80"/>
      <c r="GT79" s="80">
        <f>データ!EF7</f>
        <v>89.7</v>
      </c>
      <c r="GU79" s="80"/>
      <c r="GV79" s="80"/>
      <c r="GW79" s="80"/>
      <c r="GX79" s="80"/>
      <c r="GY79" s="80"/>
      <c r="GZ79" s="80"/>
      <c r="HA79" s="80"/>
      <c r="HB79" s="80"/>
      <c r="HC79" s="80"/>
      <c r="HD79" s="80"/>
      <c r="HE79" s="80"/>
      <c r="HF79" s="80"/>
      <c r="HG79" s="80"/>
      <c r="HH79" s="80"/>
      <c r="HI79" s="80"/>
      <c r="HJ79" s="80"/>
      <c r="HK79" s="80"/>
      <c r="HL79" s="80"/>
      <c r="HM79" s="80">
        <f>データ!EG7</f>
        <v>73.400000000000006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32960533</v>
      </c>
      <c r="JK79" s="79"/>
      <c r="JL79" s="79"/>
      <c r="JM79" s="79"/>
      <c r="JN79" s="79"/>
      <c r="JO79" s="79"/>
      <c r="JP79" s="79"/>
      <c r="JQ79" s="79"/>
      <c r="JR79" s="79"/>
      <c r="JS79" s="79"/>
      <c r="JT79" s="79"/>
      <c r="JU79" s="79"/>
      <c r="JV79" s="79"/>
      <c r="JW79" s="79"/>
      <c r="JX79" s="79"/>
      <c r="JY79" s="79"/>
      <c r="JZ79" s="79"/>
      <c r="KA79" s="79"/>
      <c r="KB79" s="79"/>
      <c r="KC79" s="79">
        <f>データ!EO7</f>
        <v>33148100</v>
      </c>
      <c r="KD79" s="79"/>
      <c r="KE79" s="79"/>
      <c r="KF79" s="79"/>
      <c r="KG79" s="79"/>
      <c r="KH79" s="79"/>
      <c r="KI79" s="79"/>
      <c r="KJ79" s="79"/>
      <c r="KK79" s="79"/>
      <c r="KL79" s="79"/>
      <c r="KM79" s="79"/>
      <c r="KN79" s="79"/>
      <c r="KO79" s="79"/>
      <c r="KP79" s="79"/>
      <c r="KQ79" s="79"/>
      <c r="KR79" s="79"/>
      <c r="KS79" s="79"/>
      <c r="KT79" s="79"/>
      <c r="KU79" s="79"/>
      <c r="KV79" s="79">
        <f>データ!EP7</f>
        <v>33126950</v>
      </c>
      <c r="KW79" s="79"/>
      <c r="KX79" s="79"/>
      <c r="KY79" s="79"/>
      <c r="KZ79" s="79"/>
      <c r="LA79" s="79"/>
      <c r="LB79" s="79"/>
      <c r="LC79" s="79"/>
      <c r="LD79" s="79"/>
      <c r="LE79" s="79"/>
      <c r="LF79" s="79"/>
      <c r="LG79" s="79"/>
      <c r="LH79" s="79"/>
      <c r="LI79" s="79"/>
      <c r="LJ79" s="79"/>
      <c r="LK79" s="79"/>
      <c r="LL79" s="79"/>
      <c r="LM79" s="79"/>
      <c r="LN79" s="79"/>
      <c r="LO79" s="79">
        <f>データ!EQ7</f>
        <v>33121767</v>
      </c>
      <c r="LP79" s="79"/>
      <c r="LQ79" s="79"/>
      <c r="LR79" s="79"/>
      <c r="LS79" s="79"/>
      <c r="LT79" s="79"/>
      <c r="LU79" s="79"/>
      <c r="LV79" s="79"/>
      <c r="LW79" s="79"/>
      <c r="LX79" s="79"/>
      <c r="LY79" s="79"/>
      <c r="LZ79" s="79"/>
      <c r="MA79" s="79"/>
      <c r="MB79" s="79"/>
      <c r="MC79" s="79"/>
      <c r="MD79" s="79"/>
      <c r="ME79" s="79"/>
      <c r="MF79" s="79"/>
      <c r="MG79" s="79"/>
      <c r="MH79" s="79">
        <f>データ!ER7</f>
        <v>33225700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gOsh6CSX5u+TDEJNibeKYZ0ZnVvg1XA1F75AXt2uVbe+nbZUOBqrh2U5zYZd6YTVMwG51cNFml4/kPm4aaSCw==" saltValue="GIJySmhqtA3jxT0sJNOpu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150</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150</v>
      </c>
      <c r="CZ5" s="62" t="s">
        <v>143</v>
      </c>
      <c r="DA5" s="62" t="s">
        <v>144</v>
      </c>
      <c r="DB5" s="62" t="s">
        <v>145</v>
      </c>
      <c r="DC5" s="62" t="s">
        <v>146</v>
      </c>
      <c r="DD5" s="62" t="s">
        <v>147</v>
      </c>
      <c r="DE5" s="62" t="s">
        <v>148</v>
      </c>
      <c r="DF5" s="62" t="s">
        <v>149</v>
      </c>
      <c r="DG5" s="62" t="s">
        <v>139</v>
      </c>
      <c r="DH5" s="62" t="s">
        <v>151</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150</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152</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153</v>
      </c>
      <c r="B6" s="63">
        <f>B8</f>
        <v>2019</v>
      </c>
      <c r="C6" s="63">
        <f t="shared" ref="C6:M6" si="2">C8</f>
        <v>362085</v>
      </c>
      <c r="D6" s="63">
        <f t="shared" si="2"/>
        <v>46</v>
      </c>
      <c r="E6" s="63">
        <f t="shared" si="2"/>
        <v>6</v>
      </c>
      <c r="F6" s="63">
        <f t="shared" si="2"/>
        <v>0</v>
      </c>
      <c r="G6" s="63">
        <f t="shared" si="2"/>
        <v>1</v>
      </c>
      <c r="H6" s="158" t="str">
        <f>IF(H8&lt;&gt;I8,H8,"")&amp;IF(I8&lt;&gt;J8,I8,"")&amp;"　"&amp;J8</f>
        <v>徳島県三好市　三野病院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ド I 訓</v>
      </c>
      <c r="T6" s="63" t="str">
        <f t="shared" si="3"/>
        <v>救 輪</v>
      </c>
      <c r="U6" s="64">
        <f>U8</f>
        <v>25568</v>
      </c>
      <c r="V6" s="64">
        <f>V8</f>
        <v>5537</v>
      </c>
      <c r="W6" s="63" t="str">
        <f>W8</f>
        <v>第２種該当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100.1</v>
      </c>
      <c r="AI6" s="65">
        <f t="shared" ref="AI6:AQ6" si="4">IF(AI8="-",NA(),AI8)</f>
        <v>96.2</v>
      </c>
      <c r="AJ6" s="65">
        <f t="shared" si="4"/>
        <v>97</v>
      </c>
      <c r="AK6" s="65">
        <f t="shared" si="4"/>
        <v>92.8</v>
      </c>
      <c r="AL6" s="65">
        <f t="shared" si="4"/>
        <v>96.5</v>
      </c>
      <c r="AM6" s="65">
        <f t="shared" si="4"/>
        <v>98</v>
      </c>
      <c r="AN6" s="65">
        <f t="shared" si="4"/>
        <v>98.4</v>
      </c>
      <c r="AO6" s="65">
        <f t="shared" si="4"/>
        <v>98.2</v>
      </c>
      <c r="AP6" s="65">
        <f t="shared" si="4"/>
        <v>97.5</v>
      </c>
      <c r="AQ6" s="65">
        <f t="shared" si="4"/>
        <v>97.7</v>
      </c>
      <c r="AR6" s="65" t="str">
        <f>IF(AR8="-","【-】","【"&amp;SUBSTITUTE(TEXT(AR8,"#,##0.0"),"-","△")&amp;"】")</f>
        <v>【98.2】</v>
      </c>
      <c r="AS6" s="65">
        <f>IF(AS8="-",NA(),AS8)</f>
        <v>86.3</v>
      </c>
      <c r="AT6" s="65">
        <f t="shared" ref="AT6:BB6" si="5">IF(AT8="-",NA(),AT8)</f>
        <v>83.8</v>
      </c>
      <c r="AU6" s="65">
        <f t="shared" si="5"/>
        <v>86</v>
      </c>
      <c r="AV6" s="65">
        <f t="shared" si="5"/>
        <v>82.1</v>
      </c>
      <c r="AW6" s="65">
        <f t="shared" si="5"/>
        <v>88.4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3.4</v>
      </c>
      <c r="BF6" s="65">
        <f t="shared" si="6"/>
        <v>5.2</v>
      </c>
      <c r="BG6" s="65">
        <f t="shared" si="6"/>
        <v>15.1</v>
      </c>
      <c r="BH6" s="65">
        <f t="shared" si="6"/>
        <v>17.5</v>
      </c>
      <c r="BI6" s="65">
        <f t="shared" si="6"/>
        <v>101.2</v>
      </c>
      <c r="BJ6" s="65">
        <f t="shared" si="6"/>
        <v>107.2</v>
      </c>
      <c r="BK6" s="65">
        <f t="shared" si="6"/>
        <v>114.4</v>
      </c>
      <c r="BL6" s="65">
        <f t="shared" si="6"/>
        <v>117</v>
      </c>
      <c r="BM6" s="65">
        <f t="shared" si="6"/>
        <v>118.8</v>
      </c>
      <c r="BN6" s="65" t="str">
        <f>IF(BN8="-","【-】","【"&amp;SUBSTITUTE(TEXT(BN8,"#,##0.0"),"-","△")&amp;"】")</f>
        <v>【59.6】</v>
      </c>
      <c r="BO6" s="65">
        <f>IF(BO8="-",NA(),BO8)</f>
        <v>85</v>
      </c>
      <c r="BP6" s="65">
        <f t="shared" ref="BP6:BX6" si="7">IF(BP8="-",NA(),BP8)</f>
        <v>80.8</v>
      </c>
      <c r="BQ6" s="65">
        <f t="shared" si="7"/>
        <v>83.7</v>
      </c>
      <c r="BR6" s="65">
        <f t="shared" si="7"/>
        <v>71.599999999999994</v>
      </c>
      <c r="BS6" s="65">
        <f t="shared" si="7"/>
        <v>78.400000000000006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26227</v>
      </c>
      <c r="CA6" s="66">
        <f t="shared" ref="CA6:CI6" si="8">IF(CA8="-",NA(),CA8)</f>
        <v>27639</v>
      </c>
      <c r="CB6" s="66">
        <f t="shared" si="8"/>
        <v>27752</v>
      </c>
      <c r="CC6" s="66">
        <f t="shared" si="8"/>
        <v>27875</v>
      </c>
      <c r="CD6" s="66">
        <f t="shared" si="8"/>
        <v>27216</v>
      </c>
      <c r="CE6" s="66">
        <f t="shared" si="8"/>
        <v>24371</v>
      </c>
      <c r="CF6" s="66">
        <f t="shared" si="8"/>
        <v>24882</v>
      </c>
      <c r="CG6" s="66">
        <f t="shared" si="8"/>
        <v>25249</v>
      </c>
      <c r="CH6" s="66">
        <f t="shared" si="8"/>
        <v>25711</v>
      </c>
      <c r="CI6" s="66">
        <f t="shared" si="8"/>
        <v>26415</v>
      </c>
      <c r="CJ6" s="65" t="str">
        <f>IF(CJ8="-","【-】","【"&amp;SUBSTITUTE(TEXT(CJ8,"#,##0"),"-","△")&amp;"】")</f>
        <v>【53,621】</v>
      </c>
      <c r="CK6" s="66">
        <f>IF(CK8="-",NA(),CK8)</f>
        <v>9494</v>
      </c>
      <c r="CL6" s="66">
        <f t="shared" ref="CL6:CT6" si="9">IF(CL8="-",NA(),CL8)</f>
        <v>10086</v>
      </c>
      <c r="CM6" s="66">
        <f t="shared" si="9"/>
        <v>10045</v>
      </c>
      <c r="CN6" s="66">
        <f t="shared" si="9"/>
        <v>10813</v>
      </c>
      <c r="CO6" s="66">
        <f t="shared" si="9"/>
        <v>11231</v>
      </c>
      <c r="CP6" s="66">
        <f t="shared" si="9"/>
        <v>8736</v>
      </c>
      <c r="CQ6" s="66">
        <f t="shared" si="9"/>
        <v>8797</v>
      </c>
      <c r="CR6" s="66">
        <f t="shared" si="9"/>
        <v>8852</v>
      </c>
      <c r="CS6" s="66">
        <f t="shared" si="9"/>
        <v>9060</v>
      </c>
      <c r="CT6" s="66">
        <f t="shared" si="9"/>
        <v>9135</v>
      </c>
      <c r="CU6" s="65" t="str">
        <f>IF(CU8="-","【-】","【"&amp;SUBSTITUTE(TEXT(CU8,"#,##0"),"-","△")&amp;"】")</f>
        <v>【15,586】</v>
      </c>
      <c r="CV6" s="65">
        <f>IF(CV8="-",NA(),CV8)</f>
        <v>60.1</v>
      </c>
      <c r="CW6" s="65">
        <f t="shared" ref="CW6:DE6" si="10">IF(CW8="-",NA(),CW8)</f>
        <v>62.9</v>
      </c>
      <c r="CX6" s="65">
        <f t="shared" si="10"/>
        <v>62.4</v>
      </c>
      <c r="CY6" s="65">
        <f t="shared" si="10"/>
        <v>66.5</v>
      </c>
      <c r="CZ6" s="65">
        <f t="shared" si="10"/>
        <v>60.1</v>
      </c>
      <c r="DA6" s="65">
        <f t="shared" si="10"/>
        <v>67.5</v>
      </c>
      <c r="DB6" s="65">
        <f t="shared" si="10"/>
        <v>69.5</v>
      </c>
      <c r="DC6" s="65">
        <f t="shared" si="10"/>
        <v>70.3</v>
      </c>
      <c r="DD6" s="65">
        <f t="shared" si="10"/>
        <v>71.099999999999994</v>
      </c>
      <c r="DE6" s="65">
        <f t="shared" si="10"/>
        <v>72</v>
      </c>
      <c r="DF6" s="65" t="str">
        <f>IF(DF8="-","【-】","【"&amp;SUBSTITUTE(TEXT(DF8,"#,##0.0"),"-","△")&amp;"】")</f>
        <v>【54.6】</v>
      </c>
      <c r="DG6" s="65">
        <f>IF(DG8="-",NA(),DG8)</f>
        <v>16.899999999999999</v>
      </c>
      <c r="DH6" s="65">
        <f t="shared" ref="DH6:DP6" si="11">IF(DH8="-",NA(),DH8)</f>
        <v>17.5</v>
      </c>
      <c r="DI6" s="65">
        <f t="shared" si="11"/>
        <v>17.600000000000001</v>
      </c>
      <c r="DJ6" s="65">
        <f t="shared" si="11"/>
        <v>17.8</v>
      </c>
      <c r="DK6" s="65">
        <f t="shared" si="11"/>
        <v>18.600000000000001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38.1</v>
      </c>
      <c r="DS6" s="65">
        <f t="shared" ref="DS6:EA6" si="12">IF(DS8="-",NA(),DS8)</f>
        <v>43.5</v>
      </c>
      <c r="DT6" s="65">
        <f t="shared" si="12"/>
        <v>48.5</v>
      </c>
      <c r="DU6" s="65">
        <f t="shared" si="12"/>
        <v>53.1</v>
      </c>
      <c r="DV6" s="65">
        <f t="shared" si="12"/>
        <v>51.5</v>
      </c>
      <c r="DW6" s="65">
        <f t="shared" si="12"/>
        <v>52.6</v>
      </c>
      <c r="DX6" s="65">
        <f t="shared" si="12"/>
        <v>54.2</v>
      </c>
      <c r="DY6" s="65">
        <f t="shared" si="12"/>
        <v>53.8</v>
      </c>
      <c r="DZ6" s="65">
        <f t="shared" si="12"/>
        <v>56.1</v>
      </c>
      <c r="EA6" s="65">
        <f t="shared" si="12"/>
        <v>56.4</v>
      </c>
      <c r="EB6" s="65" t="str">
        <f>IF(EB8="-","【-】","【"&amp;SUBSTITUTE(TEXT(EB8,"#,##0.0"),"-","△")&amp;"】")</f>
        <v>【53.5】</v>
      </c>
      <c r="EC6" s="65">
        <f>IF(EC8="-",NA(),EC8)</f>
        <v>64.2</v>
      </c>
      <c r="ED6" s="65">
        <f t="shared" ref="ED6:EL6" si="13">IF(ED8="-",NA(),ED8)</f>
        <v>74.099999999999994</v>
      </c>
      <c r="EE6" s="65">
        <f t="shared" si="13"/>
        <v>82.8</v>
      </c>
      <c r="EF6" s="65">
        <f t="shared" si="13"/>
        <v>89.7</v>
      </c>
      <c r="EG6" s="65">
        <f t="shared" si="13"/>
        <v>73.400000000000006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32960533</v>
      </c>
      <c r="EO6" s="66">
        <f t="shared" ref="EO6:EW6" si="14">IF(EO8="-",NA(),EO8)</f>
        <v>33148100</v>
      </c>
      <c r="EP6" s="66">
        <f t="shared" si="14"/>
        <v>33126950</v>
      </c>
      <c r="EQ6" s="66">
        <f t="shared" si="14"/>
        <v>33121767</v>
      </c>
      <c r="ER6" s="66">
        <f t="shared" si="14"/>
        <v>33225700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362085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ド I 訓</v>
      </c>
      <c r="T7" s="63" t="str">
        <f t="shared" si="15"/>
        <v>救 輪</v>
      </c>
      <c r="U7" s="64">
        <f>U8</f>
        <v>25568</v>
      </c>
      <c r="V7" s="64">
        <f>V8</f>
        <v>5537</v>
      </c>
      <c r="W7" s="63" t="str">
        <f>W8</f>
        <v>第２種該当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100.1</v>
      </c>
      <c r="AI7" s="65">
        <f t="shared" ref="AI7:AQ7" si="16">AI8</f>
        <v>96.2</v>
      </c>
      <c r="AJ7" s="65">
        <f t="shared" si="16"/>
        <v>97</v>
      </c>
      <c r="AK7" s="65">
        <f t="shared" si="16"/>
        <v>92.8</v>
      </c>
      <c r="AL7" s="65">
        <f t="shared" si="16"/>
        <v>96.5</v>
      </c>
      <c r="AM7" s="65">
        <f t="shared" si="16"/>
        <v>98</v>
      </c>
      <c r="AN7" s="65">
        <f t="shared" si="16"/>
        <v>98.4</v>
      </c>
      <c r="AO7" s="65">
        <f t="shared" si="16"/>
        <v>98.2</v>
      </c>
      <c r="AP7" s="65">
        <f t="shared" si="16"/>
        <v>97.5</v>
      </c>
      <c r="AQ7" s="65">
        <f t="shared" si="16"/>
        <v>97.7</v>
      </c>
      <c r="AR7" s="65"/>
      <c r="AS7" s="65">
        <f>AS8</f>
        <v>86.3</v>
      </c>
      <c r="AT7" s="65">
        <f t="shared" ref="AT7:BB7" si="17">AT8</f>
        <v>83.8</v>
      </c>
      <c r="AU7" s="65">
        <f t="shared" si="17"/>
        <v>86</v>
      </c>
      <c r="AV7" s="65">
        <f t="shared" si="17"/>
        <v>82.1</v>
      </c>
      <c r="AW7" s="65">
        <f t="shared" si="17"/>
        <v>88.4</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3.4</v>
      </c>
      <c r="BF7" s="65">
        <f t="shared" si="18"/>
        <v>5.2</v>
      </c>
      <c r="BG7" s="65">
        <f t="shared" si="18"/>
        <v>15.1</v>
      </c>
      <c r="BH7" s="65">
        <f t="shared" si="18"/>
        <v>17.5</v>
      </c>
      <c r="BI7" s="65">
        <f t="shared" si="18"/>
        <v>101.2</v>
      </c>
      <c r="BJ7" s="65">
        <f t="shared" si="18"/>
        <v>107.2</v>
      </c>
      <c r="BK7" s="65">
        <f t="shared" si="18"/>
        <v>114.4</v>
      </c>
      <c r="BL7" s="65">
        <f t="shared" si="18"/>
        <v>117</v>
      </c>
      <c r="BM7" s="65">
        <f t="shared" si="18"/>
        <v>118.8</v>
      </c>
      <c r="BN7" s="65"/>
      <c r="BO7" s="65">
        <f>BO8</f>
        <v>85</v>
      </c>
      <c r="BP7" s="65">
        <f t="shared" ref="BP7:BX7" si="19">BP8</f>
        <v>80.8</v>
      </c>
      <c r="BQ7" s="65">
        <f t="shared" si="19"/>
        <v>83.7</v>
      </c>
      <c r="BR7" s="65">
        <f t="shared" si="19"/>
        <v>71.599999999999994</v>
      </c>
      <c r="BS7" s="65">
        <f t="shared" si="19"/>
        <v>78.400000000000006</v>
      </c>
      <c r="BT7" s="65">
        <f t="shared" si="19"/>
        <v>66.599999999999994</v>
      </c>
      <c r="BU7" s="65">
        <f t="shared" si="19"/>
        <v>66.8</v>
      </c>
      <c r="BV7" s="65">
        <f t="shared" si="19"/>
        <v>67.900000000000006</v>
      </c>
      <c r="BW7" s="65">
        <f t="shared" si="19"/>
        <v>66.900000000000006</v>
      </c>
      <c r="BX7" s="65">
        <f t="shared" si="19"/>
        <v>66.099999999999994</v>
      </c>
      <c r="BY7" s="65"/>
      <c r="BZ7" s="66">
        <f>BZ8</f>
        <v>26227</v>
      </c>
      <c r="CA7" s="66">
        <f t="shared" ref="CA7:CI7" si="20">CA8</f>
        <v>27639</v>
      </c>
      <c r="CB7" s="66">
        <f t="shared" si="20"/>
        <v>27752</v>
      </c>
      <c r="CC7" s="66">
        <f t="shared" si="20"/>
        <v>27875</v>
      </c>
      <c r="CD7" s="66">
        <f t="shared" si="20"/>
        <v>27216</v>
      </c>
      <c r="CE7" s="66">
        <f t="shared" si="20"/>
        <v>24371</v>
      </c>
      <c r="CF7" s="66">
        <f t="shared" si="20"/>
        <v>24882</v>
      </c>
      <c r="CG7" s="66">
        <f t="shared" si="20"/>
        <v>25249</v>
      </c>
      <c r="CH7" s="66">
        <f t="shared" si="20"/>
        <v>25711</v>
      </c>
      <c r="CI7" s="66">
        <f t="shared" si="20"/>
        <v>26415</v>
      </c>
      <c r="CJ7" s="65"/>
      <c r="CK7" s="66">
        <f>CK8</f>
        <v>9494</v>
      </c>
      <c r="CL7" s="66">
        <f t="shared" ref="CL7:CT7" si="21">CL8</f>
        <v>10086</v>
      </c>
      <c r="CM7" s="66">
        <f t="shared" si="21"/>
        <v>10045</v>
      </c>
      <c r="CN7" s="66">
        <f t="shared" si="21"/>
        <v>10813</v>
      </c>
      <c r="CO7" s="66">
        <f t="shared" si="21"/>
        <v>11231</v>
      </c>
      <c r="CP7" s="66">
        <f t="shared" si="21"/>
        <v>8736</v>
      </c>
      <c r="CQ7" s="66">
        <f t="shared" si="21"/>
        <v>8797</v>
      </c>
      <c r="CR7" s="66">
        <f t="shared" si="21"/>
        <v>8852</v>
      </c>
      <c r="CS7" s="66">
        <f t="shared" si="21"/>
        <v>9060</v>
      </c>
      <c r="CT7" s="66">
        <f t="shared" si="21"/>
        <v>9135</v>
      </c>
      <c r="CU7" s="65"/>
      <c r="CV7" s="65">
        <f>CV8</f>
        <v>60.1</v>
      </c>
      <c r="CW7" s="65">
        <f t="shared" ref="CW7:DE7" si="22">CW8</f>
        <v>62.9</v>
      </c>
      <c r="CX7" s="65">
        <f t="shared" si="22"/>
        <v>62.4</v>
      </c>
      <c r="CY7" s="65">
        <f t="shared" si="22"/>
        <v>66.5</v>
      </c>
      <c r="CZ7" s="65">
        <f t="shared" si="22"/>
        <v>60.1</v>
      </c>
      <c r="DA7" s="65">
        <f t="shared" si="22"/>
        <v>67.5</v>
      </c>
      <c r="DB7" s="65">
        <f t="shared" si="22"/>
        <v>69.5</v>
      </c>
      <c r="DC7" s="65">
        <f t="shared" si="22"/>
        <v>70.3</v>
      </c>
      <c r="DD7" s="65">
        <f t="shared" si="22"/>
        <v>71.099999999999994</v>
      </c>
      <c r="DE7" s="65">
        <f t="shared" si="22"/>
        <v>72</v>
      </c>
      <c r="DF7" s="65"/>
      <c r="DG7" s="65">
        <f>DG8</f>
        <v>16.899999999999999</v>
      </c>
      <c r="DH7" s="65">
        <f t="shared" ref="DH7:DP7" si="23">DH8</f>
        <v>17.5</v>
      </c>
      <c r="DI7" s="65">
        <f t="shared" si="23"/>
        <v>17.600000000000001</v>
      </c>
      <c r="DJ7" s="65">
        <f t="shared" si="23"/>
        <v>17.8</v>
      </c>
      <c r="DK7" s="65">
        <f t="shared" si="23"/>
        <v>18.600000000000001</v>
      </c>
      <c r="DL7" s="65">
        <f t="shared" si="23"/>
        <v>17.899999999999999</v>
      </c>
      <c r="DM7" s="65">
        <f t="shared" si="23"/>
        <v>17.399999999999999</v>
      </c>
      <c r="DN7" s="65">
        <f t="shared" si="23"/>
        <v>17</v>
      </c>
      <c r="DO7" s="65">
        <f t="shared" si="23"/>
        <v>16.5</v>
      </c>
      <c r="DP7" s="65">
        <f t="shared" si="23"/>
        <v>16</v>
      </c>
      <c r="DQ7" s="65"/>
      <c r="DR7" s="65">
        <f>DR8</f>
        <v>38.1</v>
      </c>
      <c r="DS7" s="65">
        <f t="shared" ref="DS7:EA7" si="24">DS8</f>
        <v>43.5</v>
      </c>
      <c r="DT7" s="65">
        <f t="shared" si="24"/>
        <v>48.5</v>
      </c>
      <c r="DU7" s="65">
        <f t="shared" si="24"/>
        <v>53.1</v>
      </c>
      <c r="DV7" s="65">
        <f t="shared" si="24"/>
        <v>51.5</v>
      </c>
      <c r="DW7" s="65">
        <f t="shared" si="24"/>
        <v>52.6</v>
      </c>
      <c r="DX7" s="65">
        <f t="shared" si="24"/>
        <v>54.2</v>
      </c>
      <c r="DY7" s="65">
        <f t="shared" si="24"/>
        <v>53.8</v>
      </c>
      <c r="DZ7" s="65">
        <f t="shared" si="24"/>
        <v>56.1</v>
      </c>
      <c r="EA7" s="65">
        <f t="shared" si="24"/>
        <v>56.4</v>
      </c>
      <c r="EB7" s="65"/>
      <c r="EC7" s="65">
        <f>EC8</f>
        <v>64.2</v>
      </c>
      <c r="ED7" s="65">
        <f t="shared" ref="ED7:EL7" si="25">ED8</f>
        <v>74.099999999999994</v>
      </c>
      <c r="EE7" s="65">
        <f t="shared" si="25"/>
        <v>82.8</v>
      </c>
      <c r="EF7" s="65">
        <f t="shared" si="25"/>
        <v>89.7</v>
      </c>
      <c r="EG7" s="65">
        <f t="shared" si="25"/>
        <v>73.400000000000006</v>
      </c>
      <c r="EH7" s="65">
        <f t="shared" si="25"/>
        <v>68</v>
      </c>
      <c r="EI7" s="65">
        <f t="shared" si="25"/>
        <v>70</v>
      </c>
      <c r="EJ7" s="65">
        <f t="shared" si="25"/>
        <v>71</v>
      </c>
      <c r="EK7" s="65">
        <f t="shared" si="25"/>
        <v>73.2</v>
      </c>
      <c r="EL7" s="65">
        <f t="shared" si="25"/>
        <v>73.400000000000006</v>
      </c>
      <c r="EM7" s="65"/>
      <c r="EN7" s="66">
        <f>EN8</f>
        <v>32960533</v>
      </c>
      <c r="EO7" s="66">
        <f t="shared" ref="EO7:EW7" si="26">EO8</f>
        <v>33148100</v>
      </c>
      <c r="EP7" s="66">
        <f t="shared" si="26"/>
        <v>33126950</v>
      </c>
      <c r="EQ7" s="66">
        <f t="shared" si="26"/>
        <v>33121767</v>
      </c>
      <c r="ER7" s="66">
        <f t="shared" si="26"/>
        <v>33225700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362085</v>
      </c>
      <c r="D8" s="68">
        <v>46</v>
      </c>
      <c r="E8" s="68">
        <v>6</v>
      </c>
      <c r="F8" s="68">
        <v>0</v>
      </c>
      <c r="G8" s="68">
        <v>1</v>
      </c>
      <c r="H8" s="68" t="s">
        <v>155</v>
      </c>
      <c r="I8" s="68" t="s">
        <v>156</v>
      </c>
      <c r="J8" s="68" t="s">
        <v>157</v>
      </c>
      <c r="K8" s="68" t="s">
        <v>158</v>
      </c>
      <c r="L8" s="68" t="s">
        <v>159</v>
      </c>
      <c r="M8" s="68" t="s">
        <v>160</v>
      </c>
      <c r="N8" s="68" t="s">
        <v>161</v>
      </c>
      <c r="O8" s="68" t="s">
        <v>162</v>
      </c>
      <c r="P8" s="68" t="s">
        <v>163</v>
      </c>
      <c r="Q8" s="69">
        <v>3</v>
      </c>
      <c r="R8" s="68" t="s">
        <v>38</v>
      </c>
      <c r="S8" s="68" t="s">
        <v>164</v>
      </c>
      <c r="T8" s="68" t="s">
        <v>165</v>
      </c>
      <c r="U8" s="69">
        <v>25568</v>
      </c>
      <c r="V8" s="69">
        <v>5537</v>
      </c>
      <c r="W8" s="68" t="s">
        <v>166</v>
      </c>
      <c r="X8" s="70" t="s">
        <v>167</v>
      </c>
      <c r="Y8" s="69">
        <v>60</v>
      </c>
      <c r="Z8" s="69" t="s">
        <v>38</v>
      </c>
      <c r="AA8" s="69" t="s">
        <v>38</v>
      </c>
      <c r="AB8" s="69" t="s">
        <v>38</v>
      </c>
      <c r="AC8" s="69" t="s">
        <v>38</v>
      </c>
      <c r="AD8" s="69">
        <v>60</v>
      </c>
      <c r="AE8" s="69">
        <v>60</v>
      </c>
      <c r="AF8" s="69" t="s">
        <v>38</v>
      </c>
      <c r="AG8" s="69">
        <v>60</v>
      </c>
      <c r="AH8" s="71">
        <v>100.1</v>
      </c>
      <c r="AI8" s="71">
        <v>96.2</v>
      </c>
      <c r="AJ8" s="71">
        <v>97</v>
      </c>
      <c r="AK8" s="71">
        <v>92.8</v>
      </c>
      <c r="AL8" s="71">
        <v>96.5</v>
      </c>
      <c r="AM8" s="71">
        <v>98</v>
      </c>
      <c r="AN8" s="71">
        <v>98.4</v>
      </c>
      <c r="AO8" s="71">
        <v>98.2</v>
      </c>
      <c r="AP8" s="71">
        <v>97.5</v>
      </c>
      <c r="AQ8" s="71">
        <v>97.7</v>
      </c>
      <c r="AR8" s="71">
        <v>98.2</v>
      </c>
      <c r="AS8" s="71">
        <v>86.3</v>
      </c>
      <c r="AT8" s="71">
        <v>83.8</v>
      </c>
      <c r="AU8" s="71">
        <v>86</v>
      </c>
      <c r="AV8" s="71">
        <v>82.1</v>
      </c>
      <c r="AW8" s="71">
        <v>88.4</v>
      </c>
      <c r="AX8" s="71">
        <v>79.599999999999994</v>
      </c>
      <c r="AY8" s="71">
        <v>77.900000000000006</v>
      </c>
      <c r="AZ8" s="71">
        <v>78.099999999999994</v>
      </c>
      <c r="BA8" s="71">
        <v>77</v>
      </c>
      <c r="BB8" s="71">
        <v>77.099999999999994</v>
      </c>
      <c r="BC8" s="71">
        <v>89.5</v>
      </c>
      <c r="BD8" s="72">
        <v>0</v>
      </c>
      <c r="BE8" s="72">
        <v>3.4</v>
      </c>
      <c r="BF8" s="72">
        <v>5.2</v>
      </c>
      <c r="BG8" s="72">
        <v>15.1</v>
      </c>
      <c r="BH8" s="72">
        <v>17.5</v>
      </c>
      <c r="BI8" s="72">
        <v>101.2</v>
      </c>
      <c r="BJ8" s="72">
        <v>107.2</v>
      </c>
      <c r="BK8" s="72">
        <v>114.4</v>
      </c>
      <c r="BL8" s="72">
        <v>117</v>
      </c>
      <c r="BM8" s="72">
        <v>118.8</v>
      </c>
      <c r="BN8" s="72">
        <v>59.6</v>
      </c>
      <c r="BO8" s="71">
        <v>85</v>
      </c>
      <c r="BP8" s="71">
        <v>80.8</v>
      </c>
      <c r="BQ8" s="71">
        <v>83.7</v>
      </c>
      <c r="BR8" s="71">
        <v>71.599999999999994</v>
      </c>
      <c r="BS8" s="71">
        <v>78.400000000000006</v>
      </c>
      <c r="BT8" s="71">
        <v>66.599999999999994</v>
      </c>
      <c r="BU8" s="71">
        <v>66.8</v>
      </c>
      <c r="BV8" s="71">
        <v>67.900000000000006</v>
      </c>
      <c r="BW8" s="71">
        <v>66.900000000000006</v>
      </c>
      <c r="BX8" s="71">
        <v>66.099999999999994</v>
      </c>
      <c r="BY8" s="71">
        <v>74.7</v>
      </c>
      <c r="BZ8" s="72">
        <v>26227</v>
      </c>
      <c r="CA8" s="72">
        <v>27639</v>
      </c>
      <c r="CB8" s="72">
        <v>27752</v>
      </c>
      <c r="CC8" s="72">
        <v>27875</v>
      </c>
      <c r="CD8" s="72">
        <v>27216</v>
      </c>
      <c r="CE8" s="72">
        <v>24371</v>
      </c>
      <c r="CF8" s="72">
        <v>24882</v>
      </c>
      <c r="CG8" s="72">
        <v>25249</v>
      </c>
      <c r="CH8" s="72">
        <v>25711</v>
      </c>
      <c r="CI8" s="72">
        <v>26415</v>
      </c>
      <c r="CJ8" s="71">
        <v>53621</v>
      </c>
      <c r="CK8" s="72">
        <v>9494</v>
      </c>
      <c r="CL8" s="72">
        <v>10086</v>
      </c>
      <c r="CM8" s="72">
        <v>10045</v>
      </c>
      <c r="CN8" s="72">
        <v>10813</v>
      </c>
      <c r="CO8" s="72">
        <v>11231</v>
      </c>
      <c r="CP8" s="72">
        <v>8736</v>
      </c>
      <c r="CQ8" s="72">
        <v>8797</v>
      </c>
      <c r="CR8" s="72">
        <v>8852</v>
      </c>
      <c r="CS8" s="72">
        <v>9060</v>
      </c>
      <c r="CT8" s="72">
        <v>9135</v>
      </c>
      <c r="CU8" s="71">
        <v>15586</v>
      </c>
      <c r="CV8" s="72">
        <v>60.1</v>
      </c>
      <c r="CW8" s="72">
        <v>62.9</v>
      </c>
      <c r="CX8" s="72">
        <v>62.4</v>
      </c>
      <c r="CY8" s="72">
        <v>66.5</v>
      </c>
      <c r="CZ8" s="72">
        <v>60.1</v>
      </c>
      <c r="DA8" s="72">
        <v>67.5</v>
      </c>
      <c r="DB8" s="72">
        <v>69.5</v>
      </c>
      <c r="DC8" s="72">
        <v>70.3</v>
      </c>
      <c r="DD8" s="72">
        <v>71.099999999999994</v>
      </c>
      <c r="DE8" s="72">
        <v>72</v>
      </c>
      <c r="DF8" s="72">
        <v>54.6</v>
      </c>
      <c r="DG8" s="72">
        <v>16.899999999999999</v>
      </c>
      <c r="DH8" s="72">
        <v>17.5</v>
      </c>
      <c r="DI8" s="72">
        <v>17.600000000000001</v>
      </c>
      <c r="DJ8" s="72">
        <v>17.8</v>
      </c>
      <c r="DK8" s="72">
        <v>18.600000000000001</v>
      </c>
      <c r="DL8" s="72">
        <v>17.899999999999999</v>
      </c>
      <c r="DM8" s="72">
        <v>17.399999999999999</v>
      </c>
      <c r="DN8" s="72">
        <v>17</v>
      </c>
      <c r="DO8" s="72">
        <v>16.5</v>
      </c>
      <c r="DP8" s="72">
        <v>16</v>
      </c>
      <c r="DQ8" s="72">
        <v>25</v>
      </c>
      <c r="DR8" s="71">
        <v>38.1</v>
      </c>
      <c r="DS8" s="71">
        <v>43.5</v>
      </c>
      <c r="DT8" s="71">
        <v>48.5</v>
      </c>
      <c r="DU8" s="71">
        <v>53.1</v>
      </c>
      <c r="DV8" s="71">
        <v>51.5</v>
      </c>
      <c r="DW8" s="71">
        <v>52.6</v>
      </c>
      <c r="DX8" s="71">
        <v>54.2</v>
      </c>
      <c r="DY8" s="71">
        <v>53.8</v>
      </c>
      <c r="DZ8" s="71">
        <v>56.1</v>
      </c>
      <c r="EA8" s="71">
        <v>56.4</v>
      </c>
      <c r="EB8" s="71">
        <v>53.5</v>
      </c>
      <c r="EC8" s="71">
        <v>64.2</v>
      </c>
      <c r="ED8" s="71">
        <v>74.099999999999994</v>
      </c>
      <c r="EE8" s="71">
        <v>82.8</v>
      </c>
      <c r="EF8" s="71">
        <v>89.7</v>
      </c>
      <c r="EG8" s="71">
        <v>73.400000000000006</v>
      </c>
      <c r="EH8" s="71">
        <v>68</v>
      </c>
      <c r="EI8" s="71">
        <v>70</v>
      </c>
      <c r="EJ8" s="71">
        <v>71</v>
      </c>
      <c r="EK8" s="71">
        <v>73.2</v>
      </c>
      <c r="EL8" s="71">
        <v>73.400000000000006</v>
      </c>
      <c r="EM8" s="71">
        <v>70</v>
      </c>
      <c r="EN8" s="72">
        <v>32960533</v>
      </c>
      <c r="EO8" s="72">
        <v>33148100</v>
      </c>
      <c r="EP8" s="72">
        <v>33126950</v>
      </c>
      <c r="EQ8" s="72">
        <v>33121767</v>
      </c>
      <c r="ER8" s="72">
        <v>33225700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2020-12-15T03:57:28Z</dcterms:created>
  <dcterms:modified xsi:type="dcterms:W3CDTF">2021-01-21T07:45:20Z</dcterms:modified>
  <cp:category/>
</cp:coreProperties>
</file>