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51\Desktop\ハードディスク\G公営企業に係る経営比較分析表の分析等\令和２年（令和元年度分）\県送付\"/>
    </mc:Choice>
  </mc:AlternateContent>
  <workbookProtection workbookAlgorithmName="SHA-512" workbookHashValue="Ipsu3muwyOfbwJV4EeojyAtE55ASs79ybN9EP3sCMfmFdPuFE9+93rCb5wnKlvuC5EjUX2G1XK/AdHmOB1A6Zw==" workbookSaltValue="UIC/rjbFKtLJPb6N3jWqdA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<sst xmlns="http://schemas.openxmlformats.org/spreadsheetml/2006/main" count="272" uniqueCount="113">
  <si>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</si>
  <si>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</si>
  <si>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</si>
  <si>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</si>
  <si>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</si>
  <si>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</si>
  <si>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</si>
  <si>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</si>
  <si>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</si>
  <si>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</si>
  <si>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</si>
  <si>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</si>
  <si>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</si>
  <si>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</si>
  <si>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</si>
  <si>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</si>
  <si>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</si>
  <si>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</si>
  <si>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</si>
  <si>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</si>
  <si>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</si>
  <si>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</si>
  <si>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</si>
  <si>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</si>
  <si>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</si>
  <si>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</si>
  <si>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</si>
  <si>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</si>
  <si>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</si>
  <si>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</si>
  <si>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</si>
  <si>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</si>
  <si>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</si>
  <si>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</si>
  <si>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</si>
  <si>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</si>
  <si>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</si>
  <si>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</si>
  <si>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</si>
  <si>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</si>
  <si>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</si>
  <si>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</si>
  <si>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</si>
  <si>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</si>
  <si>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</si>
  <si>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</si>
  <si>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</si>
  <si>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</si>
  <si>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</si>
  <si>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</si>
  <si>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</si>
  <si>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</si>
  <si>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</si>
  <si>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</si>
  <si>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</si>
  <si>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</si>
  <si>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</si>
  <si>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</si>
  <si>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</si>
  <si>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</si>
  <si>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</si>
  <si>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</si>
  <si>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</si>
  <si>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</si>
  <si>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</si>
  <si>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</si>
  <si>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</si>
  <si>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</si>
  <si>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</si>
  <si>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</si>
  <si>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</si>
  <si>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</si>
  <si>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</si>
  <si>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</si>
  <si>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</si>
  <si>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</si>
  <si>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</si>
  <si>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</si>
  <si>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</si>
  <si>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</si>
  <si>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</si>
  <si>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</si>
  <si>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</si>
  <si>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</si>
  <si>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</si>
  <si>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</si>
  <si>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</si>
  <si>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</si>
  <si>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</si>
  <si>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</si>
  <si>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</si>
  <si>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</si>
  <si>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牟岐町</t>
  </si>
  <si>
    <t>法適用</t>
  </si>
  <si>
    <t>水道事業</t>
  </si>
  <si>
    <t>簡易水道事業</t>
  </si>
  <si>
    <t>C3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</si>
  <si>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</si>
  <si>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</si>
  <si>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</si>
  <si>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</si>
  <si>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</si>
  <si>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</si>
  <si>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</si>
  <si>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</si>
  <si>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</si>
  <si>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</si>
  <si>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</si>
  <si>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</si>
  <si>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</si>
  <si>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・経常収支比率が100％を超えているため
　財政的に健全である。
・施設の修繕・更新等効率的に安定した
　運営を行っていきたい。
　</t>
    <rPh sb="1" eb="3">
      <t>ケイジョウ</t>
    </rPh>
    <rPh sb="3" eb="5">
      <t>シュウシ</t>
    </rPh>
    <rPh sb="5" eb="7">
      <t>ヒリツ</t>
    </rPh>
    <rPh sb="13" eb="14">
      <t>コ</t>
    </rPh>
    <rPh sb="22" eb="25">
      <t>ザイセイテキ</t>
    </rPh>
    <rPh sb="26" eb="28">
      <t>ケンゼン</t>
    </rPh>
    <rPh sb="34" eb="36">
      <t>シセツ</t>
    </rPh>
    <rPh sb="37" eb="39">
      <t>シュウゼン</t>
    </rPh>
    <rPh sb="40" eb="42">
      <t>コウシン</t>
    </rPh>
    <rPh sb="42" eb="43">
      <t>トウ</t>
    </rPh>
    <rPh sb="43" eb="46">
      <t>コウリツテキ</t>
    </rPh>
    <rPh sb="47" eb="49">
      <t>アンテイ</t>
    </rPh>
    <rPh sb="53" eb="55">
      <t>ウンエイ</t>
    </rPh>
    <rPh sb="56" eb="57">
      <t>オコナ</t>
    </rPh>
    <phoneticPr fontId="4"/>
  </si>
  <si>
    <t xml:space="preserve">・有形固定資産減価償却率が高く資産の老朽化が
　進んでいる。
　また、管路更新率が類似団体平均値と比べ
　低いので、経常状況を精査吟味しながら、
　順次更新を図っていく。
</t>
    <rPh sb="1" eb="7">
      <t>ユウケイコテイシサン</t>
    </rPh>
    <rPh sb="7" eb="11">
      <t>ゲンカショウキャク</t>
    </rPh>
    <rPh sb="11" eb="12">
      <t>リツ</t>
    </rPh>
    <rPh sb="13" eb="14">
      <t>タカ</t>
    </rPh>
    <rPh sb="15" eb="17">
      <t>シサン</t>
    </rPh>
    <rPh sb="18" eb="21">
      <t>ロウキュウカ</t>
    </rPh>
    <rPh sb="24" eb="25">
      <t>スス</t>
    </rPh>
    <rPh sb="35" eb="37">
      <t>カンロ</t>
    </rPh>
    <rPh sb="37" eb="39">
      <t>コウシン</t>
    </rPh>
    <rPh sb="39" eb="40">
      <t>リツ</t>
    </rPh>
    <rPh sb="41" eb="43">
      <t>ルイジ</t>
    </rPh>
    <rPh sb="43" eb="45">
      <t>ダンタイ</t>
    </rPh>
    <rPh sb="45" eb="48">
      <t>ヘイキンチ</t>
    </rPh>
    <rPh sb="49" eb="50">
      <t>クラ</t>
    </rPh>
    <rPh sb="53" eb="54">
      <t>ヒク</t>
    </rPh>
    <rPh sb="58" eb="60">
      <t>ケイジョウ</t>
    </rPh>
    <rPh sb="60" eb="62">
      <t>ジョウキョウ</t>
    </rPh>
    <rPh sb="63" eb="65">
      <t>セイサ</t>
    </rPh>
    <rPh sb="65" eb="67">
      <t>ギンミ</t>
    </rPh>
    <rPh sb="74" eb="76">
      <t>ジュンジ</t>
    </rPh>
    <rPh sb="76" eb="78">
      <t>コウシン</t>
    </rPh>
    <rPh sb="79" eb="80">
      <t>ハカ</t>
    </rPh>
    <phoneticPr fontId="4"/>
  </si>
  <si>
    <t xml:space="preserve">・人口減による料金収入の減少が見込まれるため
　有利な補助金・企業債を活用し施設の統廃合・
　ダウンサイジング等の検討をする。
　また、ライフラインを基盤強化し、経営基盤に
　ついてもさらなる強化を図っていく。
　将来的には料金の改定も検討しなければ
　ならない。　
</t>
    <rPh sb="1" eb="4">
      <t>ジンコウゲン</t>
    </rPh>
    <rPh sb="7" eb="9">
      <t>リョウキン</t>
    </rPh>
    <rPh sb="9" eb="11">
      <t>シュウニュウ</t>
    </rPh>
    <rPh sb="12" eb="14">
      <t>ゲンショウ</t>
    </rPh>
    <rPh sb="15" eb="17">
      <t>ミコ</t>
    </rPh>
    <rPh sb="24" eb="26">
      <t>ユウリ</t>
    </rPh>
    <rPh sb="27" eb="30">
      <t>ホジョキン</t>
    </rPh>
    <rPh sb="31" eb="34">
      <t>キギョウサイ</t>
    </rPh>
    <rPh sb="35" eb="37">
      <t>カツヨウ</t>
    </rPh>
    <rPh sb="38" eb="40">
      <t>シセツ</t>
    </rPh>
    <rPh sb="41" eb="44">
      <t>トウハイゴウ</t>
    </rPh>
    <rPh sb="55" eb="56">
      <t>トウ</t>
    </rPh>
    <rPh sb="57" eb="59">
      <t>ケントウ</t>
    </rPh>
    <rPh sb="75" eb="77">
      <t>キバン</t>
    </rPh>
    <rPh sb="77" eb="79">
      <t>キョウカ</t>
    </rPh>
    <rPh sb="81" eb="83">
      <t>ケイエイ</t>
    </rPh>
    <rPh sb="83" eb="85">
      <t>キバン</t>
    </rPh>
    <rPh sb="96" eb="98">
      <t>キョウカ</t>
    </rPh>
    <rPh sb="99" eb="100">
      <t>ハカ</t>
    </rPh>
    <rPh sb="107" eb="110">
      <t>ショウライテキ</t>
    </rPh>
    <rPh sb="112" eb="114">
      <t>リョウキン</t>
    </rPh>
    <rPh sb="115" eb="117">
      <t>カイテイ</t>
    </rPh>
    <rPh sb="118" eb="120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</si>
</sst>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0.41</c:v>
                </c:pt>
                <c:pt idx="3">
                  <c:v>0.06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0-49B8-849B-BF5184D3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0.52</c:v>
                </c:pt>
                <c:pt idx="3">
                  <c:v>0.46</c:v>
                </c:pt>
                <c:pt idx="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0-49B8-849B-BF5184D3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63.58</c:v>
                </c:pt>
                <c:pt idx="3">
                  <c:v>60.14</c:v>
                </c:pt>
                <c:pt idx="4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C-4D32-B17B-841CF9B9D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47.18</c:v>
                </c:pt>
                <c:pt idx="3">
                  <c:v>45.73</c:v>
                </c:pt>
                <c:pt idx="4">
                  <c:v>49.01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C-4D32-B17B-841CF9B9D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90.2</c:v>
                </c:pt>
                <c:pt idx="3">
                  <c:v>90.3</c:v>
                </c:pt>
                <c:pt idx="4">
                  <c:v>90.2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0-4B6B-A408-E9360EF8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80.209999999999994</c:v>
                </c:pt>
                <c:pt idx="3">
                  <c:v>80.25</c:v>
                </c:pt>
                <c:pt idx="4">
                  <c:v>76.569999999999993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0-4B6B-A408-E9360EF8D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102.36</c:v>
                </c:pt>
                <c:pt idx="3">
                  <c:v>101.28</c:v>
                </c:pt>
                <c:pt idx="4">
                  <c:v>101.95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1-424C-AE68-C9F59E3F5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111.37</c:v>
                </c:pt>
                <c:pt idx="3">
                  <c:v>109.77</c:v>
                </c:pt>
                <c:pt idx="4">
                  <c:v>105.45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1-424C-AE68-C9F59E3F5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53.75</c:v>
                </c:pt>
                <c:pt idx="3">
                  <c:v>55.9</c:v>
                </c:pt>
                <c:pt idx="4">
                  <c:v>58.05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D-479B-A8CE-F7CA2D8D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45.8</c:v>
                </c:pt>
                <c:pt idx="3">
                  <c:v>46.28</c:v>
                </c:pt>
                <c:pt idx="4">
                  <c:v>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6D-479B-A8CE-F7CA2D8D4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A-4C96-BB29-736060DD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20.02</c:v>
                </c:pt>
                <c:pt idx="3">
                  <c:v>18.03</c:v>
                </c:pt>
                <c:pt idx="4">
                  <c:v>22.75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A-4C96-BB29-736060DD8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5-4EA4-BA2D-1FC8F4B9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3.02</c:v>
                </c:pt>
                <c:pt idx="3">
                  <c:v>4.96</c:v>
                </c:pt>
                <c:pt idx="4">
                  <c:v>29.38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5-4EA4-BA2D-1FC8F4B9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606.57000000000005</c:v>
                </c:pt>
                <c:pt idx="3">
                  <c:v>599.94000000000005</c:v>
                </c:pt>
                <c:pt idx="4">
                  <c:v>716.38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7-453F-A80D-C35959D3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533.21</c:v>
                </c:pt>
                <c:pt idx="3">
                  <c:v>563.05999999999995</c:v>
                </c:pt>
                <c:pt idx="4">
                  <c:v>413.82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7-453F-A80D-C35959D3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605.48</c:v>
                </c:pt>
                <c:pt idx="3">
                  <c:v>590.05999999999995</c:v>
                </c:pt>
                <c:pt idx="4">
                  <c:v>547.48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D-4EBD-BD31-7DA9912E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634.09</c:v>
                </c:pt>
                <c:pt idx="3">
                  <c:v>651.9</c:v>
                </c:pt>
                <c:pt idx="4">
                  <c:v>698.55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D-4EBD-BD31-7DA9912E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92.36</c:v>
                </c:pt>
                <c:pt idx="3">
                  <c:v>95.4</c:v>
                </c:pt>
                <c:pt idx="4">
                  <c:v>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2-49B3-8895-56C27FB85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76.739999999999995</c:v>
                </c:pt>
                <c:pt idx="3">
                  <c:v>75.28</c:v>
                </c:pt>
                <c:pt idx="4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2-49B3-8895-56C27FB85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186.51</c:v>
                </c:pt>
                <c:pt idx="3">
                  <c:v>181.27</c:v>
                </c:pt>
                <c:pt idx="4">
                  <c:v>180.1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7-4956-8D14-B239B8E6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252.45</c:v>
                </c:pt>
                <c:pt idx="3">
                  <c:v>255.35</c:v>
                </c:pt>
                <c:pt idx="4">
                  <c:v>261.02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7-4956-8D14-B239B8E6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【244.67】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34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徳島県　牟岐町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簡易水道事業</v>
      </c>
      <c r="Q8" s="60"/>
      <c r="R8" s="60"/>
      <c r="S8" s="60"/>
      <c r="T8" s="60"/>
      <c r="U8" s="60"/>
      <c r="V8" s="60"/>
      <c r="W8" s="60" t="str">
        <f>データ!$L$6</f>
        <v>C3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4025</v>
      </c>
      <c r="AM8" s="61"/>
      <c r="AN8" s="61"/>
      <c r="AO8" s="61"/>
      <c r="AP8" s="61"/>
      <c r="AQ8" s="61"/>
      <c r="AR8" s="61"/>
      <c r="AS8" s="61"/>
      <c r="AT8" s="52">
        <f>データ!$S$6</f>
        <v>56.62</v>
      </c>
      <c r="AU8" s="53"/>
      <c r="AV8" s="53"/>
      <c r="AW8" s="53"/>
      <c r="AX8" s="53"/>
      <c r="AY8" s="53"/>
      <c r="AZ8" s="53"/>
      <c r="BA8" s="53"/>
      <c r="BB8" s="54">
        <f>データ!$T$6</f>
        <v>71.09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68.69</v>
      </c>
      <c r="J10" s="53"/>
      <c r="K10" s="53"/>
      <c r="L10" s="53"/>
      <c r="M10" s="53"/>
      <c r="N10" s="53"/>
      <c r="O10" s="64"/>
      <c r="P10" s="54">
        <f>データ!$P$6</f>
        <v>92.74</v>
      </c>
      <c r="Q10" s="54"/>
      <c r="R10" s="54"/>
      <c r="S10" s="54"/>
      <c r="T10" s="54"/>
      <c r="U10" s="54"/>
      <c r="V10" s="54"/>
      <c r="W10" s="61">
        <f>データ!$Q$6</f>
        <v>2780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3689</v>
      </c>
      <c r="AM10" s="61"/>
      <c r="AN10" s="61"/>
      <c r="AO10" s="61"/>
      <c r="AP10" s="61"/>
      <c r="AQ10" s="61"/>
      <c r="AR10" s="61"/>
      <c r="AS10" s="61"/>
      <c r="AT10" s="52">
        <f>データ!$V$6</f>
        <v>16.75</v>
      </c>
      <c r="AU10" s="53"/>
      <c r="AV10" s="53"/>
      <c r="AW10" s="53"/>
      <c r="AX10" s="53"/>
      <c r="AY10" s="53"/>
      <c r="AZ10" s="53"/>
      <c r="BA10" s="53"/>
      <c r="BB10" s="54">
        <f>データ!$W$6</f>
        <v>220.24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【102.72】</v>
      </c>
      <c r="F85" s="27" t="str">
        <f>データ!AS6</f>
        <v>【28.47】</v>
      </c>
      <c r="G85" s="27" t="str">
        <f>データ!BD6</f>
        <v>【244.67】</v>
      </c>
      <c r="H85" s="27" t="str">
        <f>データ!BO6</f>
        <v>【989.92】</v>
      </c>
      <c r="I85" s="27" t="str">
        <f>データ!BZ6</f>
        <v>【68.67】</v>
      </c>
      <c r="J85" s="27" t="str">
        <f>データ!CK6</f>
        <v>【264.82】</v>
      </c>
      <c r="K85" s="27" t="str">
        <f>データ!CV6</f>
        <v>【51.13】</v>
      </c>
      <c r="L85" s="27" t="str">
        <f>データ!DG6</f>
        <v>【76.64】</v>
      </c>
      <c r="M85" s="27" t="str">
        <f>データ!DR6</f>
        <v>【40.79】</v>
      </c>
      <c r="N85" s="27" t="str">
        <f>データ!EC6</f>
        <v>【15.98】</v>
      </c>
      <c r="O85" s="27" t="str">
        <f>データ!EN6</f>
        <v>【0.44】</v>
      </c>
    </row>
  </sheetData>
  <sheetProtection algorithmName="SHA-512" hashValue="qNSqHb6Lhv3W18KGNamiaXNRDK6F4jh4xGYwIyKyfyoqcAsioNjj+eGJ18+Zu54xhTyVs1lFST4BhYJECUEMIA==" saltValue="7eJz/ZlmcdhyinJe3Yo3g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363839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5</v>
      </c>
      <c r="H6" s="34" t="str">
        <f t="shared" si="3"/>
        <v>徳島県　牟岐町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C3</v>
      </c>
      <c r="M6" s="34" t="str">
        <f t="shared" si="3"/>
        <v>非設置</v>
      </c>
      <c r="N6" s="35" t="str">
        <f t="shared" si="3"/>
        <v>-</v>
      </c>
      <c r="O6" s="35">
        <f t="shared" si="3"/>
        <v>68.69</v>
      </c>
      <c r="P6" s="35">
        <f t="shared" si="3"/>
        <v>92.74</v>
      </c>
      <c r="Q6" s="35">
        <f t="shared" si="3"/>
        <v>2780</v>
      </c>
      <c r="R6" s="35">
        <f t="shared" si="3"/>
        <v>4025</v>
      </c>
      <c r="S6" s="35">
        <f t="shared" si="3"/>
        <v>56.62</v>
      </c>
      <c r="T6" s="35">
        <f t="shared" si="3"/>
        <v>71.09</v>
      </c>
      <c r="U6" s="35">
        <f t="shared" si="3"/>
        <v>3689</v>
      </c>
      <c r="V6" s="35">
        <f t="shared" si="3"/>
        <v>16.75</v>
      </c>
      <c r="W6" s="35">
        <f t="shared" si="3"/>
        <v>220.24</v>
      </c>
      <c r="X6" s="36" t="str">
        <f>IF(X7="",NA(),X7)</f>
        <v>-</v>
      </c>
      <c r="Y6" s="36" t="str">
        <f t="shared" ref="Y6:AG6" si="4">IF(Y7="",NA(),Y7)</f>
        <v>-</v>
      </c>
      <c r="Z6" s="36">
        <f t="shared" si="4"/>
        <v>102.36</v>
      </c>
      <c r="AA6" s="36">
        <f t="shared" si="4"/>
        <v>101.28</v>
      </c>
      <c r="AB6" s="36">
        <f t="shared" si="4"/>
        <v>101.95</v>
      </c>
      <c r="AC6" s="36" t="str">
        <f t="shared" si="4"/>
        <v>-</v>
      </c>
      <c r="AD6" s="36" t="str">
        <f t="shared" si="4"/>
        <v>-</v>
      </c>
      <c r="AE6" s="36">
        <f t="shared" si="4"/>
        <v>111.37</v>
      </c>
      <c r="AF6" s="36">
        <f t="shared" si="4"/>
        <v>109.77</v>
      </c>
      <c r="AG6" s="36">
        <f t="shared" si="4"/>
        <v>105.45</v>
      </c>
      <c r="AH6" s="35" t="str">
        <f>IF(AH7="","",IF(AH7="-","【-】","【"&amp;SUBSTITUTE(TEXT(AH7,"#,##0.00"),"-","△")&amp;"】"))</f>
        <v>【102.72】</v>
      </c>
      <c r="AI6" s="36" t="str">
        <f>IF(AI7="",NA(),AI7)</f>
        <v>-</v>
      </c>
      <c r="AJ6" s="36" t="str">
        <f t="shared" ref="AJ6:AR6" si="5">IF(AJ7="",NA(),AJ7)</f>
        <v>-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 t="str">
        <f t="shared" si="5"/>
        <v>-</v>
      </c>
      <c r="AO6" s="36" t="str">
        <f t="shared" si="5"/>
        <v>-</v>
      </c>
      <c r="AP6" s="36">
        <f t="shared" si="5"/>
        <v>3.02</v>
      </c>
      <c r="AQ6" s="36">
        <f t="shared" si="5"/>
        <v>4.96</v>
      </c>
      <c r="AR6" s="36">
        <f t="shared" si="5"/>
        <v>29.38</v>
      </c>
      <c r="AS6" s="35" t="str">
        <f>IF(AS7="","",IF(AS7="-","【-】","【"&amp;SUBSTITUTE(TEXT(AS7,"#,##0.00"),"-","△")&amp;"】"))</f>
        <v>【28.47】</v>
      </c>
      <c r="AT6" s="36" t="str">
        <f>IF(AT7="",NA(),AT7)</f>
        <v>-</v>
      </c>
      <c r="AU6" s="36" t="str">
        <f t="shared" ref="AU6:BC6" si="6">IF(AU7="",NA(),AU7)</f>
        <v>-</v>
      </c>
      <c r="AV6" s="36">
        <f t="shared" si="6"/>
        <v>606.57000000000005</v>
      </c>
      <c r="AW6" s="36">
        <f t="shared" si="6"/>
        <v>599.94000000000005</v>
      </c>
      <c r="AX6" s="36">
        <f t="shared" si="6"/>
        <v>716.38</v>
      </c>
      <c r="AY6" s="36" t="str">
        <f t="shared" si="6"/>
        <v>-</v>
      </c>
      <c r="AZ6" s="36" t="str">
        <f t="shared" si="6"/>
        <v>-</v>
      </c>
      <c r="BA6" s="36">
        <f t="shared" si="6"/>
        <v>533.21</v>
      </c>
      <c r="BB6" s="36">
        <f t="shared" si="6"/>
        <v>563.05999999999995</v>
      </c>
      <c r="BC6" s="36">
        <f t="shared" si="6"/>
        <v>413.82</v>
      </c>
      <c r="BD6" s="35" t="str">
        <f>IF(BD7="","",IF(BD7="-","【-】","【"&amp;SUBSTITUTE(TEXT(BD7,"#,##0.00"),"-","△")&amp;"】"))</f>
        <v>【244.67】</v>
      </c>
      <c r="BE6" s="36" t="str">
        <f>IF(BE7="",NA(),BE7)</f>
        <v>-</v>
      </c>
      <c r="BF6" s="36" t="str">
        <f t="shared" ref="BF6:BN6" si="7">IF(BF7="",NA(),BF7)</f>
        <v>-</v>
      </c>
      <c r="BG6" s="36">
        <f t="shared" si="7"/>
        <v>605.48</v>
      </c>
      <c r="BH6" s="36">
        <f t="shared" si="7"/>
        <v>590.05999999999995</v>
      </c>
      <c r="BI6" s="36">
        <f t="shared" si="7"/>
        <v>547.48</v>
      </c>
      <c r="BJ6" s="36" t="str">
        <f t="shared" si="7"/>
        <v>-</v>
      </c>
      <c r="BK6" s="36" t="str">
        <f t="shared" si="7"/>
        <v>-</v>
      </c>
      <c r="BL6" s="36">
        <f t="shared" si="7"/>
        <v>634.09</v>
      </c>
      <c r="BM6" s="36">
        <f t="shared" si="7"/>
        <v>651.9</v>
      </c>
      <c r="BN6" s="36">
        <f t="shared" si="7"/>
        <v>698.55</v>
      </c>
      <c r="BO6" s="35" t="str">
        <f>IF(BO7="","",IF(BO7="-","【-】","【"&amp;SUBSTITUTE(TEXT(BO7,"#,##0.00"),"-","△")&amp;"】"))</f>
        <v>【989.92】</v>
      </c>
      <c r="BP6" s="36" t="str">
        <f>IF(BP7="",NA(),BP7)</f>
        <v>-</v>
      </c>
      <c r="BQ6" s="36" t="str">
        <f t="shared" ref="BQ6:BY6" si="8">IF(BQ7="",NA(),BQ7)</f>
        <v>-</v>
      </c>
      <c r="BR6" s="36">
        <f t="shared" si="8"/>
        <v>92.36</v>
      </c>
      <c r="BS6" s="36">
        <f t="shared" si="8"/>
        <v>95.4</v>
      </c>
      <c r="BT6" s="36">
        <f t="shared" si="8"/>
        <v>96.43</v>
      </c>
      <c r="BU6" s="36" t="str">
        <f t="shared" si="8"/>
        <v>-</v>
      </c>
      <c r="BV6" s="36" t="str">
        <f t="shared" si="8"/>
        <v>-</v>
      </c>
      <c r="BW6" s="36">
        <f t="shared" si="8"/>
        <v>76.739999999999995</v>
      </c>
      <c r="BX6" s="36">
        <f t="shared" si="8"/>
        <v>75.28</v>
      </c>
      <c r="BY6" s="36">
        <f t="shared" si="8"/>
        <v>73.7</v>
      </c>
      <c r="BZ6" s="35" t="str">
        <f>IF(BZ7="","",IF(BZ7="-","【-】","【"&amp;SUBSTITUTE(TEXT(BZ7,"#,##0.00"),"-","△")&amp;"】"))</f>
        <v>【68.67】</v>
      </c>
      <c r="CA6" s="36" t="str">
        <f>IF(CA7="",NA(),CA7)</f>
        <v>-</v>
      </c>
      <c r="CB6" s="36" t="str">
        <f t="shared" ref="CB6:CJ6" si="9">IF(CB7="",NA(),CB7)</f>
        <v>-</v>
      </c>
      <c r="CC6" s="36">
        <f t="shared" si="9"/>
        <v>186.51</v>
      </c>
      <c r="CD6" s="36">
        <f t="shared" si="9"/>
        <v>181.27</v>
      </c>
      <c r="CE6" s="36">
        <f t="shared" si="9"/>
        <v>180.1</v>
      </c>
      <c r="CF6" s="36" t="str">
        <f t="shared" si="9"/>
        <v>-</v>
      </c>
      <c r="CG6" s="36" t="str">
        <f t="shared" si="9"/>
        <v>-</v>
      </c>
      <c r="CH6" s="36">
        <f t="shared" si="9"/>
        <v>252.45</v>
      </c>
      <c r="CI6" s="36">
        <f t="shared" si="9"/>
        <v>255.35</v>
      </c>
      <c r="CJ6" s="36">
        <f t="shared" si="9"/>
        <v>261.02</v>
      </c>
      <c r="CK6" s="35" t="str">
        <f>IF(CK7="","",IF(CK7="-","【-】","【"&amp;SUBSTITUTE(TEXT(CK7,"#,##0.00"),"-","△")&amp;"】"))</f>
        <v>【264.82】</v>
      </c>
      <c r="CL6" s="36" t="str">
        <f>IF(CL7="",NA(),CL7)</f>
        <v>-</v>
      </c>
      <c r="CM6" s="36" t="str">
        <f t="shared" ref="CM6:CU6" si="10">IF(CM7="",NA(),CM7)</f>
        <v>-</v>
      </c>
      <c r="CN6" s="36">
        <f t="shared" si="10"/>
        <v>63.58</v>
      </c>
      <c r="CO6" s="36">
        <f t="shared" si="10"/>
        <v>60.14</v>
      </c>
      <c r="CP6" s="36">
        <f t="shared" si="10"/>
        <v>59.2</v>
      </c>
      <c r="CQ6" s="36" t="str">
        <f t="shared" si="10"/>
        <v>-</v>
      </c>
      <c r="CR6" s="36" t="str">
        <f t="shared" si="10"/>
        <v>-</v>
      </c>
      <c r="CS6" s="36">
        <f t="shared" si="10"/>
        <v>47.18</v>
      </c>
      <c r="CT6" s="36">
        <f t="shared" si="10"/>
        <v>45.73</v>
      </c>
      <c r="CU6" s="36">
        <f t="shared" si="10"/>
        <v>49.01</v>
      </c>
      <c r="CV6" s="35" t="str">
        <f>IF(CV7="","",IF(CV7="-","【-】","【"&amp;SUBSTITUTE(TEXT(CV7,"#,##0.00"),"-","△")&amp;"】"))</f>
        <v>【51.13】</v>
      </c>
      <c r="CW6" s="36" t="str">
        <f>IF(CW7="",NA(),CW7)</f>
        <v>-</v>
      </c>
      <c r="CX6" s="36" t="str">
        <f t="shared" ref="CX6:DF6" si="11">IF(CX7="",NA(),CX7)</f>
        <v>-</v>
      </c>
      <c r="CY6" s="36">
        <f t="shared" si="11"/>
        <v>90.2</v>
      </c>
      <c r="CZ6" s="36">
        <f t="shared" si="11"/>
        <v>90.3</v>
      </c>
      <c r="DA6" s="36">
        <f t="shared" si="11"/>
        <v>90.2</v>
      </c>
      <c r="DB6" s="36" t="str">
        <f t="shared" si="11"/>
        <v>-</v>
      </c>
      <c r="DC6" s="36" t="str">
        <f t="shared" si="11"/>
        <v>-</v>
      </c>
      <c r="DD6" s="36">
        <f t="shared" si="11"/>
        <v>80.209999999999994</v>
      </c>
      <c r="DE6" s="36">
        <f t="shared" si="11"/>
        <v>80.25</v>
      </c>
      <c r="DF6" s="36">
        <f t="shared" si="11"/>
        <v>76.569999999999993</v>
      </c>
      <c r="DG6" s="35" t="str">
        <f>IF(DG7="","",IF(DG7="-","【-】","【"&amp;SUBSTITUTE(TEXT(DG7,"#,##0.00"),"-","△")&amp;"】"))</f>
        <v>【76.64】</v>
      </c>
      <c r="DH6" s="36" t="str">
        <f>IF(DH7="",NA(),DH7)</f>
        <v>-</v>
      </c>
      <c r="DI6" s="36" t="str">
        <f t="shared" ref="DI6:DQ6" si="12">IF(DI7="",NA(),DI7)</f>
        <v>-</v>
      </c>
      <c r="DJ6" s="36">
        <f t="shared" si="12"/>
        <v>53.75</v>
      </c>
      <c r="DK6" s="36">
        <f t="shared" si="12"/>
        <v>55.9</v>
      </c>
      <c r="DL6" s="36">
        <f t="shared" si="12"/>
        <v>58.05</v>
      </c>
      <c r="DM6" s="36" t="str">
        <f t="shared" si="12"/>
        <v>-</v>
      </c>
      <c r="DN6" s="36" t="str">
        <f t="shared" si="12"/>
        <v>-</v>
      </c>
      <c r="DO6" s="36">
        <f t="shared" si="12"/>
        <v>45.8</v>
      </c>
      <c r="DP6" s="36">
        <f t="shared" si="12"/>
        <v>46.28</v>
      </c>
      <c r="DQ6" s="36">
        <f t="shared" si="12"/>
        <v>49.34</v>
      </c>
      <c r="DR6" s="35" t="str">
        <f>IF(DR7="","",IF(DR7="-","【-】","【"&amp;SUBSTITUTE(TEXT(DR7,"#,##0.00"),"-","△")&amp;"】"))</f>
        <v>【40.79】</v>
      </c>
      <c r="DS6" s="36" t="str">
        <f>IF(DS7="",NA(),DS7)</f>
        <v>-</v>
      </c>
      <c r="DT6" s="36" t="str">
        <f t="shared" ref="DT6:EB6" si="13">IF(DT7="",NA(),DT7)</f>
        <v>-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 t="str">
        <f t="shared" si="13"/>
        <v>-</v>
      </c>
      <c r="DY6" s="36" t="str">
        <f t="shared" si="13"/>
        <v>-</v>
      </c>
      <c r="DZ6" s="36">
        <f t="shared" si="13"/>
        <v>20.02</v>
      </c>
      <c r="EA6" s="36">
        <f t="shared" si="13"/>
        <v>18.03</v>
      </c>
      <c r="EB6" s="36">
        <f t="shared" si="13"/>
        <v>22.75</v>
      </c>
      <c r="EC6" s="35" t="str">
        <f>IF(EC7="","",IF(EC7="-","【-】","【"&amp;SUBSTITUTE(TEXT(EC7,"#,##0.00"),"-","△")&amp;"】"))</f>
        <v>【15.98】</v>
      </c>
      <c r="ED6" s="36" t="str">
        <f>IF(ED7="",NA(),ED7)</f>
        <v>-</v>
      </c>
      <c r="EE6" s="36" t="str">
        <f t="shared" ref="EE6:EM6" si="14">IF(EE7="",NA(),EE7)</f>
        <v>-</v>
      </c>
      <c r="EF6" s="36">
        <f t="shared" si="14"/>
        <v>0.41</v>
      </c>
      <c r="EG6" s="36">
        <f t="shared" si="14"/>
        <v>0.06</v>
      </c>
      <c r="EH6" s="35">
        <f t="shared" si="14"/>
        <v>0</v>
      </c>
      <c r="EI6" s="36" t="str">
        <f t="shared" si="14"/>
        <v>-</v>
      </c>
      <c r="EJ6" s="36" t="str">
        <f t="shared" si="14"/>
        <v>-</v>
      </c>
      <c r="EK6" s="36">
        <f t="shared" si="14"/>
        <v>0.52</v>
      </c>
      <c r="EL6" s="36">
        <f t="shared" si="14"/>
        <v>0.46</v>
      </c>
      <c r="EM6" s="36">
        <f t="shared" si="14"/>
        <v>0.43</v>
      </c>
      <c r="EN6" s="35" t="str">
        <f>IF(EN7="","",IF(EN7="-","【-】","【"&amp;SUBSTITUTE(TEXT(EN7,"#,##0.00"),"-","△")&amp;"】"))</f>
        <v>【0.44】</v>
      </c>
    </row>
    <row r="7" spans="1:144" s="37" customFormat="1" x14ac:dyDescent="0.15">
      <c r="A7" s="29"/>
      <c r="B7" s="38">
        <v>2019</v>
      </c>
      <c r="C7" s="38">
        <v>363839</v>
      </c>
      <c r="D7" s="38">
        <v>46</v>
      </c>
      <c r="E7" s="38">
        <v>1</v>
      </c>
      <c r="F7" s="38">
        <v>0</v>
      </c>
      <c r="G7" s="38">
        <v>5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68.69</v>
      </c>
      <c r="P7" s="39">
        <v>92.74</v>
      </c>
      <c r="Q7" s="39">
        <v>2780</v>
      </c>
      <c r="R7" s="39">
        <v>4025</v>
      </c>
      <c r="S7" s="39">
        <v>56.62</v>
      </c>
      <c r="T7" s="39">
        <v>71.09</v>
      </c>
      <c r="U7" s="39">
        <v>3689</v>
      </c>
      <c r="V7" s="39">
        <v>16.75</v>
      </c>
      <c r="W7" s="39">
        <v>220.24</v>
      </c>
      <c r="X7" s="39" t="s">
        <v>98</v>
      </c>
      <c r="Y7" s="39" t="s">
        <v>98</v>
      </c>
      <c r="Z7" s="39">
        <v>102.36</v>
      </c>
      <c r="AA7" s="39">
        <v>101.28</v>
      </c>
      <c r="AB7" s="39">
        <v>101.95</v>
      </c>
      <c r="AC7" s="39" t="s">
        <v>98</v>
      </c>
      <c r="AD7" s="39" t="s">
        <v>98</v>
      </c>
      <c r="AE7" s="39">
        <v>111.37</v>
      </c>
      <c r="AF7" s="39">
        <v>109.77</v>
      </c>
      <c r="AG7" s="39">
        <v>105.45</v>
      </c>
      <c r="AH7" s="39">
        <v>102.72</v>
      </c>
      <c r="AI7" s="39" t="s">
        <v>98</v>
      </c>
      <c r="AJ7" s="39" t="s">
        <v>98</v>
      </c>
      <c r="AK7" s="39">
        <v>0</v>
      </c>
      <c r="AL7" s="39">
        <v>0</v>
      </c>
      <c r="AM7" s="39">
        <v>0</v>
      </c>
      <c r="AN7" s="39" t="s">
        <v>98</v>
      </c>
      <c r="AO7" s="39" t="s">
        <v>98</v>
      </c>
      <c r="AP7" s="39">
        <v>3.02</v>
      </c>
      <c r="AQ7" s="39">
        <v>4.96</v>
      </c>
      <c r="AR7" s="39">
        <v>29.38</v>
      </c>
      <c r="AS7" s="39">
        <v>28.47</v>
      </c>
      <c r="AT7" s="39" t="s">
        <v>98</v>
      </c>
      <c r="AU7" s="39" t="s">
        <v>98</v>
      </c>
      <c r="AV7" s="39">
        <v>606.57000000000005</v>
      </c>
      <c r="AW7" s="39">
        <v>599.94000000000005</v>
      </c>
      <c r="AX7" s="39">
        <v>716.38</v>
      </c>
      <c r="AY7" s="39" t="s">
        <v>98</v>
      </c>
      <c r="AZ7" s="39" t="s">
        <v>98</v>
      </c>
      <c r="BA7" s="39">
        <v>533.21</v>
      </c>
      <c r="BB7" s="39">
        <v>563.05999999999995</v>
      </c>
      <c r="BC7" s="39">
        <v>413.82</v>
      </c>
      <c r="BD7" s="39">
        <v>244.67</v>
      </c>
      <c r="BE7" s="39" t="s">
        <v>98</v>
      </c>
      <c r="BF7" s="39" t="s">
        <v>98</v>
      </c>
      <c r="BG7" s="39">
        <v>605.48</v>
      </c>
      <c r="BH7" s="39">
        <v>590.05999999999995</v>
      </c>
      <c r="BI7" s="39">
        <v>547.48</v>
      </c>
      <c r="BJ7" s="39" t="s">
        <v>98</v>
      </c>
      <c r="BK7" s="39" t="s">
        <v>98</v>
      </c>
      <c r="BL7" s="39">
        <v>634.09</v>
      </c>
      <c r="BM7" s="39">
        <v>651.9</v>
      </c>
      <c r="BN7" s="39">
        <v>698.55</v>
      </c>
      <c r="BO7" s="39">
        <v>989.92</v>
      </c>
      <c r="BP7" s="39" t="s">
        <v>98</v>
      </c>
      <c r="BQ7" s="39" t="s">
        <v>98</v>
      </c>
      <c r="BR7" s="39">
        <v>92.36</v>
      </c>
      <c r="BS7" s="39">
        <v>95.4</v>
      </c>
      <c r="BT7" s="39">
        <v>96.43</v>
      </c>
      <c r="BU7" s="39" t="s">
        <v>98</v>
      </c>
      <c r="BV7" s="39" t="s">
        <v>98</v>
      </c>
      <c r="BW7" s="39">
        <v>76.739999999999995</v>
      </c>
      <c r="BX7" s="39">
        <v>75.28</v>
      </c>
      <c r="BY7" s="39">
        <v>73.7</v>
      </c>
      <c r="BZ7" s="39">
        <v>68.67</v>
      </c>
      <c r="CA7" s="39" t="s">
        <v>98</v>
      </c>
      <c r="CB7" s="39" t="s">
        <v>98</v>
      </c>
      <c r="CC7" s="39">
        <v>186.51</v>
      </c>
      <c r="CD7" s="39">
        <v>181.27</v>
      </c>
      <c r="CE7" s="39">
        <v>180.1</v>
      </c>
      <c r="CF7" s="39" t="s">
        <v>98</v>
      </c>
      <c r="CG7" s="39" t="s">
        <v>98</v>
      </c>
      <c r="CH7" s="39">
        <v>252.45</v>
      </c>
      <c r="CI7" s="39">
        <v>255.35</v>
      </c>
      <c r="CJ7" s="39">
        <v>261.02</v>
      </c>
      <c r="CK7" s="39">
        <v>264.82</v>
      </c>
      <c r="CL7" s="39" t="s">
        <v>98</v>
      </c>
      <c r="CM7" s="39" t="s">
        <v>98</v>
      </c>
      <c r="CN7" s="39">
        <v>63.58</v>
      </c>
      <c r="CO7" s="39">
        <v>60.14</v>
      </c>
      <c r="CP7" s="39">
        <v>59.2</v>
      </c>
      <c r="CQ7" s="39" t="s">
        <v>98</v>
      </c>
      <c r="CR7" s="39" t="s">
        <v>98</v>
      </c>
      <c r="CS7" s="39">
        <v>47.18</v>
      </c>
      <c r="CT7" s="39">
        <v>45.73</v>
      </c>
      <c r="CU7" s="39">
        <v>49.01</v>
      </c>
      <c r="CV7" s="39">
        <v>51.13</v>
      </c>
      <c r="CW7" s="39" t="s">
        <v>98</v>
      </c>
      <c r="CX7" s="39" t="s">
        <v>98</v>
      </c>
      <c r="CY7" s="39">
        <v>90.2</v>
      </c>
      <c r="CZ7" s="39">
        <v>90.3</v>
      </c>
      <c r="DA7" s="39">
        <v>90.2</v>
      </c>
      <c r="DB7" s="39" t="s">
        <v>98</v>
      </c>
      <c r="DC7" s="39" t="s">
        <v>98</v>
      </c>
      <c r="DD7" s="39">
        <v>80.209999999999994</v>
      </c>
      <c r="DE7" s="39">
        <v>80.25</v>
      </c>
      <c r="DF7" s="39">
        <v>76.569999999999993</v>
      </c>
      <c r="DG7" s="39">
        <v>76.64</v>
      </c>
      <c r="DH7" s="39" t="s">
        <v>98</v>
      </c>
      <c r="DI7" s="39" t="s">
        <v>98</v>
      </c>
      <c r="DJ7" s="39">
        <v>53.75</v>
      </c>
      <c r="DK7" s="39">
        <v>55.9</v>
      </c>
      <c r="DL7" s="39">
        <v>58.05</v>
      </c>
      <c r="DM7" s="39" t="s">
        <v>98</v>
      </c>
      <c r="DN7" s="39" t="s">
        <v>98</v>
      </c>
      <c r="DO7" s="39">
        <v>45.8</v>
      </c>
      <c r="DP7" s="39">
        <v>46.28</v>
      </c>
      <c r="DQ7" s="39">
        <v>49.34</v>
      </c>
      <c r="DR7" s="39">
        <v>40.79</v>
      </c>
      <c r="DS7" s="39" t="s">
        <v>98</v>
      </c>
      <c r="DT7" s="39" t="s">
        <v>98</v>
      </c>
      <c r="DU7" s="39">
        <v>0</v>
      </c>
      <c r="DV7" s="39">
        <v>0</v>
      </c>
      <c r="DW7" s="39">
        <v>0</v>
      </c>
      <c r="DX7" s="39" t="s">
        <v>98</v>
      </c>
      <c r="DY7" s="39" t="s">
        <v>98</v>
      </c>
      <c r="DZ7" s="39">
        <v>20.02</v>
      </c>
      <c r="EA7" s="39">
        <v>18.03</v>
      </c>
      <c r="EB7" s="39">
        <v>22.75</v>
      </c>
      <c r="EC7" s="39">
        <v>15.98</v>
      </c>
      <c r="ED7" s="39" t="s">
        <v>98</v>
      </c>
      <c r="EE7" s="39" t="s">
        <v>98</v>
      </c>
      <c r="EF7" s="39">
        <v>0.41</v>
      </c>
      <c r="EG7" s="39">
        <v>0.06</v>
      </c>
      <c r="EH7" s="39">
        <v>0</v>
      </c>
      <c r="EI7" s="39" t="s">
        <v>98</v>
      </c>
      <c r="EJ7" s="39" t="s">
        <v>98</v>
      </c>
      <c r="EK7" s="39">
        <v>0.52</v>
      </c>
      <c r="EL7" s="39">
        <v>0.46</v>
      </c>
      <c r="EM7" s="39">
        <v>0.43</v>
      </c>
      <c r="EN7" s="39">
        <v>0.44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106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ootani</cp:lastModifiedBy>
  <cp:lastPrinted>2021-02-01T06:12:31Z</cp:lastPrinted>
  <dcterms:created xsi:type="dcterms:W3CDTF">2020-12-04T02:14:07Z</dcterms:created>
  <dcterms:modified xsi:type="dcterms:W3CDTF">2021-02-01T06:13:11Z</dcterms:modified>
  <cp:category/>
</cp:coreProperties>
</file>