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C:\Users\344\Desktop\1.29〆経営比較分析表\"/>
    </mc:Choice>
  </mc:AlternateContent>
  <xr:revisionPtr revIDLastSave="0" documentId="13_ncr:1_{6C276F4D-A81A-47FF-A6DA-BEDB675AEB59}" xr6:coauthVersionLast="36" xr6:coauthVersionMax="36" xr10:uidLastSave="{00000000-0000-0000-0000-000000000000}"/>
  <workbookProtection workbookAlgorithmName="SHA-512" workbookHashValue="RrX80ip/pHrS0IEueo56l6Z9IXIyTFlqHr4hEBaXU4vxsO95IdaTbUkqdVT+NkM1W3AqSmv0aso2qioJtBjMcw==" workbookSaltValue="O464+UPPY/adckp3xt6FcA==" workbookSpinCount="100000" lockStructure="1"/>
  <bookViews>
    <workbookView xWindow="0" yWindow="0" windowWidth="20490" windowHeight="89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<sst xmlns="http://schemas.openxmlformats.org/spreadsheetml/2006/main" count="228" uniqueCount="115">
  <si>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</si>
  <si>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</si>
  <si>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</si>
  <si>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</si>
  <si>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</si>
  <si>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</si>
  <si>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</si>
  <si>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</si>
  <si>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</si>
  <si>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</si>
  <si>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</si>
  <si>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</si>
  <si>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</si>
  <si>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</si>
  <si>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</si>
  <si>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</si>
  <si>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</si>
  <si>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</si>
  <si>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</si>
  <si>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</si>
  <si>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</si>
  <si>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</si>
  <si>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</si>
  <si>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</si>
  <si>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</si>
  <si>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</si>
  <si>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</si>
  <si>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</si>
  <si>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</si>
  <si>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</si>
  <si>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</si>
  <si>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</si>
  <si>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</si>
  <si>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</si>
  <si>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</si>
  <si>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</si>
  <si>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</si>
  <si>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</si>
  <si>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</si>
  <si>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</si>
  <si>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</si>
  <si>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</si>
  <si>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</si>
  <si>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</si>
  <si>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</si>
  <si>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</si>
  <si>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</si>
  <si>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</si>
  <si>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</si>
  <si>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</si>
  <si>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</si>
  <si>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</si>
  <si>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</si>
  <si>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</si>
  <si>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</si>
  <si>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</si>
  <si>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</si>
  <si>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</si>
  <si>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</si>
  <si>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</si>
  <si>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</si>
  <si>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</si>
  <si>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</si>
  <si>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</si>
  <si>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</si>
  <si>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</si>
  <si>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</si>
  <si>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</si>
  <si>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</si>
  <si>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</si>
  <si>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</si>
  <si>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</si>
  <si>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</si>
  <si>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</si>
  <si>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</si>
  <si>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</si>
  <si>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</si>
  <si>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</si>
  <si>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</si>
  <si>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</si>
  <si>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</si>
  <si>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</si>
  <si>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</si>
  <si>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</si>
  <si>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</si>
  <si>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</si>
  <si>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</si>
  <si>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</si>
  <si>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</si>
  <si>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</si>
  <si>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</si>
  <si>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</si>
  <si>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</si>
  <si>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</si>
  <si>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</si>
  <si>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</si>
  <si>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</si>
  <si>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</si>
  <si>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</si>
  <si>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</si>
  <si>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</si>
  <si>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</si>
  <si>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</si>
  <si>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</si>
  <si>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</si>
  <si>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</si>
  <si>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</si>
  <si>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</si>
  <si>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</si>
  <si>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</si>
  <si>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</si>
  <si>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</si>
  <si>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老朽化した管路の更新と耐震化を計画的に実施しているため、「有形固定資産減価償却率」は類似団体平均や全国平均より低い数値を示しています。「管路経年化率」は類似団体平均や全国平均より高い数値を示していますが、老朽管の計画的な更新工事（耐震化含む）が進んでいるため、前年度に引き続き「管路更新率」は類似団体平均や全国平均を上回る数値になっています。</t>
    <rPh sb="1" eb="3">
      <t>ロウキュウ</t>
    </rPh>
    <rPh sb="3" eb="4">
      <t>カ</t>
    </rPh>
    <rPh sb="6" eb="8">
      <t>カンロ</t>
    </rPh>
    <rPh sb="9" eb="11">
      <t>コウシン</t>
    </rPh>
    <rPh sb="12" eb="15">
      <t>タイシンカ</t>
    </rPh>
    <rPh sb="16" eb="19">
      <t>ケイカクテキ</t>
    </rPh>
    <rPh sb="20" eb="22">
      <t>ジッシ</t>
    </rPh>
    <rPh sb="30" eb="32">
      <t>ユウケイ</t>
    </rPh>
    <rPh sb="32" eb="36">
      <t>コテイシサン</t>
    </rPh>
    <rPh sb="36" eb="38">
      <t>ゲンカ</t>
    </rPh>
    <rPh sb="38" eb="41">
      <t>ショウキャクリツ</t>
    </rPh>
    <rPh sb="43" eb="45">
      <t>ルイジ</t>
    </rPh>
    <rPh sb="45" eb="47">
      <t>ダンタイ</t>
    </rPh>
    <rPh sb="47" eb="49">
      <t>ヘイキン</t>
    </rPh>
    <rPh sb="50" eb="52">
      <t>ゼンコク</t>
    </rPh>
    <rPh sb="52" eb="54">
      <t>ヘイキン</t>
    </rPh>
    <rPh sb="56" eb="57">
      <t>ヒク</t>
    </rPh>
    <rPh sb="58" eb="60">
      <t>スウチ</t>
    </rPh>
    <rPh sb="61" eb="62">
      <t>シメ</t>
    </rPh>
    <rPh sb="69" eb="71">
      <t>カンロ</t>
    </rPh>
    <rPh sb="71" eb="73">
      <t>ケイネン</t>
    </rPh>
    <rPh sb="73" eb="74">
      <t>カ</t>
    </rPh>
    <rPh sb="74" eb="75">
      <t>リツ</t>
    </rPh>
    <phoneticPr fontId="4"/>
  </si>
  <si>
    <t>【経営の健全性について】　　　　　　　　　　　　前年度数値が低下した「経常収支比率」「料金回収率」ともに数値が回復し、「累積欠損金」もなく、健全な経営状況にあります。「流動比率」も高い水準を維持しており、短期的債務に対する支払能力も高いことを表しています。新しい企業債の借入れもないため、「企業債残高対給水収益比率」も減少しています。　　　　　　　　　　　　　　　　　　　【効率性について】　　　　　　　　　　　　　　　「給水原価」は類似団体平均や全国平均よりも低く、「施設利用率」は類似団体平均や全国平均より高いことから、費用と施設の効率性は高いと考えられます。「有収率」は類似団体平均や全国平均より高い数値ですが、年々低下傾向にあります。今後も漏水調査による漏水箇所の早期発見と速やかな修繕工事により、効率性の向上を図る必要があります。</t>
    <rPh sb="1" eb="3">
      <t>ケイエイ</t>
    </rPh>
    <rPh sb="4" eb="7">
      <t>ケンゼンセイ</t>
    </rPh>
    <rPh sb="24" eb="26">
      <t>ゼンネン</t>
    </rPh>
    <rPh sb="26" eb="27">
      <t>ド</t>
    </rPh>
    <rPh sb="27" eb="29">
      <t>スウチ</t>
    </rPh>
    <rPh sb="30" eb="32">
      <t>テイカ</t>
    </rPh>
    <rPh sb="35" eb="37">
      <t>ケイジョウ</t>
    </rPh>
    <rPh sb="37" eb="39">
      <t>シュウシ</t>
    </rPh>
    <rPh sb="39" eb="41">
      <t>ヒリツ</t>
    </rPh>
    <rPh sb="43" eb="45">
      <t>リョウキン</t>
    </rPh>
    <rPh sb="45" eb="48">
      <t>カイシュウリツ</t>
    </rPh>
    <rPh sb="52" eb="54">
      <t>スウチ</t>
    </rPh>
    <rPh sb="55" eb="57">
      <t>カイフク</t>
    </rPh>
    <rPh sb="60" eb="62">
      <t>ルイセキ</t>
    </rPh>
    <rPh sb="62" eb="65">
      <t>ケッソンキン</t>
    </rPh>
    <rPh sb="70" eb="72">
      <t>ケンゼン</t>
    </rPh>
    <rPh sb="73" eb="75">
      <t>ケイエイ</t>
    </rPh>
    <rPh sb="75" eb="77">
      <t>ジョウキョウ</t>
    </rPh>
    <rPh sb="84" eb="86">
      <t>リュウドウ</t>
    </rPh>
    <rPh sb="86" eb="88">
      <t>ヒリツ</t>
    </rPh>
    <rPh sb="92" eb="94">
      <t>スイジュン</t>
    </rPh>
    <rPh sb="95" eb="97">
      <t>イジ</t>
    </rPh>
    <rPh sb="102" eb="105">
      <t>タンキテキ</t>
    </rPh>
    <rPh sb="105" eb="107">
      <t>サイム</t>
    </rPh>
    <rPh sb="108" eb="109">
      <t>タイ</t>
    </rPh>
    <rPh sb="111" eb="113">
      <t>シハライ</t>
    </rPh>
    <rPh sb="113" eb="115">
      <t>ノウリョク</t>
    </rPh>
    <rPh sb="128" eb="129">
      <t>アタラ</t>
    </rPh>
    <rPh sb="131" eb="134">
      <t>キギョウサイ</t>
    </rPh>
    <rPh sb="135" eb="137">
      <t>カリイ</t>
    </rPh>
    <rPh sb="145" eb="147">
      <t>キギョウ</t>
    </rPh>
    <rPh sb="147" eb="148">
      <t>サイ</t>
    </rPh>
    <rPh sb="148" eb="150">
      <t>ザンダカ</t>
    </rPh>
    <rPh sb="150" eb="151">
      <t>タイ</t>
    </rPh>
    <rPh sb="151" eb="153">
      <t>キュウスイ</t>
    </rPh>
    <rPh sb="153" eb="155">
      <t>シュウエキ</t>
    </rPh>
    <rPh sb="155" eb="157">
      <t>ヒリツ</t>
    </rPh>
    <rPh sb="159" eb="161">
      <t>ゲンショウ</t>
    </rPh>
    <rPh sb="187" eb="190">
      <t>コウリツセイ</t>
    </rPh>
    <rPh sb="360" eb="361">
      <t>ハカ</t>
    </rPh>
    <rPh sb="362" eb="364">
      <t>ヒツヨウ</t>
    </rPh>
    <phoneticPr fontId="4"/>
  </si>
  <si>
    <t>　現時点では経営の健全性・効率性については類似団体平均や全国平均より良好です。しかし、北島町では給水人口や戸数が増加傾向にあるものの、それに比例した料金収入の増加など給水収益の増大は見込めない厳しい状況となっています。　　　　　　　　　　　老朽化の状況については今後も経年劣化による配水管等の修繕工事が必要であり、重要給水施設配水管路更新工事や鳴門市との共同浄水場建設関連での経費が増大することで、新たな借入れによる企業債残高の増加が予定されます。　　　　　　　　　　　今後も策定済の「北島町水道事業経営戦略」をもとに、経費の削減、有収率の向上など効率的な事業運営と経営の健全化に努め、安心で安全な水を安定的に供給するため、引き続き管路の耐震化や鳴門市との共同浄水場整備事業を進めるなど、水道基盤の強化を図ります。</t>
    <rPh sb="1" eb="4">
      <t>ゲンジテン</t>
    </rPh>
    <rPh sb="6" eb="8">
      <t>ケイエイ</t>
    </rPh>
    <rPh sb="9" eb="12">
      <t>ケンゼンセイ</t>
    </rPh>
    <rPh sb="13" eb="16">
      <t>コウリツセイ</t>
    </rPh>
    <rPh sb="21" eb="23">
      <t>ルイジ</t>
    </rPh>
    <rPh sb="23" eb="25">
      <t>ダンタイ</t>
    </rPh>
    <rPh sb="25" eb="27">
      <t>ヘイキン</t>
    </rPh>
    <rPh sb="28" eb="30">
      <t>ゼンコク</t>
    </rPh>
    <rPh sb="30" eb="32">
      <t>ヘイキン</t>
    </rPh>
    <rPh sb="34" eb="36">
      <t>リョウコウ</t>
    </rPh>
    <rPh sb="43" eb="46">
      <t>キタジマチョウ</t>
    </rPh>
    <rPh sb="48" eb="50">
      <t>キュウスイ</t>
    </rPh>
    <rPh sb="50" eb="52">
      <t>ジンコウ</t>
    </rPh>
    <rPh sb="53" eb="55">
      <t>コスウ</t>
    </rPh>
    <rPh sb="56" eb="58">
      <t>ゾウカ</t>
    </rPh>
    <rPh sb="58" eb="60">
      <t>ケイコウ</t>
    </rPh>
    <rPh sb="70" eb="72">
      <t>ヒレイ</t>
    </rPh>
    <rPh sb="74" eb="76">
      <t>リョウキン</t>
    </rPh>
    <rPh sb="76" eb="78">
      <t>シュウニュウ</t>
    </rPh>
    <rPh sb="79" eb="81">
      <t>ゾウカ</t>
    </rPh>
    <rPh sb="83" eb="85">
      <t>キュウスイ</t>
    </rPh>
    <rPh sb="85" eb="87">
      <t>シュウエキ</t>
    </rPh>
    <rPh sb="88" eb="90">
      <t>ゾウダイ</t>
    </rPh>
    <rPh sb="91" eb="93">
      <t>ミコ</t>
    </rPh>
    <rPh sb="96" eb="97">
      <t>キビ</t>
    </rPh>
    <rPh sb="99" eb="101">
      <t>ジョウキョウ</t>
    </rPh>
    <rPh sb="120" eb="123">
      <t>ロウキュウカ</t>
    </rPh>
    <rPh sb="124" eb="126">
      <t>ジョウキョウ</t>
    </rPh>
    <rPh sb="131" eb="133">
      <t>コンゴ</t>
    </rPh>
    <rPh sb="134" eb="136">
      <t>ケイネン</t>
    </rPh>
    <rPh sb="136" eb="138">
      <t>レッカ</t>
    </rPh>
    <rPh sb="141" eb="144">
      <t>ハイスイカン</t>
    </rPh>
    <rPh sb="144" eb="145">
      <t>トウ</t>
    </rPh>
    <rPh sb="146" eb="148">
      <t>シュウゼン</t>
    </rPh>
    <rPh sb="148" eb="150">
      <t>コウジ</t>
    </rPh>
    <rPh sb="151" eb="153">
      <t>ヒツヨウ</t>
    </rPh>
    <rPh sb="157" eb="163">
      <t>ジュウヨウキュウスイシセツ</t>
    </rPh>
    <rPh sb="163" eb="165">
      <t>ハイスイ</t>
    </rPh>
    <rPh sb="165" eb="167">
      <t>カンロ</t>
    </rPh>
    <rPh sb="167" eb="169">
      <t>コウシン</t>
    </rPh>
    <rPh sb="169" eb="171">
      <t>コウジ</t>
    </rPh>
    <rPh sb="172" eb="175">
      <t>ナルトシ</t>
    </rPh>
    <rPh sb="177" eb="179">
      <t>キョウドウ</t>
    </rPh>
    <rPh sb="179" eb="182">
      <t>ジョウスイジョウ</t>
    </rPh>
    <rPh sb="182" eb="184">
      <t>ケンセツ</t>
    </rPh>
    <rPh sb="184" eb="186">
      <t>カンレン</t>
    </rPh>
    <rPh sb="188" eb="190">
      <t>ケイヒ</t>
    </rPh>
    <rPh sb="191" eb="193">
      <t>ゾウダイ</t>
    </rPh>
    <rPh sb="199" eb="200">
      <t>アラ</t>
    </rPh>
    <rPh sb="202" eb="204">
      <t>カリイ</t>
    </rPh>
    <rPh sb="208" eb="211">
      <t>キギョウサイ</t>
    </rPh>
    <rPh sb="211" eb="213">
      <t>ザンダカ</t>
    </rPh>
    <rPh sb="214" eb="216">
      <t>ゾウカ</t>
    </rPh>
    <rPh sb="217" eb="219">
      <t>ヨテイ</t>
    </rPh>
    <rPh sb="235" eb="237">
      <t>コンゴ</t>
    </rPh>
    <rPh sb="238" eb="240">
      <t>サクテイ</t>
    </rPh>
    <rPh sb="240" eb="241">
      <t>ス</t>
    </rPh>
    <rPh sb="243" eb="246">
      <t>キタジマチョウ</t>
    </rPh>
    <rPh sb="246" eb="248">
      <t>スイドウ</t>
    </rPh>
    <rPh sb="248" eb="250">
      <t>ジギョウ</t>
    </rPh>
    <rPh sb="250" eb="252">
      <t>ケイエイ</t>
    </rPh>
    <rPh sb="252" eb="254">
      <t>センリャク</t>
    </rPh>
    <rPh sb="260" eb="262">
      <t>ケイヒ</t>
    </rPh>
    <rPh sb="263" eb="265">
      <t>サクゲン</t>
    </rPh>
    <rPh sb="266" eb="267">
      <t>ユウ</t>
    </rPh>
    <rPh sb="267" eb="269">
      <t>シュウリツ</t>
    </rPh>
    <rPh sb="270" eb="272">
      <t>コウジョウ</t>
    </rPh>
    <rPh sb="274" eb="277">
      <t>コウリツテキ</t>
    </rPh>
    <rPh sb="278" eb="280">
      <t>ジギョウ</t>
    </rPh>
    <rPh sb="280" eb="282">
      <t>ウンエイ</t>
    </rPh>
    <rPh sb="283" eb="285">
      <t>ケイエイ</t>
    </rPh>
    <rPh sb="286" eb="289">
      <t>ケンゼンカ</t>
    </rPh>
    <rPh sb="290" eb="291">
      <t>ツト</t>
    </rPh>
    <rPh sb="293" eb="295">
      <t>アンシン</t>
    </rPh>
    <rPh sb="296" eb="298">
      <t>アンゼン</t>
    </rPh>
    <rPh sb="299" eb="300">
      <t>ミズ</t>
    </rPh>
    <rPh sb="301" eb="304">
      <t>アンテイテキ</t>
    </rPh>
    <rPh sb="305" eb="307">
      <t>キョウキュウ</t>
    </rPh>
    <rPh sb="312" eb="313">
      <t>ヒ</t>
    </rPh>
    <rPh sb="314" eb="315">
      <t>ツヅ</t>
    </rPh>
    <rPh sb="316" eb="318">
      <t>カンロ</t>
    </rPh>
    <rPh sb="319" eb="322">
      <t>タイシンカ</t>
    </rPh>
    <rPh sb="323" eb="326">
      <t>ナルトシ</t>
    </rPh>
    <rPh sb="328" eb="330">
      <t>キョウドウ</t>
    </rPh>
    <rPh sb="330" eb="333">
      <t>ジョウスイジョウ</t>
    </rPh>
    <rPh sb="333" eb="335">
      <t>セイビ</t>
    </rPh>
    <rPh sb="335" eb="337">
      <t>ジギョウ</t>
    </rPh>
    <rPh sb="338" eb="339">
      <t>スス</t>
    </rPh>
    <rPh sb="344" eb="346">
      <t>スイドウ</t>
    </rPh>
    <rPh sb="346" eb="348">
      <t>キバン</t>
    </rPh>
    <rPh sb="349" eb="351">
      <t>キョウカ</t>
    </rPh>
    <rPh sb="352" eb="3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</si>
</sst>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0.05</c:v>
                </c:pt>
                <c:pt idx="1">
                  <c:v>0.54</c:v>
                </c:pt>
                <c:pt idx="2">
                  <c:v>0.47</c:v>
                </c:pt>
                <c:pt idx="3">
                  <c:v>0.79</c:v>
                </c:pt>
                <c:pt idx="4">
                  <c:v>0.56999999999999995</c:v>
                </c:pt>
              </c:numCache>
            </c:numRef>
          </c:val>
          <c:extLst>
            <c:ext xmlns:c16="http://schemas.microsoft.com/office/drawing/2014/chart" uri="{C3380CC4-5D6E-409C-BE32-E72D297353CC}">
              <c16:uniqueId val="{00000000-FEEF-464C-A379-47A4C85154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FEEF-464C-A379-47A4C85154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62.9</c:v>
                </c:pt>
                <c:pt idx="1">
                  <c:v>61.51</c:v>
                </c:pt>
                <c:pt idx="2">
                  <c:v>61.48</c:v>
                </c:pt>
                <c:pt idx="3">
                  <c:v>62.29</c:v>
                </c:pt>
                <c:pt idx="4">
                  <c:v>62.39</c:v>
                </c:pt>
              </c:numCache>
            </c:numRef>
          </c:val>
          <c:extLst>
            <c:ext xmlns:c16="http://schemas.microsoft.com/office/drawing/2014/chart" uri="{C3380CC4-5D6E-409C-BE32-E72D297353CC}">
              <c16:uniqueId val="{00000000-BBEE-4C18-88F9-D5077B2F12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BEE-4C18-88F9-D5077B2F12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90.98</c:v>
                </c:pt>
                <c:pt idx="1">
                  <c:v>93.06</c:v>
                </c:pt>
                <c:pt idx="2">
                  <c:v>91.93</c:v>
                </c:pt>
                <c:pt idx="3">
                  <c:v>91.11</c:v>
                </c:pt>
                <c:pt idx="4">
                  <c:v>89.9</c:v>
                </c:pt>
              </c:numCache>
            </c:numRef>
          </c:val>
          <c:extLst>
            <c:ext xmlns:c16="http://schemas.microsoft.com/office/drawing/2014/chart" uri="{C3380CC4-5D6E-409C-BE32-E72D297353CC}">
              <c16:uniqueId val="{00000000-EE1E-4F2F-8A15-E1C3920BA2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EE1E-4F2F-8A15-E1C3920BA2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124.22</c:v>
                </c:pt>
                <c:pt idx="1">
                  <c:v>129.09</c:v>
                </c:pt>
                <c:pt idx="2">
                  <c:v>122.25</c:v>
                </c:pt>
                <c:pt idx="3">
                  <c:v>113.07</c:v>
                </c:pt>
                <c:pt idx="4">
                  <c:v>121.48</c:v>
                </c:pt>
              </c:numCache>
            </c:numRef>
          </c:val>
          <c:extLst>
            <c:ext xmlns:c16="http://schemas.microsoft.com/office/drawing/2014/chart" uri="{C3380CC4-5D6E-409C-BE32-E72D297353CC}">
              <c16:uniqueId val="{00000000-668A-470B-A68A-CA30391394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68A-470B-A68A-CA30391394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43.3</c:v>
                </c:pt>
                <c:pt idx="1">
                  <c:v>44.59</c:v>
                </c:pt>
                <c:pt idx="2">
                  <c:v>45.6</c:v>
                </c:pt>
                <c:pt idx="3">
                  <c:v>46.84</c:v>
                </c:pt>
                <c:pt idx="4">
                  <c:v>47.82</c:v>
                </c:pt>
              </c:numCache>
            </c:numRef>
          </c:val>
          <c:extLst>
            <c:ext xmlns:c16="http://schemas.microsoft.com/office/drawing/2014/chart" uri="{C3380CC4-5D6E-409C-BE32-E72D297353CC}">
              <c16:uniqueId val="{00000000-8E8C-465C-BA28-5B95E21E48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E8C-465C-BA28-5B95E21E48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23.79</c:v>
                </c:pt>
                <c:pt idx="1">
                  <c:v>20.28</c:v>
                </c:pt>
                <c:pt idx="2">
                  <c:v>21.73</c:v>
                </c:pt>
                <c:pt idx="3">
                  <c:v>20.82</c:v>
                </c:pt>
                <c:pt idx="4">
                  <c:v>24.13</c:v>
                </c:pt>
              </c:numCache>
            </c:numRef>
          </c:val>
          <c:extLst>
            <c:ext xmlns:c16="http://schemas.microsoft.com/office/drawing/2014/chart" uri="{C3380CC4-5D6E-409C-BE32-E72D297353CC}">
              <c16:uniqueId val="{00000000-8C52-4AF5-AF18-2C0CEC6125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8C52-4AF5-AF18-2C0CEC6125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D4-477F-9879-0F94D6C992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D8D4-477F-9879-0F94D6C992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423.96</c:v>
                </c:pt>
                <c:pt idx="1">
                  <c:v>431.87</c:v>
                </c:pt>
                <c:pt idx="2">
                  <c:v>528.19000000000005</c:v>
                </c:pt>
                <c:pt idx="3">
                  <c:v>645.58000000000004</c:v>
                </c:pt>
                <c:pt idx="4">
                  <c:v>597.34</c:v>
                </c:pt>
              </c:numCache>
            </c:numRef>
          </c:val>
          <c:extLst>
            <c:ext xmlns:c16="http://schemas.microsoft.com/office/drawing/2014/chart" uri="{C3380CC4-5D6E-409C-BE32-E72D297353CC}">
              <c16:uniqueId val="{00000000-78B9-4E1B-B61F-263CFF94FA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8B9-4E1B-B61F-263CFF94FA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285.19</c:v>
                </c:pt>
                <c:pt idx="1">
                  <c:v>263.39999999999998</c:v>
                </c:pt>
                <c:pt idx="2">
                  <c:v>244.17</c:v>
                </c:pt>
                <c:pt idx="3">
                  <c:v>225.26</c:v>
                </c:pt>
                <c:pt idx="4">
                  <c:v>210.03</c:v>
                </c:pt>
              </c:numCache>
            </c:numRef>
          </c:val>
          <c:extLst>
            <c:ext xmlns:c16="http://schemas.microsoft.com/office/drawing/2014/chart" uri="{C3380CC4-5D6E-409C-BE32-E72D297353CC}">
              <c16:uniqueId val="{00000000-8905-4F76-A869-2B6B421ECD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905-4F76-A869-2B6B421ECD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119.09</c:v>
                </c:pt>
                <c:pt idx="1">
                  <c:v>124.29</c:v>
                </c:pt>
                <c:pt idx="2">
                  <c:v>116.06</c:v>
                </c:pt>
                <c:pt idx="3">
                  <c:v>107.15</c:v>
                </c:pt>
                <c:pt idx="4">
                  <c:v>115.62</c:v>
                </c:pt>
              </c:numCache>
            </c:numRef>
          </c:val>
          <c:extLst>
            <c:ext xmlns:c16="http://schemas.microsoft.com/office/drawing/2014/chart" uri="{C3380CC4-5D6E-409C-BE32-E72D297353CC}">
              <c16:uniqueId val="{00000000-0FD2-450D-BE49-E27EAB244A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FD2-450D-BE49-E27EAB244A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110.05</c:v>
                </c:pt>
                <c:pt idx="1">
                  <c:v>105.43</c:v>
                </c:pt>
                <c:pt idx="2">
                  <c:v>113.09</c:v>
                </c:pt>
                <c:pt idx="3">
                  <c:v>122.86</c:v>
                </c:pt>
                <c:pt idx="4">
                  <c:v>113.6</c:v>
                </c:pt>
              </c:numCache>
            </c:numRef>
          </c:val>
          <c:extLst>
            <c:ext xmlns:c16="http://schemas.microsoft.com/office/drawing/2014/chart" uri="{C3380CC4-5D6E-409C-BE32-E72D297353CC}">
              <c16:uniqueId val="{00000000-987C-4001-A97A-274D714454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987C-4001-A97A-274D714454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 zoomScaleNormal="100" workbookViewId="0">
      <selection activeCell="BU88" sqref="BU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北島町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23227</v>
      </c>
      <c r="AM8" s="61"/>
      <c r="AN8" s="61"/>
      <c r="AO8" s="61"/>
      <c r="AP8" s="61"/>
      <c r="AQ8" s="61"/>
      <c r="AR8" s="61"/>
      <c r="AS8" s="61"/>
      <c r="AT8" s="52">
        <f>データ!$S$6</f>
        <v>8.74</v>
      </c>
      <c r="AU8" s="53"/>
      <c r="AV8" s="53"/>
      <c r="AW8" s="53"/>
      <c r="AX8" s="53"/>
      <c r="AY8" s="53"/>
      <c r="AZ8" s="53"/>
      <c r="BA8" s="53"/>
      <c r="BB8" s="54">
        <f>データ!$T$6</f>
        <v>2657.55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81.61</v>
      </c>
      <c r="J10" s="53"/>
      <c r="K10" s="53"/>
      <c r="L10" s="53"/>
      <c r="M10" s="53"/>
      <c r="N10" s="53"/>
      <c r="O10" s="64"/>
      <c r="P10" s="54">
        <f>データ!$P$6</f>
        <v>100</v>
      </c>
      <c r="Q10" s="54"/>
      <c r="R10" s="54"/>
      <c r="S10" s="54"/>
      <c r="T10" s="54"/>
      <c r="U10" s="54"/>
      <c r="V10" s="54"/>
      <c r="W10" s="61">
        <f>データ!$Q$6</f>
        <v>2440</v>
      </c>
      <c r="X10" s="61"/>
      <c r="Y10" s="61"/>
      <c r="Z10" s="61"/>
      <c r="AA10" s="61"/>
      <c r="AB10" s="61"/>
      <c r="AC10" s="61"/>
      <c r="AD10" s="2"/>
      <c r="AE10" s="2"/>
      <c r="AF10" s="2"/>
      <c r="AG10" s="2"/>
      <c r="AH10" s="4"/>
      <c r="AI10" s="4"/>
      <c r="AJ10" s="4"/>
      <c r="AK10" s="4"/>
      <c r="AL10" s="61">
        <f>データ!$U$6</f>
        <v>23072</v>
      </c>
      <c r="AM10" s="61"/>
      <c r="AN10" s="61"/>
      <c r="AO10" s="61"/>
      <c r="AP10" s="61"/>
      <c r="AQ10" s="61"/>
      <c r="AR10" s="61"/>
      <c r="AS10" s="61"/>
      <c r="AT10" s="52">
        <f>データ!$V$6</f>
        <v>8.74</v>
      </c>
      <c r="AU10" s="53"/>
      <c r="AV10" s="53"/>
      <c r="AW10" s="53"/>
      <c r="AX10" s="53"/>
      <c r="AY10" s="53"/>
      <c r="AZ10" s="53"/>
      <c r="BA10" s="53"/>
      <c r="BB10" s="54">
        <f>データ!$W$6</f>
        <v>2639.82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KosvqOy1U48CaS6/k5V0/BZesXsclIziY+kfaw91M9s+HvVCurgJBd+MuP3zyw8HBoa4+qv//OQZu9rJ3sxrw==" saltValue="4lpCrXyEuA7VmD3YoF/rj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364029</v>
      </c>
      <c r="D6" s="34">
        <f t="shared" si="3"/>
        <v>46</v>
      </c>
      <c r="E6" s="34">
        <f t="shared" si="3"/>
        <v>1</v>
      </c>
      <c r="F6" s="34">
        <f t="shared" si="3"/>
        <v>0</v>
      </c>
      <c r="G6" s="34">
        <f t="shared" si="3"/>
        <v>1</v>
      </c>
      <c r="H6" s="34" t="str">
        <f t="shared" si="3"/>
        <v>徳島県　北島町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81.61</v>
      </c>
      <c r="P6" s="35">
        <f t="shared" si="3"/>
        <v>100</v>
      </c>
      <c r="Q6" s="35">
        <f t="shared" si="3"/>
        <v>2440</v>
      </c>
      <c r="R6" s="35">
        <f t="shared" si="3"/>
        <v>23227</v>
      </c>
      <c r="S6" s="35">
        <f t="shared" si="3"/>
        <v>8.74</v>
      </c>
      <c r="T6" s="35">
        <f t="shared" si="3"/>
        <v>2657.55</v>
      </c>
      <c r="U6" s="35">
        <f t="shared" si="3"/>
        <v>23072</v>
      </c>
      <c r="V6" s="35">
        <f t="shared" si="3"/>
        <v>8.74</v>
      </c>
      <c r="W6" s="35">
        <f t="shared" si="3"/>
        <v>2639.82</v>
      </c>
      <c r="X6" s="36">
        <f>IF(X7="",NA(),X7)</f>
        <v>124.22</v>
      </c>
      <c r="Y6" s="36">
        <f t="shared" ref="Y6:AG6" si="4">IF(Y7="",NA(),Y7)</f>
        <v>129.09</v>
      </c>
      <c r="Z6" s="36">
        <f t="shared" si="4"/>
        <v>122.25</v>
      </c>
      <c r="AA6" s="36">
        <f t="shared" si="4"/>
        <v>113.07</v>
      </c>
      <c r="AB6" s="36">
        <f t="shared" si="4"/>
        <v>121.48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423.96</v>
      </c>
      <c r="AU6" s="36">
        <f t="shared" ref="AU6:BC6" si="6">IF(AU7="",NA(),AU7)</f>
        <v>431.87</v>
      </c>
      <c r="AV6" s="36">
        <f t="shared" si="6"/>
        <v>528.19000000000005</v>
      </c>
      <c r="AW6" s="36">
        <f t="shared" si="6"/>
        <v>645.58000000000004</v>
      </c>
      <c r="AX6" s="36">
        <f t="shared" si="6"/>
        <v>597.34</v>
      </c>
      <c r="AY6" s="36">
        <f t="shared" si="6"/>
        <v>391.54</v>
      </c>
      <c r="AZ6" s="36">
        <f t="shared" si="6"/>
        <v>384.34</v>
      </c>
      <c r="BA6" s="36">
        <f t="shared" si="6"/>
        <v>359.47</v>
      </c>
      <c r="BB6" s="36">
        <f t="shared" si="6"/>
        <v>369.69</v>
      </c>
      <c r="BC6" s="36">
        <f t="shared" si="6"/>
        <v>379.08</v>
      </c>
      <c r="BD6" s="35" t="str">
        <f>IF(BD7="","",IF(BD7="-","【-】","【"&amp;SUBSTITUTE(TEXT(BD7,"#,##0.00"),"-","△")&amp;"】"))</f>
        <v>【264.97】</v>
      </c>
      <c r="BE6" s="36">
        <f>IF(BE7="",NA(),BE7)</f>
        <v>285.19</v>
      </c>
      <c r="BF6" s="36">
        <f t="shared" ref="BF6:BN6" si="7">IF(BF7="",NA(),BF7)</f>
        <v>263.39999999999998</v>
      </c>
      <c r="BG6" s="36">
        <f t="shared" si="7"/>
        <v>244.17</v>
      </c>
      <c r="BH6" s="36">
        <f t="shared" si="7"/>
        <v>225.26</v>
      </c>
      <c r="BI6" s="36">
        <f t="shared" si="7"/>
        <v>210.03</v>
      </c>
      <c r="BJ6" s="36">
        <f t="shared" si="7"/>
        <v>386.97</v>
      </c>
      <c r="BK6" s="36">
        <f t="shared" si="7"/>
        <v>380.58</v>
      </c>
      <c r="BL6" s="36">
        <f t="shared" si="7"/>
        <v>401.79</v>
      </c>
      <c r="BM6" s="36">
        <f t="shared" si="7"/>
        <v>402.99</v>
      </c>
      <c r="BN6" s="36">
        <f t="shared" si="7"/>
        <v>398.98</v>
      </c>
      <c r="BO6" s="35" t="str">
        <f>IF(BO7="","",IF(BO7="-","【-】","【"&amp;SUBSTITUTE(TEXT(BO7,"#,##0.00"),"-","△")&amp;"】"))</f>
        <v>【266.61】</v>
      </c>
      <c r="BP6" s="36">
        <f>IF(BP7="",NA(),BP7)</f>
        <v>119.09</v>
      </c>
      <c r="BQ6" s="36">
        <f t="shared" ref="BQ6:BY6" si="8">IF(BQ7="",NA(),BQ7)</f>
        <v>124.29</v>
      </c>
      <c r="BR6" s="36">
        <f t="shared" si="8"/>
        <v>116.06</v>
      </c>
      <c r="BS6" s="36">
        <f t="shared" si="8"/>
        <v>107.15</v>
      </c>
      <c r="BT6" s="36">
        <f t="shared" si="8"/>
        <v>115.62</v>
      </c>
      <c r="BU6" s="36">
        <f t="shared" si="8"/>
        <v>101.72</v>
      </c>
      <c r="BV6" s="36">
        <f t="shared" si="8"/>
        <v>102.38</v>
      </c>
      <c r="BW6" s="36">
        <f t="shared" si="8"/>
        <v>100.12</v>
      </c>
      <c r="BX6" s="36">
        <f t="shared" si="8"/>
        <v>98.66</v>
      </c>
      <c r="BY6" s="36">
        <f t="shared" si="8"/>
        <v>98.64</v>
      </c>
      <c r="BZ6" s="35" t="str">
        <f>IF(BZ7="","",IF(BZ7="-","【-】","【"&amp;SUBSTITUTE(TEXT(BZ7,"#,##0.00"),"-","△")&amp;"】"))</f>
        <v>【103.24】</v>
      </c>
      <c r="CA6" s="36">
        <f>IF(CA7="",NA(),CA7)</f>
        <v>110.05</v>
      </c>
      <c r="CB6" s="36">
        <f t="shared" ref="CB6:CJ6" si="9">IF(CB7="",NA(),CB7)</f>
        <v>105.43</v>
      </c>
      <c r="CC6" s="36">
        <f t="shared" si="9"/>
        <v>113.09</v>
      </c>
      <c r="CD6" s="36">
        <f t="shared" si="9"/>
        <v>122.86</v>
      </c>
      <c r="CE6" s="36">
        <f t="shared" si="9"/>
        <v>113.6</v>
      </c>
      <c r="CF6" s="36">
        <f t="shared" si="9"/>
        <v>168.2</v>
      </c>
      <c r="CG6" s="36">
        <f t="shared" si="9"/>
        <v>168.67</v>
      </c>
      <c r="CH6" s="36">
        <f t="shared" si="9"/>
        <v>174.97</v>
      </c>
      <c r="CI6" s="36">
        <f t="shared" si="9"/>
        <v>178.59</v>
      </c>
      <c r="CJ6" s="36">
        <f t="shared" si="9"/>
        <v>178.92</v>
      </c>
      <c r="CK6" s="35" t="str">
        <f>IF(CK7="","",IF(CK7="-","【-】","【"&amp;SUBSTITUTE(TEXT(CK7,"#,##0.00"),"-","△")&amp;"】"))</f>
        <v>【168.38】</v>
      </c>
      <c r="CL6" s="36">
        <f>IF(CL7="",NA(),CL7)</f>
        <v>62.9</v>
      </c>
      <c r="CM6" s="36">
        <f t="shared" ref="CM6:CU6" si="10">IF(CM7="",NA(),CM7)</f>
        <v>61.51</v>
      </c>
      <c r="CN6" s="36">
        <f t="shared" si="10"/>
        <v>61.48</v>
      </c>
      <c r="CO6" s="36">
        <f t="shared" si="10"/>
        <v>62.29</v>
      </c>
      <c r="CP6" s="36">
        <f t="shared" si="10"/>
        <v>62.39</v>
      </c>
      <c r="CQ6" s="36">
        <f t="shared" si="10"/>
        <v>54.77</v>
      </c>
      <c r="CR6" s="36">
        <f t="shared" si="10"/>
        <v>54.92</v>
      </c>
      <c r="CS6" s="36">
        <f t="shared" si="10"/>
        <v>55.63</v>
      </c>
      <c r="CT6" s="36">
        <f t="shared" si="10"/>
        <v>55.03</v>
      </c>
      <c r="CU6" s="36">
        <f t="shared" si="10"/>
        <v>55.14</v>
      </c>
      <c r="CV6" s="35" t="str">
        <f>IF(CV7="","",IF(CV7="-","【-】","【"&amp;SUBSTITUTE(TEXT(CV7,"#,##0.00"),"-","△")&amp;"】"))</f>
        <v>【60.00】</v>
      </c>
      <c r="CW6" s="36">
        <f>IF(CW7="",NA(),CW7)</f>
        <v>90.98</v>
      </c>
      <c r="CX6" s="36">
        <f t="shared" ref="CX6:DF6" si="11">IF(CX7="",NA(),CX7)</f>
        <v>93.06</v>
      </c>
      <c r="CY6" s="36">
        <f t="shared" si="11"/>
        <v>91.93</v>
      </c>
      <c r="CZ6" s="36">
        <f t="shared" si="11"/>
        <v>91.11</v>
      </c>
      <c r="DA6" s="36">
        <f t="shared" si="11"/>
        <v>89.9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43.3</v>
      </c>
      <c r="DI6" s="36">
        <f t="shared" ref="DI6:DQ6" si="12">IF(DI7="",NA(),DI7)</f>
        <v>44.59</v>
      </c>
      <c r="DJ6" s="36">
        <f t="shared" si="12"/>
        <v>45.6</v>
      </c>
      <c r="DK6" s="36">
        <f t="shared" si="12"/>
        <v>46.84</v>
      </c>
      <c r="DL6" s="36">
        <f t="shared" si="12"/>
        <v>47.82</v>
      </c>
      <c r="DM6" s="36">
        <f t="shared" si="12"/>
        <v>47.46</v>
      </c>
      <c r="DN6" s="36">
        <f t="shared" si="12"/>
        <v>48.49</v>
      </c>
      <c r="DO6" s="36">
        <f t="shared" si="12"/>
        <v>48.05</v>
      </c>
      <c r="DP6" s="36">
        <f t="shared" si="12"/>
        <v>48.87</v>
      </c>
      <c r="DQ6" s="36">
        <f t="shared" si="12"/>
        <v>49.92</v>
      </c>
      <c r="DR6" s="35" t="str">
        <f>IF(DR7="","",IF(DR7="-","【-】","【"&amp;SUBSTITUTE(TEXT(DR7,"#,##0.00"),"-","△")&amp;"】"))</f>
        <v>【49.59】</v>
      </c>
      <c r="DS6" s="36">
        <f>IF(DS7="",NA(),DS7)</f>
        <v>23.79</v>
      </c>
      <c r="DT6" s="36">
        <f t="shared" ref="DT6:EB6" si="13">IF(DT7="",NA(),DT7)</f>
        <v>20.28</v>
      </c>
      <c r="DU6" s="36">
        <f t="shared" si="13"/>
        <v>21.73</v>
      </c>
      <c r="DV6" s="36">
        <f t="shared" si="13"/>
        <v>20.82</v>
      </c>
      <c r="DW6" s="36">
        <f t="shared" si="13"/>
        <v>24.13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0.05</v>
      </c>
      <c r="EE6" s="36">
        <f t="shared" ref="EE6:EM6" si="14">IF(EE7="",NA(),EE7)</f>
        <v>0.54</v>
      </c>
      <c r="EF6" s="36">
        <f t="shared" si="14"/>
        <v>0.47</v>
      </c>
      <c r="EG6" s="36">
        <f t="shared" si="14"/>
        <v>0.79</v>
      </c>
      <c r="EH6" s="36">
        <f t="shared" si="14"/>
        <v>0.56999999999999995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364029</v>
      </c>
      <c r="D7" s="38">
        <v>46</v>
      </c>
      <c r="E7" s="38">
        <v>1</v>
      </c>
      <c r="F7" s="38">
        <v>0</v>
      </c>
      <c r="G7" s="38">
        <v>1</v>
      </c>
      <c r="H7" s="38" t="s">
        <v>93</v>
      </c>
      <c r="I7" s="38" t="s">
        <v>94</v>
      </c>
      <c r="J7" s="38" t="s">
        <v>95</v>
      </c>
      <c r="K7" s="38" t="s">
        <v>96</v>
      </c>
      <c r="L7" s="38" t="s">
        <v>97</v>
      </c>
      <c r="M7" s="38" t="s">
        <v>98</v>
      </c>
      <c r="N7" s="39" t="s">
        <v>99</v>
      </c>
      <c r="O7" s="39">
        <v>81.61</v>
      </c>
      <c r="P7" s="39">
        <v>100</v>
      </c>
      <c r="Q7" s="39">
        <v>2440</v>
      </c>
      <c r="R7" s="39">
        <v>23227</v>
      </c>
      <c r="S7" s="39">
        <v>8.74</v>
      </c>
      <c r="T7" s="39">
        <v>2657.55</v>
      </c>
      <c r="U7" s="39">
        <v>23072</v>
      </c>
      <c r="V7" s="39">
        <v>8.74</v>
      </c>
      <c r="W7" s="39">
        <v>2639.82</v>
      </c>
      <c r="X7" s="39">
        <v>124.22</v>
      </c>
      <c r="Y7" s="39">
        <v>129.09</v>
      </c>
      <c r="Z7" s="39">
        <v>122.25</v>
      </c>
      <c r="AA7" s="39">
        <v>113.07</v>
      </c>
      <c r="AB7" s="39">
        <v>121.48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423.96</v>
      </c>
      <c r="AU7" s="39">
        <v>431.87</v>
      </c>
      <c r="AV7" s="39">
        <v>528.19000000000005</v>
      </c>
      <c r="AW7" s="39">
        <v>645.58000000000004</v>
      </c>
      <c r="AX7" s="39">
        <v>597.34</v>
      </c>
      <c r="AY7" s="39">
        <v>391.54</v>
      </c>
      <c r="AZ7" s="39">
        <v>384.34</v>
      </c>
      <c r="BA7" s="39">
        <v>359.47</v>
      </c>
      <c r="BB7" s="39">
        <v>369.69</v>
      </c>
      <c r="BC7" s="39">
        <v>379.08</v>
      </c>
      <c r="BD7" s="39">
        <v>264.97000000000003</v>
      </c>
      <c r="BE7" s="39">
        <v>285.19</v>
      </c>
      <c r="BF7" s="39">
        <v>263.39999999999998</v>
      </c>
      <c r="BG7" s="39">
        <v>244.17</v>
      </c>
      <c r="BH7" s="39">
        <v>225.26</v>
      </c>
      <c r="BI7" s="39">
        <v>210.03</v>
      </c>
      <c r="BJ7" s="39">
        <v>386.97</v>
      </c>
      <c r="BK7" s="39">
        <v>380.58</v>
      </c>
      <c r="BL7" s="39">
        <v>401.79</v>
      </c>
      <c r="BM7" s="39">
        <v>402.99</v>
      </c>
      <c r="BN7" s="39">
        <v>398.98</v>
      </c>
      <c r="BO7" s="39">
        <v>266.61</v>
      </c>
      <c r="BP7" s="39">
        <v>119.09</v>
      </c>
      <c r="BQ7" s="39">
        <v>124.29</v>
      </c>
      <c r="BR7" s="39">
        <v>116.06</v>
      </c>
      <c r="BS7" s="39">
        <v>107.15</v>
      </c>
      <c r="BT7" s="39">
        <v>115.62</v>
      </c>
      <c r="BU7" s="39">
        <v>101.72</v>
      </c>
      <c r="BV7" s="39">
        <v>102.38</v>
      </c>
      <c r="BW7" s="39">
        <v>100.12</v>
      </c>
      <c r="BX7" s="39">
        <v>98.66</v>
      </c>
      <c r="BY7" s="39">
        <v>98.64</v>
      </c>
      <c r="BZ7" s="39">
        <v>103.24</v>
      </c>
      <c r="CA7" s="39">
        <v>110.05</v>
      </c>
      <c r="CB7" s="39">
        <v>105.43</v>
      </c>
      <c r="CC7" s="39">
        <v>113.09</v>
      </c>
      <c r="CD7" s="39">
        <v>122.86</v>
      </c>
      <c r="CE7" s="39">
        <v>113.6</v>
      </c>
      <c r="CF7" s="39">
        <v>168.2</v>
      </c>
      <c r="CG7" s="39">
        <v>168.67</v>
      </c>
      <c r="CH7" s="39">
        <v>174.97</v>
      </c>
      <c r="CI7" s="39">
        <v>178.59</v>
      </c>
      <c r="CJ7" s="39">
        <v>178.92</v>
      </c>
      <c r="CK7" s="39">
        <v>168.38</v>
      </c>
      <c r="CL7" s="39">
        <v>62.9</v>
      </c>
      <c r="CM7" s="39">
        <v>61.51</v>
      </c>
      <c r="CN7" s="39">
        <v>61.48</v>
      </c>
      <c r="CO7" s="39">
        <v>62.29</v>
      </c>
      <c r="CP7" s="39">
        <v>62.39</v>
      </c>
      <c r="CQ7" s="39">
        <v>54.77</v>
      </c>
      <c r="CR7" s="39">
        <v>54.92</v>
      </c>
      <c r="CS7" s="39">
        <v>55.63</v>
      </c>
      <c r="CT7" s="39">
        <v>55.03</v>
      </c>
      <c r="CU7" s="39">
        <v>55.14</v>
      </c>
      <c r="CV7" s="39">
        <v>60</v>
      </c>
      <c r="CW7" s="39">
        <v>90.98</v>
      </c>
      <c r="CX7" s="39">
        <v>93.06</v>
      </c>
      <c r="CY7" s="39">
        <v>91.93</v>
      </c>
      <c r="CZ7" s="39">
        <v>91.11</v>
      </c>
      <c r="DA7" s="39">
        <v>89.9</v>
      </c>
      <c r="DB7" s="39">
        <v>82.89</v>
      </c>
      <c r="DC7" s="39">
        <v>82.66</v>
      </c>
      <c r="DD7" s="39">
        <v>82.04</v>
      </c>
      <c r="DE7" s="39">
        <v>81.900000000000006</v>
      </c>
      <c r="DF7" s="39">
        <v>81.39</v>
      </c>
      <c r="DG7" s="39">
        <v>89.8</v>
      </c>
      <c r="DH7" s="39">
        <v>43.3</v>
      </c>
      <c r="DI7" s="39">
        <v>44.59</v>
      </c>
      <c r="DJ7" s="39">
        <v>45.6</v>
      </c>
      <c r="DK7" s="39">
        <v>46.84</v>
      </c>
      <c r="DL7" s="39">
        <v>47.82</v>
      </c>
      <c r="DM7" s="39">
        <v>47.46</v>
      </c>
      <c r="DN7" s="39">
        <v>48.49</v>
      </c>
      <c r="DO7" s="39">
        <v>48.05</v>
      </c>
      <c r="DP7" s="39">
        <v>48.87</v>
      </c>
      <c r="DQ7" s="39">
        <v>49.92</v>
      </c>
      <c r="DR7" s="39">
        <v>49.59</v>
      </c>
      <c r="DS7" s="39">
        <v>23.79</v>
      </c>
      <c r="DT7" s="39">
        <v>20.28</v>
      </c>
      <c r="DU7" s="39">
        <v>21.73</v>
      </c>
      <c r="DV7" s="39">
        <v>20.82</v>
      </c>
      <c r="DW7" s="39">
        <v>24.13</v>
      </c>
      <c r="DX7" s="39">
        <v>9.7100000000000009</v>
      </c>
      <c r="DY7" s="39">
        <v>12.79</v>
      </c>
      <c r="DZ7" s="39">
        <v>13.39</v>
      </c>
      <c r="EA7" s="39">
        <v>14.85</v>
      </c>
      <c r="EB7" s="39">
        <v>16.88</v>
      </c>
      <c r="EC7" s="39">
        <v>19.440000000000001</v>
      </c>
      <c r="ED7" s="39">
        <v>0.05</v>
      </c>
      <c r="EE7" s="39">
        <v>0.54</v>
      </c>
      <c r="EF7" s="39">
        <v>0.47</v>
      </c>
      <c r="EG7" s="39">
        <v>0.79</v>
      </c>
      <c r="EH7" s="39">
        <v>0.56999999999999995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2021-01-21T01:50:51Z</cp:lastPrinted>
  <dcterms:created xsi:type="dcterms:W3CDTF">2020-12-04T02:14:10Z</dcterms:created>
  <dcterms:modified xsi:type="dcterms:W3CDTF">2021-01-21T01:52:10Z</dcterms:modified>
  <cp:category/>
</cp:coreProperties>
</file>