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mida.koichi\Desktop\令和２年度\調査\経営分析\"/>
    </mc:Choice>
  </mc:AlternateContent>
  <xr:revisionPtr revIDLastSave="0" documentId="13_ncr:1_{E46C5D58-540C-443A-91C6-65F57A9F8990}" xr6:coauthVersionLast="44" xr6:coauthVersionMax="44" xr10:uidLastSave="{00000000-0000-0000-0000-000000000000}"/>
  <workbookProtection workbookAlgorithmName="SHA-512" workbookHashValue="I1bGF5HrphIkQNqoY25RruO4I7x6/foSzaNtP2iM325u+W7wvVsLO8fZFSYXOUl7Xp8ECF0CbFRNz5zU+Mexow==" workbookSaltValue="V225N2E28nX22oZ4iyI2s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<sst xmlns="http://schemas.openxmlformats.org/spreadsheetml/2006/main" count="228" uniqueCount="113">
  <si>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</si>
  <si>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</si>
  <si>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</si>
  <si>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</si>
  <si>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</si>
  <si>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</si>
  <si>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</si>
  <si>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</si>
  <si>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</si>
  <si>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</si>
  <si>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</si>
  <si>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</si>
  <si>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</si>
  <si>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</si>
  <si>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</si>
  <si>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</si>
  <si>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</si>
  <si>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</si>
  <si>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</si>
  <si>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</si>
  <si>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</si>
  <si>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</si>
  <si>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</si>
  <si>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</si>
  <si>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</si>
  <si>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</si>
  <si>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</si>
  <si>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</si>
  <si>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</si>
  <si>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</si>
  <si>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</si>
  <si>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</si>
  <si>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</si>
  <si>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</si>
  <si>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</si>
  <si>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</si>
  <si>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</si>
  <si>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</si>
  <si>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</si>
  <si>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</si>
  <si>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</si>
  <si>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</si>
  <si>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</si>
  <si>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</si>
  <si>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</si>
  <si>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</si>
  <si>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</si>
  <si>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</si>
  <si>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</si>
  <si>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</si>
  <si>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</si>
  <si>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</si>
  <si>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</si>
  <si>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</si>
  <si>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</si>
  <si>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</si>
  <si>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</si>
  <si>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</si>
  <si>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</si>
  <si>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</si>
  <si>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</si>
  <si>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</si>
  <si>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</si>
  <si>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</si>
  <si>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</si>
  <si>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</si>
  <si>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</si>
  <si>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</si>
  <si>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</si>
  <si>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</si>
  <si>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</si>
  <si>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</si>
  <si>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</si>
  <si>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</si>
  <si>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</si>
  <si>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</si>
  <si>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</si>
  <si>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</si>
  <si>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</si>
  <si>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</si>
  <si>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</si>
  <si>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</si>
  <si>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</si>
  <si>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</si>
  <si>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</si>
  <si>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</si>
  <si>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</si>
  <si>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</si>
  <si>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</si>
  <si>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</si>
  <si>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</si>
  <si>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</si>
  <si>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</si>
  <si>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</si>
  <si>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</si>
  <si>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</si>
  <si>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</si>
  <si>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</si>
  <si>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</si>
  <si>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</si>
  <si>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</si>
  <si>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</si>
  <si>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</si>
  <si>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</si>
  <si>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</si>
  <si>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</si>
  <si>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</si>
  <si>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</si>
  <si>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</si>
  <si>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</si>
  <si>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過疎高齢化が進み、人口の減少が止まらない状況で、料金収入は減少傾向にある。施設・設備の多くは老朽化が進み、あと数年で法定耐用年数を迎えることとなるため、整備・更新のための財源確保が必要で経営の抜本的改革が求められる状況である。令和２年度に簡易水道を経営統合し、財政基盤を強化すると共に経営戦略に基づき、一層の経費削減、水道料金改定等経営健全化に取組み、安定経営を目指す。</t>
    <rPh sb="38" eb="40">
      <t>シセツ</t>
    </rPh>
    <rPh sb="41" eb="43">
      <t>セツビ</t>
    </rPh>
    <rPh sb="44" eb="45">
      <t>オオ</t>
    </rPh>
    <rPh sb="47" eb="50">
      <t>ロウキュウカ</t>
    </rPh>
    <rPh sb="51" eb="52">
      <t>スス</t>
    </rPh>
    <rPh sb="77" eb="79">
      <t>セイビ</t>
    </rPh>
    <rPh sb="91" eb="93">
      <t>ヒツヨウ</t>
    </rPh>
    <rPh sb="114" eb="116">
      <t>レイワ</t>
    </rPh>
    <rPh sb="117" eb="119">
      <t>ネンド</t>
    </rPh>
    <rPh sb="120" eb="122">
      <t>カンイ</t>
    </rPh>
    <rPh sb="122" eb="124">
      <t>スイドウ</t>
    </rPh>
    <rPh sb="125" eb="127">
      <t>ケイエイ</t>
    </rPh>
    <rPh sb="127" eb="129">
      <t>トウゴウ</t>
    </rPh>
    <rPh sb="131" eb="133">
      <t>ザイセイ</t>
    </rPh>
    <rPh sb="133" eb="135">
      <t>キバン</t>
    </rPh>
    <rPh sb="136" eb="138">
      <t>キョウカ</t>
    </rPh>
    <rPh sb="141" eb="142">
      <t>トモ</t>
    </rPh>
    <rPh sb="143" eb="145">
      <t>ケイエイ</t>
    </rPh>
    <rPh sb="145" eb="147">
      <t>センリャク</t>
    </rPh>
    <rPh sb="148" eb="149">
      <t>モト</t>
    </rPh>
    <rPh sb="152" eb="154">
      <t>イッソウ</t>
    </rPh>
    <rPh sb="155" eb="157">
      <t>ケイヒ</t>
    </rPh>
    <rPh sb="157" eb="159">
      <t>サクゲン</t>
    </rPh>
    <rPh sb="160" eb="162">
      <t>スイドウ</t>
    </rPh>
    <rPh sb="162" eb="164">
      <t>リョウキン</t>
    </rPh>
    <rPh sb="164" eb="166">
      <t>カイテイ</t>
    </rPh>
    <rPh sb="166" eb="167">
      <t>トウ</t>
    </rPh>
    <rPh sb="167" eb="169">
      <t>ケイエイ</t>
    </rPh>
    <rPh sb="169" eb="172">
      <t>ケンゼンカ</t>
    </rPh>
    <rPh sb="173" eb="175">
      <t>トリクミ</t>
    </rPh>
    <rPh sb="177" eb="179">
      <t>アンテイ</t>
    </rPh>
    <rPh sb="179" eb="181">
      <t>ケイエイ</t>
    </rPh>
    <rPh sb="182" eb="184">
      <t>メザ</t>
    </rPh>
    <phoneticPr fontId="4"/>
  </si>
  <si>
    <t xml:space="preserve">　経常収支比率は平均値に近く累積欠損金も無く、流動比率も高く健全性は確保されている。一方施設設備の老朽化は進み、今後更新・整備に伴い企業債借入が増加し、企業債残高対給水収益比率の上昇が見込まれ、更なる費用削減や更新投資等に充てる財源の確保が必要である。料金回収率・給水原価・有収率はは平均値より良いが、施設利用率は施設建設時より過疎化が進み利用率は低下している。 </t>
    <rPh sb="1" eb="3">
      <t>ケイジョウ</t>
    </rPh>
    <rPh sb="3" eb="5">
      <t>シュウシ</t>
    </rPh>
    <rPh sb="5" eb="7">
      <t>ヒリツ</t>
    </rPh>
    <rPh sb="8" eb="11">
      <t>ヘイキンチ</t>
    </rPh>
    <rPh sb="12" eb="13">
      <t>チカ</t>
    </rPh>
    <rPh sb="14" eb="16">
      <t>ルイセキ</t>
    </rPh>
    <rPh sb="16" eb="18">
      <t>ケッソン</t>
    </rPh>
    <rPh sb="18" eb="19">
      <t>キン</t>
    </rPh>
    <rPh sb="20" eb="21">
      <t>ナ</t>
    </rPh>
    <rPh sb="23" eb="25">
      <t>リュウドウ</t>
    </rPh>
    <rPh sb="25" eb="27">
      <t>ヒリツ</t>
    </rPh>
    <rPh sb="28" eb="29">
      <t>タカ</t>
    </rPh>
    <rPh sb="30" eb="32">
      <t>ケンゼン</t>
    </rPh>
    <rPh sb="32" eb="33">
      <t>セイ</t>
    </rPh>
    <rPh sb="34" eb="36">
      <t>カクホ</t>
    </rPh>
    <rPh sb="42" eb="44">
      <t>イッポウ</t>
    </rPh>
    <rPh sb="44" eb="46">
      <t>シセツ</t>
    </rPh>
    <rPh sb="46" eb="48">
      <t>セツビ</t>
    </rPh>
    <rPh sb="49" eb="52">
      <t>ロウキュウカ</t>
    </rPh>
    <rPh sb="53" eb="54">
      <t>スス</t>
    </rPh>
    <rPh sb="56" eb="58">
      <t>コンゴ</t>
    </rPh>
    <rPh sb="58" eb="60">
      <t>コウシン</t>
    </rPh>
    <rPh sb="61" eb="63">
      <t>セイビ</t>
    </rPh>
    <rPh sb="64" eb="65">
      <t>トモナ</t>
    </rPh>
    <rPh sb="66" eb="68">
      <t>キギョウ</t>
    </rPh>
    <rPh sb="68" eb="69">
      <t>サイ</t>
    </rPh>
    <rPh sb="69" eb="71">
      <t>カリイレ</t>
    </rPh>
    <rPh sb="72" eb="74">
      <t>ゾウカ</t>
    </rPh>
    <rPh sb="76" eb="78">
      <t>キギョウ</t>
    </rPh>
    <rPh sb="78" eb="79">
      <t>サイ</t>
    </rPh>
    <rPh sb="79" eb="81">
      <t>ザンダカ</t>
    </rPh>
    <rPh sb="81" eb="82">
      <t>タイ</t>
    </rPh>
    <rPh sb="82" eb="84">
      <t>キュウスイ</t>
    </rPh>
    <rPh sb="84" eb="86">
      <t>シュウエキ</t>
    </rPh>
    <rPh sb="86" eb="88">
      <t>ヒリツ</t>
    </rPh>
    <rPh sb="89" eb="91">
      <t>ジョウショウ</t>
    </rPh>
    <rPh sb="92" eb="94">
      <t>ミコ</t>
    </rPh>
    <rPh sb="97" eb="98">
      <t>サラ</t>
    </rPh>
    <rPh sb="100" eb="102">
      <t>ヒヨウ</t>
    </rPh>
    <rPh sb="102" eb="104">
      <t>サクゲン</t>
    </rPh>
    <rPh sb="105" eb="107">
      <t>コウシン</t>
    </rPh>
    <rPh sb="107" eb="109">
      <t>トウシ</t>
    </rPh>
    <rPh sb="109" eb="110">
      <t>トウ</t>
    </rPh>
    <rPh sb="111" eb="112">
      <t>ア</t>
    </rPh>
    <rPh sb="114" eb="116">
      <t>ザイゲン</t>
    </rPh>
    <rPh sb="117" eb="119">
      <t>カクホ</t>
    </rPh>
    <rPh sb="120" eb="122">
      <t>ヒツヨウ</t>
    </rPh>
    <rPh sb="126" eb="128">
      <t>リョウキン</t>
    </rPh>
    <rPh sb="128" eb="130">
      <t>カイシュウ</t>
    </rPh>
    <rPh sb="130" eb="131">
      <t>リツ</t>
    </rPh>
    <rPh sb="132" eb="134">
      <t>キュウスイ</t>
    </rPh>
    <rPh sb="134" eb="136">
      <t>ゲンカ</t>
    </rPh>
    <rPh sb="137" eb="140">
      <t>ユウシュウリツ</t>
    </rPh>
    <rPh sb="142" eb="145">
      <t>ヘイキンチ</t>
    </rPh>
    <rPh sb="147" eb="148">
      <t>ヨ</t>
    </rPh>
    <rPh sb="151" eb="153">
      <t>シセツ</t>
    </rPh>
    <rPh sb="153" eb="155">
      <t>リヨウ</t>
    </rPh>
    <rPh sb="155" eb="156">
      <t>リツ</t>
    </rPh>
    <rPh sb="157" eb="159">
      <t>シセツ</t>
    </rPh>
    <rPh sb="159" eb="161">
      <t>ケンセツ</t>
    </rPh>
    <rPh sb="161" eb="162">
      <t>ジ</t>
    </rPh>
    <rPh sb="164" eb="167">
      <t>カソカ</t>
    </rPh>
    <rPh sb="168" eb="169">
      <t>スス</t>
    </rPh>
    <rPh sb="170" eb="173">
      <t>リヨウリツ</t>
    </rPh>
    <rPh sb="174" eb="176">
      <t>テイカ</t>
    </rPh>
    <phoneticPr fontId="4"/>
  </si>
  <si>
    <t>　有形固定資産減価率が年々上昇、施設・設備の多くは、数年で法定耐用年数を迎えることとなる。現在有収率は維持しているが管路の老朽化を要因とする漏水事案も増加しており継続的な管路更新が必要である。</t>
    <rPh sb="11" eb="13">
      <t>ネンネン</t>
    </rPh>
    <rPh sb="13" eb="15">
      <t>ジョウショウ</t>
    </rPh>
    <rPh sb="16" eb="18">
      <t>シセツ</t>
    </rPh>
    <rPh sb="19" eb="21">
      <t>セツビ</t>
    </rPh>
    <rPh sb="45" eb="47">
      <t>ゲンザイ</t>
    </rPh>
    <rPh sb="47" eb="50">
      <t>ユウシュウリツ</t>
    </rPh>
    <rPh sb="51" eb="53">
      <t>イジ</t>
    </rPh>
    <rPh sb="65" eb="67">
      <t>ヨウイン</t>
    </rPh>
    <rPh sb="70" eb="72">
      <t>ロウスイ</t>
    </rPh>
    <rPh sb="72" eb="74">
      <t>ジアン</t>
    </rPh>
    <rPh sb="75" eb="77">
      <t>ゾウカ</t>
    </rPh>
    <rPh sb="81" eb="84">
      <t>ケイゾクテキ</t>
    </rPh>
    <rPh sb="85" eb="87">
      <t>カンロ</t>
    </rPh>
    <rPh sb="87" eb="89">
      <t>コウシン</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</si>
</sst>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0.14000000000000001</c:v>
                </c:pt>
                <c:pt idx="1">
                  <c:v>0.67</c:v>
                </c:pt>
                <c:pt idx="2">
                  <c:v>0.98</c:v>
                </c:pt>
                <c:pt idx="3" formatCode="#,##0.00;&quot;△&quot;#,##0.00">
                  <c:v>0</c:v>
                </c:pt>
                <c:pt idx="4" formatCode="#,##0.00;&quot;△&quot;#,##0.00">
                  <c:v>0</c:v>
                </c:pt>
              </c:numCache>
            </c:numRef>
          </c:val>
          <c:extLst>
            <c:ext xmlns:c16="http://schemas.microsoft.com/office/drawing/2014/chart" uri="{C3380CC4-5D6E-409C-BE32-E72D297353CC}">
              <c16:uniqueId val="{00000000-3A01-43FB-B743-A69DC10E14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3A01-43FB-B743-A69DC10E14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30.46</c:v>
                </c:pt>
                <c:pt idx="1">
                  <c:v>29.5</c:v>
                </c:pt>
                <c:pt idx="2">
                  <c:v>29.37</c:v>
                </c:pt>
                <c:pt idx="3">
                  <c:v>29.32</c:v>
                </c:pt>
                <c:pt idx="4">
                  <c:v>28.18</c:v>
                </c:pt>
              </c:numCache>
            </c:numRef>
          </c:val>
          <c:extLst>
            <c:ext xmlns:c16="http://schemas.microsoft.com/office/drawing/2014/chart" uri="{C3380CC4-5D6E-409C-BE32-E72D297353CC}">
              <c16:uniqueId val="{00000000-22E9-42D4-9E41-8526216DDD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22E9-42D4-9E41-8526216DDD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86.28</c:v>
                </c:pt>
                <c:pt idx="1">
                  <c:v>86.42</c:v>
                </c:pt>
                <c:pt idx="2">
                  <c:v>86.5</c:v>
                </c:pt>
                <c:pt idx="3">
                  <c:v>83.58</c:v>
                </c:pt>
                <c:pt idx="4">
                  <c:v>84.35</c:v>
                </c:pt>
              </c:numCache>
            </c:numRef>
          </c:val>
          <c:extLst>
            <c:ext xmlns:c16="http://schemas.microsoft.com/office/drawing/2014/chart" uri="{C3380CC4-5D6E-409C-BE32-E72D297353CC}">
              <c16:uniqueId val="{00000000-8A66-4E89-AC33-F5281CBE23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8A66-4E89-AC33-F5281CBE23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103.07</c:v>
                </c:pt>
                <c:pt idx="1">
                  <c:v>115.15</c:v>
                </c:pt>
                <c:pt idx="2">
                  <c:v>106.96</c:v>
                </c:pt>
                <c:pt idx="3">
                  <c:v>102.13</c:v>
                </c:pt>
                <c:pt idx="4">
                  <c:v>104.32</c:v>
                </c:pt>
              </c:numCache>
            </c:numRef>
          </c:val>
          <c:extLst>
            <c:ext xmlns:c16="http://schemas.microsoft.com/office/drawing/2014/chart" uri="{C3380CC4-5D6E-409C-BE32-E72D297353CC}">
              <c16:uniqueId val="{00000000-39B8-429B-B620-CE38C46336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39B8-429B-B620-CE38C46336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47.76</c:v>
                </c:pt>
                <c:pt idx="1">
                  <c:v>48.8</c:v>
                </c:pt>
                <c:pt idx="2">
                  <c:v>50.24</c:v>
                </c:pt>
                <c:pt idx="3">
                  <c:v>52.43</c:v>
                </c:pt>
                <c:pt idx="4">
                  <c:v>54.47</c:v>
                </c:pt>
              </c:numCache>
            </c:numRef>
          </c:val>
          <c:extLst>
            <c:ext xmlns:c16="http://schemas.microsoft.com/office/drawing/2014/chart" uri="{C3380CC4-5D6E-409C-BE32-E72D297353CC}">
              <c16:uniqueId val="{00000000-E72D-431C-B762-8D71C24E32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E72D-431C-B762-8D71C24E32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9B-4755-8AE1-E1B222AA30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359B-4755-8AE1-E1B222AA30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95-4E45-A281-4075583FAD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1595-4E45-A281-4075583FAD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273.81</c:v>
                </c:pt>
                <c:pt idx="1">
                  <c:v>772.3</c:v>
                </c:pt>
                <c:pt idx="2">
                  <c:v>1208.21</c:v>
                </c:pt>
                <c:pt idx="3">
                  <c:v>943.12</c:v>
                </c:pt>
                <c:pt idx="4">
                  <c:v>932.62</c:v>
                </c:pt>
              </c:numCache>
            </c:numRef>
          </c:val>
          <c:extLst>
            <c:ext xmlns:c16="http://schemas.microsoft.com/office/drawing/2014/chart" uri="{C3380CC4-5D6E-409C-BE32-E72D297353CC}">
              <c16:uniqueId val="{00000000-6169-4F00-95F7-F83E4AADAE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6169-4F00-95F7-F83E4AADAE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234.65</c:v>
                </c:pt>
                <c:pt idx="1">
                  <c:v>261.07</c:v>
                </c:pt>
                <c:pt idx="2">
                  <c:v>272.44</c:v>
                </c:pt>
                <c:pt idx="3">
                  <c:v>272.81</c:v>
                </c:pt>
                <c:pt idx="4">
                  <c:v>261.64999999999998</c:v>
                </c:pt>
              </c:numCache>
            </c:numRef>
          </c:val>
          <c:extLst>
            <c:ext xmlns:c16="http://schemas.microsoft.com/office/drawing/2014/chart" uri="{C3380CC4-5D6E-409C-BE32-E72D297353CC}">
              <c16:uniqueId val="{00000000-84B9-4701-A4DB-2DF140DFBF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84B9-4701-A4DB-2DF140DFBF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93.58</c:v>
                </c:pt>
                <c:pt idx="1">
                  <c:v>112.9</c:v>
                </c:pt>
                <c:pt idx="2">
                  <c:v>100.36</c:v>
                </c:pt>
                <c:pt idx="3">
                  <c:v>93.24</c:v>
                </c:pt>
                <c:pt idx="4">
                  <c:v>90.85</c:v>
                </c:pt>
              </c:numCache>
            </c:numRef>
          </c:val>
          <c:extLst>
            <c:ext xmlns:c16="http://schemas.microsoft.com/office/drawing/2014/chart" uri="{C3380CC4-5D6E-409C-BE32-E72D297353CC}">
              <c16:uniqueId val="{00000000-A371-41BF-92CE-3B49522994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A371-41BF-92CE-3B49522994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164.59</c:v>
                </c:pt>
                <c:pt idx="1">
                  <c:v>139.88999999999999</c:v>
                </c:pt>
                <c:pt idx="2">
                  <c:v>157.5</c:v>
                </c:pt>
                <c:pt idx="3">
                  <c:v>169.36</c:v>
                </c:pt>
                <c:pt idx="4">
                  <c:v>173.97</c:v>
                </c:pt>
              </c:numCache>
            </c:numRef>
          </c:val>
          <c:extLst>
            <c:ext xmlns:c16="http://schemas.microsoft.com/office/drawing/2014/chart" uri="{C3380CC4-5D6E-409C-BE32-E72D297353CC}">
              <c16:uniqueId val="{00000000-C983-4120-9955-DBE61911AB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C983-4120-9955-DBE61911AB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5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美波町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6627</v>
      </c>
      <c r="AM8" s="71"/>
      <c r="AN8" s="71"/>
      <c r="AO8" s="71"/>
      <c r="AP8" s="71"/>
      <c r="AQ8" s="71"/>
      <c r="AR8" s="71"/>
      <c r="AS8" s="71"/>
      <c r="AT8" s="67">
        <f>データ!$S$6</f>
        <v>140.74</v>
      </c>
      <c r="AU8" s="68"/>
      <c r="AV8" s="68"/>
      <c r="AW8" s="68"/>
      <c r="AX8" s="68"/>
      <c r="AY8" s="68"/>
      <c r="AZ8" s="68"/>
      <c r="BA8" s="68"/>
      <c r="BB8" s="70">
        <f>データ!$T$6</f>
        <v>47.09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81.06</v>
      </c>
      <c r="J10" s="68"/>
      <c r="K10" s="68"/>
      <c r="L10" s="68"/>
      <c r="M10" s="68"/>
      <c r="N10" s="68"/>
      <c r="O10" s="69"/>
      <c r="P10" s="70">
        <f>データ!$P$6</f>
        <v>51.45</v>
      </c>
      <c r="Q10" s="70"/>
      <c r="R10" s="70"/>
      <c r="S10" s="70"/>
      <c r="T10" s="70"/>
      <c r="U10" s="70"/>
      <c r="V10" s="70"/>
      <c r="W10" s="71">
        <f>データ!$Q$6</f>
        <v>2950</v>
      </c>
      <c r="X10" s="71"/>
      <c r="Y10" s="71"/>
      <c r="Z10" s="71"/>
      <c r="AA10" s="71"/>
      <c r="AB10" s="71"/>
      <c r="AC10" s="71"/>
      <c r="AD10" s="2"/>
      <c r="AE10" s="2"/>
      <c r="AF10" s="2"/>
      <c r="AG10" s="2"/>
      <c r="AH10" s="4"/>
      <c r="AI10" s="4"/>
      <c r="AJ10" s="4"/>
      <c r="AK10" s="4"/>
      <c r="AL10" s="71">
        <f>データ!$U$6</f>
        <v>3372</v>
      </c>
      <c r="AM10" s="71"/>
      <c r="AN10" s="71"/>
      <c r="AO10" s="71"/>
      <c r="AP10" s="71"/>
      <c r="AQ10" s="71"/>
      <c r="AR10" s="71"/>
      <c r="AS10" s="71"/>
      <c r="AT10" s="67">
        <f>データ!$V$6</f>
        <v>4.93</v>
      </c>
      <c r="AU10" s="68"/>
      <c r="AV10" s="68"/>
      <c r="AW10" s="68"/>
      <c r="AX10" s="68"/>
      <c r="AY10" s="68"/>
      <c r="AZ10" s="68"/>
      <c r="BA10" s="68"/>
      <c r="BB10" s="70">
        <f>データ!$W$6</f>
        <v>683.98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SSgqNn9hBN96Mu+mfk9VXMr2ly9SkMPPQ3dUsJGd6EEEWVWuK3Bh3EulOXRqKQqHjD2nm78sSq1VKKqz4YutQ==" saltValue="Viv7MPubGDtijDhr0BL/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363871</v>
      </c>
      <c r="D6" s="34">
        <f t="shared" si="3"/>
        <v>46</v>
      </c>
      <c r="E6" s="34">
        <f t="shared" si="3"/>
        <v>1</v>
      </c>
      <c r="F6" s="34">
        <f t="shared" si="3"/>
        <v>0</v>
      </c>
      <c r="G6" s="34">
        <f t="shared" si="3"/>
        <v>1</v>
      </c>
      <c r="H6" s="34" t="str">
        <f t="shared" si="3"/>
        <v>徳島県　美波町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81.06</v>
      </c>
      <c r="P6" s="35">
        <f t="shared" si="3"/>
        <v>51.45</v>
      </c>
      <c r="Q6" s="35">
        <f t="shared" si="3"/>
        <v>2950</v>
      </c>
      <c r="R6" s="35">
        <f t="shared" si="3"/>
        <v>6627</v>
      </c>
      <c r="S6" s="35">
        <f t="shared" si="3"/>
        <v>140.74</v>
      </c>
      <c r="T6" s="35">
        <f t="shared" si="3"/>
        <v>47.09</v>
      </c>
      <c r="U6" s="35">
        <f t="shared" si="3"/>
        <v>3372</v>
      </c>
      <c r="V6" s="35">
        <f t="shared" si="3"/>
        <v>4.93</v>
      </c>
      <c r="W6" s="35">
        <f t="shared" si="3"/>
        <v>683.98</v>
      </c>
      <c r="X6" s="36">
        <f>IF(X7="",NA(),X7)</f>
        <v>103.07</v>
      </c>
      <c r="Y6" s="36">
        <f t="shared" ref="Y6:AG6" si="4">IF(Y7="",NA(),Y7)</f>
        <v>115.15</v>
      </c>
      <c r="Z6" s="36">
        <f t="shared" si="4"/>
        <v>106.96</v>
      </c>
      <c r="AA6" s="36">
        <f t="shared" si="4"/>
        <v>102.13</v>
      </c>
      <c r="AB6" s="36">
        <f t="shared" si="4"/>
        <v>104.32</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273.81</v>
      </c>
      <c r="AU6" s="36">
        <f t="shared" ref="AU6:BC6" si="6">IF(AU7="",NA(),AU7)</f>
        <v>772.3</v>
      </c>
      <c r="AV6" s="36">
        <f t="shared" si="6"/>
        <v>1208.21</v>
      </c>
      <c r="AW6" s="36">
        <f t="shared" si="6"/>
        <v>943.12</v>
      </c>
      <c r="AX6" s="36">
        <f t="shared" si="6"/>
        <v>932.62</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234.65</v>
      </c>
      <c r="BF6" s="36">
        <f t="shared" ref="BF6:BN6" si="7">IF(BF7="",NA(),BF7)</f>
        <v>261.07</v>
      </c>
      <c r="BG6" s="36">
        <f t="shared" si="7"/>
        <v>272.44</v>
      </c>
      <c r="BH6" s="36">
        <f t="shared" si="7"/>
        <v>272.81</v>
      </c>
      <c r="BI6" s="36">
        <f t="shared" si="7"/>
        <v>261.64999999999998</v>
      </c>
      <c r="BJ6" s="36">
        <f t="shared" si="7"/>
        <v>488.5</v>
      </c>
      <c r="BK6" s="36">
        <f t="shared" si="7"/>
        <v>485.75</v>
      </c>
      <c r="BL6" s="36">
        <f t="shared" si="7"/>
        <v>516.34</v>
      </c>
      <c r="BM6" s="36">
        <f t="shared" si="7"/>
        <v>496.56</v>
      </c>
      <c r="BN6" s="36">
        <f t="shared" si="7"/>
        <v>540.38</v>
      </c>
      <c r="BO6" s="35" t="str">
        <f>IF(BO7="","",IF(BO7="-","【-】","【"&amp;SUBSTITUTE(TEXT(BO7,"#,##0.00"),"-","△")&amp;"】"))</f>
        <v>【266.61】</v>
      </c>
      <c r="BP6" s="36">
        <f>IF(BP7="",NA(),BP7)</f>
        <v>93.58</v>
      </c>
      <c r="BQ6" s="36">
        <f t="shared" ref="BQ6:BY6" si="8">IF(BQ7="",NA(),BQ7)</f>
        <v>112.9</v>
      </c>
      <c r="BR6" s="36">
        <f t="shared" si="8"/>
        <v>100.36</v>
      </c>
      <c r="BS6" s="36">
        <f t="shared" si="8"/>
        <v>93.24</v>
      </c>
      <c r="BT6" s="36">
        <f t="shared" si="8"/>
        <v>90.85</v>
      </c>
      <c r="BU6" s="36">
        <f t="shared" si="8"/>
        <v>82.42</v>
      </c>
      <c r="BV6" s="36">
        <f t="shared" si="8"/>
        <v>83.59</v>
      </c>
      <c r="BW6" s="36">
        <f t="shared" si="8"/>
        <v>83.27</v>
      </c>
      <c r="BX6" s="36">
        <f t="shared" si="8"/>
        <v>84.9</v>
      </c>
      <c r="BY6" s="36">
        <f t="shared" si="8"/>
        <v>83.22</v>
      </c>
      <c r="BZ6" s="35" t="str">
        <f>IF(BZ7="","",IF(BZ7="-","【-】","【"&amp;SUBSTITUTE(TEXT(BZ7,"#,##0.00"),"-","△")&amp;"】"))</f>
        <v>【103.24】</v>
      </c>
      <c r="CA6" s="36">
        <f>IF(CA7="",NA(),CA7)</f>
        <v>164.59</v>
      </c>
      <c r="CB6" s="36">
        <f t="shared" ref="CB6:CJ6" si="9">IF(CB7="",NA(),CB7)</f>
        <v>139.88999999999999</v>
      </c>
      <c r="CC6" s="36">
        <f t="shared" si="9"/>
        <v>157.5</v>
      </c>
      <c r="CD6" s="36">
        <f t="shared" si="9"/>
        <v>169.36</v>
      </c>
      <c r="CE6" s="36">
        <f t="shared" si="9"/>
        <v>173.97</v>
      </c>
      <c r="CF6" s="36">
        <f t="shared" si="9"/>
        <v>226.99</v>
      </c>
      <c r="CG6" s="36">
        <f t="shared" si="9"/>
        <v>230.22</v>
      </c>
      <c r="CH6" s="36">
        <f t="shared" si="9"/>
        <v>228.81</v>
      </c>
      <c r="CI6" s="36">
        <f t="shared" si="9"/>
        <v>231.9</v>
      </c>
      <c r="CJ6" s="36">
        <f t="shared" si="9"/>
        <v>234.17</v>
      </c>
      <c r="CK6" s="35" t="str">
        <f>IF(CK7="","",IF(CK7="-","【-】","【"&amp;SUBSTITUTE(TEXT(CK7,"#,##0.00"),"-","△")&amp;"】"))</f>
        <v>【168.38】</v>
      </c>
      <c r="CL6" s="36">
        <f>IF(CL7="",NA(),CL7)</f>
        <v>30.46</v>
      </c>
      <c r="CM6" s="36">
        <f t="shared" ref="CM6:CU6" si="10">IF(CM7="",NA(),CM7)</f>
        <v>29.5</v>
      </c>
      <c r="CN6" s="36">
        <f t="shared" si="10"/>
        <v>29.37</v>
      </c>
      <c r="CO6" s="36">
        <f t="shared" si="10"/>
        <v>29.32</v>
      </c>
      <c r="CP6" s="36">
        <f t="shared" si="10"/>
        <v>28.18</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86.28</v>
      </c>
      <c r="CX6" s="36">
        <f t="shared" ref="CX6:DF6" si="11">IF(CX7="",NA(),CX7)</f>
        <v>86.42</v>
      </c>
      <c r="CY6" s="36">
        <f t="shared" si="11"/>
        <v>86.5</v>
      </c>
      <c r="CZ6" s="36">
        <f t="shared" si="11"/>
        <v>83.58</v>
      </c>
      <c r="DA6" s="36">
        <f t="shared" si="11"/>
        <v>84.35</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47.76</v>
      </c>
      <c r="DI6" s="36">
        <f t="shared" ref="DI6:DQ6" si="12">IF(DI7="",NA(),DI7)</f>
        <v>48.8</v>
      </c>
      <c r="DJ6" s="36">
        <f t="shared" si="12"/>
        <v>50.24</v>
      </c>
      <c r="DK6" s="36">
        <f t="shared" si="12"/>
        <v>52.43</v>
      </c>
      <c r="DL6" s="36">
        <f t="shared" si="12"/>
        <v>54.47</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14.74</v>
      </c>
      <c r="EA6" s="36">
        <f t="shared" si="13"/>
        <v>18.68</v>
      </c>
      <c r="EB6" s="36">
        <f t="shared" si="13"/>
        <v>19.91</v>
      </c>
      <c r="EC6" s="35" t="str">
        <f>IF(EC7="","",IF(EC7="-","【-】","【"&amp;SUBSTITUTE(TEXT(EC7,"#,##0.00"),"-","△")&amp;"】"))</f>
        <v>【19.44】</v>
      </c>
      <c r="ED6" s="36">
        <f>IF(ED7="",NA(),ED7)</f>
        <v>0.14000000000000001</v>
      </c>
      <c r="EE6" s="36">
        <f t="shared" ref="EE6:EM6" si="14">IF(EE7="",NA(),EE7)</f>
        <v>0.67</v>
      </c>
      <c r="EF6" s="36">
        <f t="shared" si="14"/>
        <v>0.98</v>
      </c>
      <c r="EG6" s="35">
        <f t="shared" si="14"/>
        <v>0</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363871</v>
      </c>
      <c r="D7" s="38">
        <v>46</v>
      </c>
      <c r="E7" s="38">
        <v>1</v>
      </c>
      <c r="F7" s="38">
        <v>0</v>
      </c>
      <c r="G7" s="38">
        <v>1</v>
      </c>
      <c r="H7" s="38" t="s">
        <v>93</v>
      </c>
      <c r="I7" s="38" t="s">
        <v>94</v>
      </c>
      <c r="J7" s="38" t="s">
        <v>95</v>
      </c>
      <c r="K7" s="38" t="s">
        <v>96</v>
      </c>
      <c r="L7" s="38" t="s">
        <v>97</v>
      </c>
      <c r="M7" s="38" t="s">
        <v>98</v>
      </c>
      <c r="N7" s="39" t="s">
        <v>99</v>
      </c>
      <c r="O7" s="39">
        <v>81.06</v>
      </c>
      <c r="P7" s="39">
        <v>51.45</v>
      </c>
      <c r="Q7" s="39">
        <v>2950</v>
      </c>
      <c r="R7" s="39">
        <v>6627</v>
      </c>
      <c r="S7" s="39">
        <v>140.74</v>
      </c>
      <c r="T7" s="39">
        <v>47.09</v>
      </c>
      <c r="U7" s="39">
        <v>3372</v>
      </c>
      <c r="V7" s="39">
        <v>4.93</v>
      </c>
      <c r="W7" s="39">
        <v>683.98</v>
      </c>
      <c r="X7" s="39">
        <v>103.07</v>
      </c>
      <c r="Y7" s="39">
        <v>115.15</v>
      </c>
      <c r="Z7" s="39">
        <v>106.96</v>
      </c>
      <c r="AA7" s="39">
        <v>102.13</v>
      </c>
      <c r="AB7" s="39">
        <v>104.32</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273.81</v>
      </c>
      <c r="AU7" s="39">
        <v>772.3</v>
      </c>
      <c r="AV7" s="39">
        <v>1208.21</v>
      </c>
      <c r="AW7" s="39">
        <v>943.12</v>
      </c>
      <c r="AX7" s="39">
        <v>932.62</v>
      </c>
      <c r="AY7" s="39">
        <v>527.82000000000005</v>
      </c>
      <c r="AZ7" s="39">
        <v>477.44</v>
      </c>
      <c r="BA7" s="39">
        <v>445.85</v>
      </c>
      <c r="BB7" s="39">
        <v>450.54</v>
      </c>
      <c r="BC7" s="39">
        <v>348.88</v>
      </c>
      <c r="BD7" s="39">
        <v>264.97000000000003</v>
      </c>
      <c r="BE7" s="39">
        <v>234.65</v>
      </c>
      <c r="BF7" s="39">
        <v>261.07</v>
      </c>
      <c r="BG7" s="39">
        <v>272.44</v>
      </c>
      <c r="BH7" s="39">
        <v>272.81</v>
      </c>
      <c r="BI7" s="39">
        <v>261.64999999999998</v>
      </c>
      <c r="BJ7" s="39">
        <v>488.5</v>
      </c>
      <c r="BK7" s="39">
        <v>485.75</v>
      </c>
      <c r="BL7" s="39">
        <v>516.34</v>
      </c>
      <c r="BM7" s="39">
        <v>496.56</v>
      </c>
      <c r="BN7" s="39">
        <v>540.38</v>
      </c>
      <c r="BO7" s="39">
        <v>266.61</v>
      </c>
      <c r="BP7" s="39">
        <v>93.58</v>
      </c>
      <c r="BQ7" s="39">
        <v>112.9</v>
      </c>
      <c r="BR7" s="39">
        <v>100.36</v>
      </c>
      <c r="BS7" s="39">
        <v>93.24</v>
      </c>
      <c r="BT7" s="39">
        <v>90.85</v>
      </c>
      <c r="BU7" s="39">
        <v>82.42</v>
      </c>
      <c r="BV7" s="39">
        <v>83.59</v>
      </c>
      <c r="BW7" s="39">
        <v>83.27</v>
      </c>
      <c r="BX7" s="39">
        <v>84.9</v>
      </c>
      <c r="BY7" s="39">
        <v>83.22</v>
      </c>
      <c r="BZ7" s="39">
        <v>103.24</v>
      </c>
      <c r="CA7" s="39">
        <v>164.59</v>
      </c>
      <c r="CB7" s="39">
        <v>139.88999999999999</v>
      </c>
      <c r="CC7" s="39">
        <v>157.5</v>
      </c>
      <c r="CD7" s="39">
        <v>169.36</v>
      </c>
      <c r="CE7" s="39">
        <v>173.97</v>
      </c>
      <c r="CF7" s="39">
        <v>226.99</v>
      </c>
      <c r="CG7" s="39">
        <v>230.22</v>
      </c>
      <c r="CH7" s="39">
        <v>228.81</v>
      </c>
      <c r="CI7" s="39">
        <v>231.9</v>
      </c>
      <c r="CJ7" s="39">
        <v>234.17</v>
      </c>
      <c r="CK7" s="39">
        <v>168.38</v>
      </c>
      <c r="CL7" s="39">
        <v>30.46</v>
      </c>
      <c r="CM7" s="39">
        <v>29.5</v>
      </c>
      <c r="CN7" s="39">
        <v>29.37</v>
      </c>
      <c r="CO7" s="39">
        <v>29.32</v>
      </c>
      <c r="CP7" s="39">
        <v>28.18</v>
      </c>
      <c r="CQ7" s="39">
        <v>39.909999999999997</v>
      </c>
      <c r="CR7" s="39">
        <v>41.09</v>
      </c>
      <c r="CS7" s="39">
        <v>38.979999999999997</v>
      </c>
      <c r="CT7" s="39">
        <v>39.61</v>
      </c>
      <c r="CU7" s="39">
        <v>41.06</v>
      </c>
      <c r="CV7" s="39">
        <v>60</v>
      </c>
      <c r="CW7" s="39">
        <v>86.28</v>
      </c>
      <c r="CX7" s="39">
        <v>86.42</v>
      </c>
      <c r="CY7" s="39">
        <v>86.5</v>
      </c>
      <c r="CZ7" s="39">
        <v>83.58</v>
      </c>
      <c r="DA7" s="39">
        <v>84.35</v>
      </c>
      <c r="DB7" s="39">
        <v>75.62</v>
      </c>
      <c r="DC7" s="39">
        <v>75.91</v>
      </c>
      <c r="DD7" s="39">
        <v>75.010000000000005</v>
      </c>
      <c r="DE7" s="39">
        <v>72.959999999999994</v>
      </c>
      <c r="DF7" s="39">
        <v>72.42</v>
      </c>
      <c r="DG7" s="39">
        <v>89.8</v>
      </c>
      <c r="DH7" s="39">
        <v>47.76</v>
      </c>
      <c r="DI7" s="39">
        <v>48.8</v>
      </c>
      <c r="DJ7" s="39">
        <v>50.24</v>
      </c>
      <c r="DK7" s="39">
        <v>52.43</v>
      </c>
      <c r="DL7" s="39">
        <v>54.47</v>
      </c>
      <c r="DM7" s="39">
        <v>51.44</v>
      </c>
      <c r="DN7" s="39">
        <v>52.4</v>
      </c>
      <c r="DO7" s="39">
        <v>51.89</v>
      </c>
      <c r="DP7" s="39">
        <v>54.09</v>
      </c>
      <c r="DQ7" s="39">
        <v>52.73</v>
      </c>
      <c r="DR7" s="39">
        <v>49.59</v>
      </c>
      <c r="DS7" s="39">
        <v>0</v>
      </c>
      <c r="DT7" s="39">
        <v>0</v>
      </c>
      <c r="DU7" s="39">
        <v>0</v>
      </c>
      <c r="DV7" s="39">
        <v>0</v>
      </c>
      <c r="DW7" s="39">
        <v>0</v>
      </c>
      <c r="DX7" s="39">
        <v>11.68</v>
      </c>
      <c r="DY7" s="39">
        <v>14.01</v>
      </c>
      <c r="DZ7" s="39">
        <v>14.74</v>
      </c>
      <c r="EA7" s="39">
        <v>18.68</v>
      </c>
      <c r="EB7" s="39">
        <v>19.91</v>
      </c>
      <c r="EC7" s="39">
        <v>19.440000000000001</v>
      </c>
      <c r="ED7" s="39">
        <v>0.14000000000000001</v>
      </c>
      <c r="EE7" s="39">
        <v>0.67</v>
      </c>
      <c r="EF7" s="39">
        <v>0.98</v>
      </c>
      <c r="EG7" s="39">
        <v>0</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sumida.koichi</cp:lastModifiedBy>
  <cp:lastPrinted>2021-01-29T05:24:38Z</cp:lastPrinted>
  <dcterms:created xsi:type="dcterms:W3CDTF">2020-12-04T02:14:08Z</dcterms:created>
  <dcterms:modified xsi:type="dcterms:W3CDTF">2021-01-29T06:50:23Z</dcterms:modified>
  <cp:category/>
</cp:coreProperties>
</file>