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a40708\Downloads\(石井町)【２／２(火)〆切】公営企業に係る経営比較分析表（令和元年度決算）の分析等について（依頼）\"/>
    </mc:Choice>
  </mc:AlternateContent>
  <xr:revisionPtr revIDLastSave="0" documentId="13_ncr:1_{B80A6BBD-A862-4D2B-B0E6-5B3A49BDF100}" xr6:coauthVersionLast="43" xr6:coauthVersionMax="43" xr10:uidLastSave="{00000000-0000-0000-0000-000000000000}"/>
  <workbookProtection workbookAlgorithmName="SHA-512" workbookHashValue="6BkkARNL07FBfz4Em9pud5NGfrtbZSWWuWEJGkZV10SvXtaQsfpd0f7xVHuccEHVjpe4eJTCHvqv/zSA9L15Sw==" workbookSaltValue="GfmbxKOZ3Ihsfe8hFSxW3g==" workbookSpinCount="100000" lockStructure="1"/>
  <bookViews>
    <workbookView xWindow="330" yWindow="390" windowWidth="20160" windowHeight="10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I10" i="4"/>
  <c r="B10" i="4"/>
  <c r="BB8" i="4"/>
  <c r="AT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<sst xmlns="http://schemas.openxmlformats.org/spreadsheetml/2006/main" count="228" uniqueCount="115">
  <si>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</si>
  <si>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</si>
  <si>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</si>
  <si>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</si>
  <si>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</si>
  <si>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</si>
  <si>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</si>
  <si>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</si>
  <si>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</si>
  <si>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</si>
  <si>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</si>
  <si>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</si>
  <si>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</si>
  <si>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</si>
  <si>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</si>
  <si>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</si>
  <si>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</si>
  <si>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</si>
  <si>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</si>
  <si>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</si>
  <si>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</si>
  <si>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</si>
  <si>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</si>
  <si>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</si>
  <si>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</si>
  <si>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</si>
  <si>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</si>
  <si>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</si>
  <si>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</si>
  <si>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</si>
  <si>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</si>
  <si>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</si>
  <si>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</si>
  <si>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</si>
  <si>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</si>
  <si>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</si>
  <si>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</si>
  <si>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</si>
  <si>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</si>
  <si>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</si>
  <si>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</si>
  <si>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</si>
  <si>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</si>
  <si>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</si>
  <si>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</si>
  <si>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</si>
  <si>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</si>
  <si>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</si>
  <si>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</si>
  <si>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</si>
  <si>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</si>
  <si>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</si>
  <si>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</si>
  <si>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</si>
  <si>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</si>
  <si>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</si>
  <si>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</si>
  <si>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</si>
  <si>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</si>
  <si>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</si>
  <si>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</si>
  <si>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</si>
  <si>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</si>
  <si>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</si>
  <si>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</si>
  <si>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</si>
  <si>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</si>
  <si>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</si>
  <si>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</si>
  <si>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</si>
  <si>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</si>
  <si>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</si>
  <si>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</si>
  <si>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</si>
  <si>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</si>
  <si>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</si>
  <si>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</si>
  <si>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</si>
  <si>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</si>
  <si>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</si>
  <si>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</si>
  <si>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</si>
  <si>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</si>
  <si>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</si>
  <si>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</si>
  <si>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</si>
  <si>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</si>
  <si>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</si>
  <si>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</si>
  <si>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</si>
  <si>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</si>
  <si>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</si>
  <si>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</si>
  <si>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石井町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</si>
  <si>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</si>
  <si>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</si>
  <si>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</si>
  <si>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</si>
  <si>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</si>
  <si>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</si>
  <si>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</si>
  <si>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</si>
  <si>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</si>
  <si>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</si>
  <si>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</si>
  <si>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</si>
  <si>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</si>
  <si>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</si>
  <si>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</si>
  <si>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</si>
  <si>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</si>
  <si>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</si>
  <si>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保有している管路が徐々に耐用年数に近づき高い数値のまま横ばいである。将来において、管路更新等の必要性が高い状態である。
②管路経年化率
　法定耐用年数を経過した創設時の管路がそのまま横ばい状態となって数値に現れている。管路更新等の必要性が高いまま継続している。
③管路更新率
　料金改定(H27.10.1)から、財政の立て直しを継続しており、配水管の維持補修ならびに急を要する改良のみに着手しているため、更新率は低いままである。</t>
    <phoneticPr fontId="4"/>
  </si>
  <si>
    <t>　経常収支比率が100%以上の良好をキープしているが、経営の健全性を重視し、法定耐用年数を経過した管路の更新を先送りしている傾向には変わりない。
　当面は、企業債の元利償還金、布設後40年を経過した配水管等の維持補修費用の増加などの経常費用が増加すると予測されるが、急を要する改良等に着手しつつ、昨年に引き続き財政の立て直しを継続している状況である。
　法定耐用年数が経過している管路の更新について、経常収支を悪化しないように検討(計画)し、更新する必要があるが、財政の立て直しを図っている状況下では、配水管の漏水調査を隔年実施するなどの状況把握と優先順位を考慮しながら予防保全を前提とした計画的な修繕・更新でもって管路の延命化・維持管理も併せて検討する必要がある。</t>
    <phoneticPr fontId="4"/>
  </si>
  <si>
    <t>①経常収支比率
　毎年、100%以上(黒字)である。
②累積欠損金比率
　累積欠損金は発生していない。
③流動比率
　短期的な債務に対する支払能力は100%以上ある。昨年度と変わらず、ほぼ横ばいである。
④企業債残高対給水収益比率
　給水収益に対する企業債残高の割合は、徐々に右肩下がりである。財政の立て直しを継続している状況下ではあるが、今後、必要な管路等の更新の先送りにならないような投資も要検討である。
⑤料金回収率
　100%以上の料金回収率であるため、給水収益で給水にかかる費用が賄えている。
⑥給水原価
　有収水量１m3あたりの費用は、昨年度よりも若干低くなっている。配水管漏水調査の実施年は調査費用とそれに伴う修繕費用が必要であるが、当該年度は実施しなかったためである。
⑦施設利用率
　例年どおり、一般家庭の給水が8割以上を占めているため、大量の水を必要とする企業等がない限り、高い数値は見込めない状況である。
⑧有収率
　近年は配水管の漏水調査及び早期補修を定期的に実施し、その結果、有収率が向上している。これまで3年サイクルであった漏水調査を2年サイクルで実施した結果も現れている。管路の経年化率も高いが、現状の有収率を保てるよう取り組む。</t>
    <rPh sb="282" eb="283">
      <t>ヒク</t>
    </rPh>
    <rPh sb="298" eb="300">
      <t>ジッシ</t>
    </rPh>
    <rPh sb="300" eb="301">
      <t>トシ</t>
    </rPh>
    <rPh sb="302" eb="304">
      <t>チョウサ</t>
    </rPh>
    <rPh sb="317" eb="319">
      <t>ヒツヨウ</t>
    </rPh>
    <rPh sb="329" eb="331">
      <t>ジッシ</t>
    </rPh>
    <rPh sb="420" eb="422">
      <t>キンネン</t>
    </rPh>
    <rPh sb="438" eb="441">
      <t>テイキテキ</t>
    </rPh>
    <rPh sb="492" eb="494">
      <t>ケッカ</t>
    </rPh>
    <rPh sb="495" eb="496">
      <t>アラワ</t>
    </rPh>
    <rPh sb="501" eb="503">
      <t>カンロ</t>
    </rPh>
    <rPh sb="504" eb="506">
      <t>ケイネン</t>
    </rPh>
    <rPh sb="506" eb="507">
      <t>カ</t>
    </rPh>
    <rPh sb="507" eb="508">
      <t>リツ</t>
    </rPh>
    <rPh sb="509" eb="510">
      <t>タカ</t>
    </rPh>
    <rPh sb="513" eb="515">
      <t>ゲンジョウ</t>
    </rPh>
    <rPh sb="516" eb="518">
      <t>ユウシュウ</t>
    </rPh>
    <rPh sb="518" eb="519">
      <t>リツ</t>
    </rPh>
    <rPh sb="520" eb="521">
      <t>タモ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</si>
</sst>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0.17</c:v>
                </c:pt>
                <c:pt idx="2">
                  <c:v>0.1</c:v>
                </c:pt>
                <c:pt idx="3">
                  <c:v>0.04</c:v>
                </c:pt>
                <c:pt idx="4">
                  <c:v>0.17</c:v>
                </c:pt>
              </c:numCache>
            </c:numRef>
          </c:val>
          <c:extLst>
            <c:ext xmlns:c16="http://schemas.microsoft.com/office/drawing/2014/chart" uri="{C3380CC4-5D6E-409C-BE32-E72D297353CC}">
              <c16:uniqueId val="{00000000-79F0-41F8-A6B1-F378E2F642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79F0-41F8-A6B1-F378E2F642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51.31</c:v>
                </c:pt>
                <c:pt idx="1">
                  <c:v>49.55</c:v>
                </c:pt>
                <c:pt idx="2">
                  <c:v>49.71</c:v>
                </c:pt>
                <c:pt idx="3">
                  <c:v>49.2</c:v>
                </c:pt>
                <c:pt idx="4">
                  <c:v>47.82</c:v>
                </c:pt>
              </c:numCache>
            </c:numRef>
          </c:val>
          <c:extLst>
            <c:ext xmlns:c16="http://schemas.microsoft.com/office/drawing/2014/chart" uri="{C3380CC4-5D6E-409C-BE32-E72D297353CC}">
              <c16:uniqueId val="{00000000-FD1A-42C4-9108-40A034DEB9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FD1A-42C4-9108-40A034DEB9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83.06</c:v>
                </c:pt>
                <c:pt idx="1">
                  <c:v>86.18</c:v>
                </c:pt>
                <c:pt idx="2">
                  <c:v>85.66</c:v>
                </c:pt>
                <c:pt idx="3">
                  <c:v>86.04</c:v>
                </c:pt>
                <c:pt idx="4">
                  <c:v>87.51</c:v>
                </c:pt>
              </c:numCache>
            </c:numRef>
          </c:val>
          <c:extLst>
            <c:ext xmlns:c16="http://schemas.microsoft.com/office/drawing/2014/chart" uri="{C3380CC4-5D6E-409C-BE32-E72D297353CC}">
              <c16:uniqueId val="{00000000-B20A-457F-81B3-CFCD5277CEE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B20A-457F-81B3-CFCD5277CEE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130.75</c:v>
                </c:pt>
                <c:pt idx="1">
                  <c:v>137.91</c:v>
                </c:pt>
                <c:pt idx="2">
                  <c:v>145.43</c:v>
                </c:pt>
                <c:pt idx="3">
                  <c:v>139.07</c:v>
                </c:pt>
                <c:pt idx="4">
                  <c:v>146.44999999999999</c:v>
                </c:pt>
              </c:numCache>
            </c:numRef>
          </c:val>
          <c:extLst>
            <c:ext xmlns:c16="http://schemas.microsoft.com/office/drawing/2014/chart" uri="{C3380CC4-5D6E-409C-BE32-E72D297353CC}">
              <c16:uniqueId val="{00000000-065C-4488-B343-9A3A4DFA8A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65C-4488-B343-9A3A4DFA8A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45.41</c:v>
                </c:pt>
                <c:pt idx="1">
                  <c:v>46.65</c:v>
                </c:pt>
                <c:pt idx="2">
                  <c:v>48.01</c:v>
                </c:pt>
                <c:pt idx="3">
                  <c:v>49.59</c:v>
                </c:pt>
                <c:pt idx="4">
                  <c:v>50.68</c:v>
                </c:pt>
              </c:numCache>
            </c:numRef>
          </c:val>
          <c:extLst>
            <c:ext xmlns:c16="http://schemas.microsoft.com/office/drawing/2014/chart" uri="{C3380CC4-5D6E-409C-BE32-E72D297353CC}">
              <c16:uniqueId val="{00000000-92D0-455B-AAA2-3B13D058FC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92D0-455B-AAA2-3B13D058FC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60.79</c:v>
                </c:pt>
                <c:pt idx="1">
                  <c:v>60.55</c:v>
                </c:pt>
                <c:pt idx="2">
                  <c:v>60.46</c:v>
                </c:pt>
                <c:pt idx="3">
                  <c:v>60.45</c:v>
                </c:pt>
                <c:pt idx="4">
                  <c:v>60.17</c:v>
                </c:pt>
              </c:numCache>
            </c:numRef>
          </c:val>
          <c:extLst>
            <c:ext xmlns:c16="http://schemas.microsoft.com/office/drawing/2014/chart" uri="{C3380CC4-5D6E-409C-BE32-E72D297353CC}">
              <c16:uniqueId val="{00000000-68ED-4F55-8333-F36B2FAC6B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8ED-4F55-8333-F36B2FAC6B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77-489C-A4D3-08FD0F9527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F377-489C-A4D3-08FD0F9527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108.96</c:v>
                </c:pt>
                <c:pt idx="1">
                  <c:v>121.65</c:v>
                </c:pt>
                <c:pt idx="2">
                  <c:v>143.46</c:v>
                </c:pt>
                <c:pt idx="3">
                  <c:v>156.27000000000001</c:v>
                </c:pt>
                <c:pt idx="4">
                  <c:v>163.75</c:v>
                </c:pt>
              </c:numCache>
            </c:numRef>
          </c:val>
          <c:extLst>
            <c:ext xmlns:c16="http://schemas.microsoft.com/office/drawing/2014/chart" uri="{C3380CC4-5D6E-409C-BE32-E72D297353CC}">
              <c16:uniqueId val="{00000000-B44A-4A2E-B692-4ECAB60DEB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B44A-4A2E-B692-4ECAB60DEB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346.6</c:v>
                </c:pt>
                <c:pt idx="1">
                  <c:v>284.93</c:v>
                </c:pt>
                <c:pt idx="2">
                  <c:v>248.85</c:v>
                </c:pt>
                <c:pt idx="3">
                  <c:v>212.33</c:v>
                </c:pt>
                <c:pt idx="4">
                  <c:v>175.78</c:v>
                </c:pt>
              </c:numCache>
            </c:numRef>
          </c:val>
          <c:extLst>
            <c:ext xmlns:c16="http://schemas.microsoft.com/office/drawing/2014/chart" uri="{C3380CC4-5D6E-409C-BE32-E72D297353CC}">
              <c16:uniqueId val="{00000000-91EB-4C45-A17C-F01E3A79FE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1EB-4C45-A17C-F01E3A79FE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129.94</c:v>
                </c:pt>
                <c:pt idx="1">
                  <c:v>136.33000000000001</c:v>
                </c:pt>
                <c:pt idx="2">
                  <c:v>145.6</c:v>
                </c:pt>
                <c:pt idx="3">
                  <c:v>139.13</c:v>
                </c:pt>
                <c:pt idx="4">
                  <c:v>148.19999999999999</c:v>
                </c:pt>
              </c:numCache>
            </c:numRef>
          </c:val>
          <c:extLst>
            <c:ext xmlns:c16="http://schemas.microsoft.com/office/drawing/2014/chart" uri="{C3380CC4-5D6E-409C-BE32-E72D297353CC}">
              <c16:uniqueId val="{00000000-A595-4C2E-9BC4-010D712327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595-4C2E-9BC4-010D712327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152.25</c:v>
                </c:pt>
                <c:pt idx="1">
                  <c:v>157.55000000000001</c:v>
                </c:pt>
                <c:pt idx="2">
                  <c:v>148.1</c:v>
                </c:pt>
                <c:pt idx="3">
                  <c:v>155.49</c:v>
                </c:pt>
                <c:pt idx="4">
                  <c:v>146.43</c:v>
                </c:pt>
              </c:numCache>
            </c:numRef>
          </c:val>
          <c:extLst>
            <c:ext xmlns:c16="http://schemas.microsoft.com/office/drawing/2014/chart" uri="{C3380CC4-5D6E-409C-BE32-E72D297353CC}">
              <c16:uniqueId val="{00000000-09C0-4D91-8EE5-152628486DB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9C0-4D91-8EE5-152628486DB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徳島県　石井町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25815</v>
      </c>
      <c r="AM8" s="71"/>
      <c r="AN8" s="71"/>
      <c r="AO8" s="71"/>
      <c r="AP8" s="71"/>
      <c r="AQ8" s="71"/>
      <c r="AR8" s="71"/>
      <c r="AS8" s="71"/>
      <c r="AT8" s="67">
        <f>データ!$S$6</f>
        <v>28.85</v>
      </c>
      <c r="AU8" s="68"/>
      <c r="AV8" s="68"/>
      <c r="AW8" s="68"/>
      <c r="AX8" s="68"/>
      <c r="AY8" s="68"/>
      <c r="AZ8" s="68"/>
      <c r="BA8" s="68"/>
      <c r="BB8" s="70">
        <f>データ!$T$6</f>
        <v>894.8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70.33</v>
      </c>
      <c r="J10" s="68"/>
      <c r="K10" s="68"/>
      <c r="L10" s="68"/>
      <c r="M10" s="68"/>
      <c r="N10" s="68"/>
      <c r="O10" s="69"/>
      <c r="P10" s="70">
        <f>データ!$P$6</f>
        <v>89.7</v>
      </c>
      <c r="Q10" s="70"/>
      <c r="R10" s="70"/>
      <c r="S10" s="70"/>
      <c r="T10" s="70"/>
      <c r="U10" s="70"/>
      <c r="V10" s="70"/>
      <c r="W10" s="71">
        <f>データ!$Q$6</f>
        <v>4185</v>
      </c>
      <c r="X10" s="71"/>
      <c r="Y10" s="71"/>
      <c r="Z10" s="71"/>
      <c r="AA10" s="71"/>
      <c r="AB10" s="71"/>
      <c r="AC10" s="71"/>
      <c r="AD10" s="2"/>
      <c r="AE10" s="2"/>
      <c r="AF10" s="2"/>
      <c r="AG10" s="2"/>
      <c r="AH10" s="4"/>
      <c r="AI10" s="4"/>
      <c r="AJ10" s="4"/>
      <c r="AK10" s="4"/>
      <c r="AL10" s="71">
        <f>データ!$U$6</f>
        <v>23062</v>
      </c>
      <c r="AM10" s="71"/>
      <c r="AN10" s="71"/>
      <c r="AO10" s="71"/>
      <c r="AP10" s="71"/>
      <c r="AQ10" s="71"/>
      <c r="AR10" s="71"/>
      <c r="AS10" s="71"/>
      <c r="AT10" s="67">
        <f>データ!$V$6</f>
        <v>22.89</v>
      </c>
      <c r="AU10" s="68"/>
      <c r="AV10" s="68"/>
      <c r="AW10" s="68"/>
      <c r="AX10" s="68"/>
      <c r="AY10" s="68"/>
      <c r="AZ10" s="68"/>
      <c r="BA10" s="68"/>
      <c r="BB10" s="70">
        <f>データ!$W$6</f>
        <v>1007.51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114</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k/Xk2I9xqcJvyPMcT8tDC/EBl18ph2noyOMb8vSKxyLs7iBhX5PzlRrekOFW2VtliIomujYKfoIgbuGmCk6fA==" saltValue="1kSl9GH2TBWWewQVYpq1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363413</v>
      </c>
      <c r="D6" s="34">
        <f t="shared" si="3"/>
        <v>46</v>
      </c>
      <c r="E6" s="34">
        <f t="shared" si="3"/>
        <v>1</v>
      </c>
      <c r="F6" s="34">
        <f t="shared" si="3"/>
        <v>0</v>
      </c>
      <c r="G6" s="34">
        <f t="shared" si="3"/>
        <v>1</v>
      </c>
      <c r="H6" s="34" t="str">
        <f t="shared" si="3"/>
        <v>徳島県　石井町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70.33</v>
      </c>
      <c r="P6" s="35">
        <f t="shared" si="3"/>
        <v>89.7</v>
      </c>
      <c r="Q6" s="35">
        <f t="shared" si="3"/>
        <v>4185</v>
      </c>
      <c r="R6" s="35">
        <f t="shared" si="3"/>
        <v>25815</v>
      </c>
      <c r="S6" s="35">
        <f t="shared" si="3"/>
        <v>28.85</v>
      </c>
      <c r="T6" s="35">
        <f t="shared" si="3"/>
        <v>894.8</v>
      </c>
      <c r="U6" s="35">
        <f t="shared" si="3"/>
        <v>23062</v>
      </c>
      <c r="V6" s="35">
        <f t="shared" si="3"/>
        <v>22.89</v>
      </c>
      <c r="W6" s="35">
        <f t="shared" si="3"/>
        <v>1007.51</v>
      </c>
      <c r="X6" s="36">
        <f>IF(X7="",NA(),X7)</f>
        <v>130.75</v>
      </c>
      <c r="Y6" s="36">
        <f t="shared" ref="Y6:AG6" si="4">IF(Y7="",NA(),Y7)</f>
        <v>137.91</v>
      </c>
      <c r="Z6" s="36">
        <f t="shared" si="4"/>
        <v>145.43</v>
      </c>
      <c r="AA6" s="36">
        <f t="shared" si="4"/>
        <v>139.07</v>
      </c>
      <c r="AB6" s="36">
        <f t="shared" si="4"/>
        <v>146.44999999999999</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108.96</v>
      </c>
      <c r="AU6" s="36">
        <f t="shared" ref="AU6:BC6" si="6">IF(AU7="",NA(),AU7)</f>
        <v>121.65</v>
      </c>
      <c r="AV6" s="36">
        <f t="shared" si="6"/>
        <v>143.46</v>
      </c>
      <c r="AW6" s="36">
        <f t="shared" si="6"/>
        <v>156.27000000000001</v>
      </c>
      <c r="AX6" s="36">
        <f t="shared" si="6"/>
        <v>163.75</v>
      </c>
      <c r="AY6" s="36">
        <f t="shared" si="6"/>
        <v>391.54</v>
      </c>
      <c r="AZ6" s="36">
        <f t="shared" si="6"/>
        <v>384.34</v>
      </c>
      <c r="BA6" s="36">
        <f t="shared" si="6"/>
        <v>359.47</v>
      </c>
      <c r="BB6" s="36">
        <f t="shared" si="6"/>
        <v>369.69</v>
      </c>
      <c r="BC6" s="36">
        <f t="shared" si="6"/>
        <v>379.08</v>
      </c>
      <c r="BD6" s="35" t="str">
        <f>IF(BD7="","",IF(BD7="-","【-】","【"&amp;SUBSTITUTE(TEXT(BD7,"#,##0.00"),"-","△")&amp;"】"))</f>
        <v>【264.97】</v>
      </c>
      <c r="BE6" s="36">
        <f>IF(BE7="",NA(),BE7)</f>
        <v>346.6</v>
      </c>
      <c r="BF6" s="36">
        <f t="shared" ref="BF6:BN6" si="7">IF(BF7="",NA(),BF7)</f>
        <v>284.93</v>
      </c>
      <c r="BG6" s="36">
        <f t="shared" si="7"/>
        <v>248.85</v>
      </c>
      <c r="BH6" s="36">
        <f t="shared" si="7"/>
        <v>212.33</v>
      </c>
      <c r="BI6" s="36">
        <f t="shared" si="7"/>
        <v>175.78</v>
      </c>
      <c r="BJ6" s="36">
        <f t="shared" si="7"/>
        <v>386.97</v>
      </c>
      <c r="BK6" s="36">
        <f t="shared" si="7"/>
        <v>380.58</v>
      </c>
      <c r="BL6" s="36">
        <f t="shared" si="7"/>
        <v>401.79</v>
      </c>
      <c r="BM6" s="36">
        <f t="shared" si="7"/>
        <v>402.99</v>
      </c>
      <c r="BN6" s="36">
        <f t="shared" si="7"/>
        <v>398.98</v>
      </c>
      <c r="BO6" s="35" t="str">
        <f>IF(BO7="","",IF(BO7="-","【-】","【"&amp;SUBSTITUTE(TEXT(BO7,"#,##0.00"),"-","△")&amp;"】"))</f>
        <v>【266.61】</v>
      </c>
      <c r="BP6" s="36">
        <f>IF(BP7="",NA(),BP7)</f>
        <v>129.94</v>
      </c>
      <c r="BQ6" s="36">
        <f t="shared" ref="BQ6:BY6" si="8">IF(BQ7="",NA(),BQ7)</f>
        <v>136.33000000000001</v>
      </c>
      <c r="BR6" s="36">
        <f t="shared" si="8"/>
        <v>145.6</v>
      </c>
      <c r="BS6" s="36">
        <f t="shared" si="8"/>
        <v>139.13</v>
      </c>
      <c r="BT6" s="36">
        <f t="shared" si="8"/>
        <v>148.19999999999999</v>
      </c>
      <c r="BU6" s="36">
        <f t="shared" si="8"/>
        <v>101.72</v>
      </c>
      <c r="BV6" s="36">
        <f t="shared" si="8"/>
        <v>102.38</v>
      </c>
      <c r="BW6" s="36">
        <f t="shared" si="8"/>
        <v>100.12</v>
      </c>
      <c r="BX6" s="36">
        <f t="shared" si="8"/>
        <v>98.66</v>
      </c>
      <c r="BY6" s="36">
        <f t="shared" si="8"/>
        <v>98.64</v>
      </c>
      <c r="BZ6" s="35" t="str">
        <f>IF(BZ7="","",IF(BZ7="-","【-】","【"&amp;SUBSTITUTE(TEXT(BZ7,"#,##0.00"),"-","△")&amp;"】"))</f>
        <v>【103.24】</v>
      </c>
      <c r="CA6" s="36">
        <f>IF(CA7="",NA(),CA7)</f>
        <v>152.25</v>
      </c>
      <c r="CB6" s="36">
        <f t="shared" ref="CB6:CJ6" si="9">IF(CB7="",NA(),CB7)</f>
        <v>157.55000000000001</v>
      </c>
      <c r="CC6" s="36">
        <f t="shared" si="9"/>
        <v>148.1</v>
      </c>
      <c r="CD6" s="36">
        <f t="shared" si="9"/>
        <v>155.49</v>
      </c>
      <c r="CE6" s="36">
        <f t="shared" si="9"/>
        <v>146.43</v>
      </c>
      <c r="CF6" s="36">
        <f t="shared" si="9"/>
        <v>168.2</v>
      </c>
      <c r="CG6" s="36">
        <f t="shared" si="9"/>
        <v>168.67</v>
      </c>
      <c r="CH6" s="36">
        <f t="shared" si="9"/>
        <v>174.97</v>
      </c>
      <c r="CI6" s="36">
        <f t="shared" si="9"/>
        <v>178.59</v>
      </c>
      <c r="CJ6" s="36">
        <f t="shared" si="9"/>
        <v>178.92</v>
      </c>
      <c r="CK6" s="35" t="str">
        <f>IF(CK7="","",IF(CK7="-","【-】","【"&amp;SUBSTITUTE(TEXT(CK7,"#,##0.00"),"-","△")&amp;"】"))</f>
        <v>【168.38】</v>
      </c>
      <c r="CL6" s="36">
        <f>IF(CL7="",NA(),CL7)</f>
        <v>51.31</v>
      </c>
      <c r="CM6" s="36">
        <f t="shared" ref="CM6:CU6" si="10">IF(CM7="",NA(),CM7)</f>
        <v>49.55</v>
      </c>
      <c r="CN6" s="36">
        <f t="shared" si="10"/>
        <v>49.71</v>
      </c>
      <c r="CO6" s="36">
        <f t="shared" si="10"/>
        <v>49.2</v>
      </c>
      <c r="CP6" s="36">
        <f t="shared" si="10"/>
        <v>47.82</v>
      </c>
      <c r="CQ6" s="36">
        <f t="shared" si="10"/>
        <v>54.77</v>
      </c>
      <c r="CR6" s="36">
        <f t="shared" si="10"/>
        <v>54.92</v>
      </c>
      <c r="CS6" s="36">
        <f t="shared" si="10"/>
        <v>55.63</v>
      </c>
      <c r="CT6" s="36">
        <f t="shared" si="10"/>
        <v>55.03</v>
      </c>
      <c r="CU6" s="36">
        <f t="shared" si="10"/>
        <v>55.14</v>
      </c>
      <c r="CV6" s="35" t="str">
        <f>IF(CV7="","",IF(CV7="-","【-】","【"&amp;SUBSTITUTE(TEXT(CV7,"#,##0.00"),"-","△")&amp;"】"))</f>
        <v>【60.00】</v>
      </c>
      <c r="CW6" s="36">
        <f>IF(CW7="",NA(),CW7)</f>
        <v>83.06</v>
      </c>
      <c r="CX6" s="36">
        <f t="shared" ref="CX6:DF6" si="11">IF(CX7="",NA(),CX7)</f>
        <v>86.18</v>
      </c>
      <c r="CY6" s="36">
        <f t="shared" si="11"/>
        <v>85.66</v>
      </c>
      <c r="CZ6" s="36">
        <f t="shared" si="11"/>
        <v>86.04</v>
      </c>
      <c r="DA6" s="36">
        <f t="shared" si="11"/>
        <v>87.51</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45.41</v>
      </c>
      <c r="DI6" s="36">
        <f t="shared" ref="DI6:DQ6" si="12">IF(DI7="",NA(),DI7)</f>
        <v>46.65</v>
      </c>
      <c r="DJ6" s="36">
        <f t="shared" si="12"/>
        <v>48.01</v>
      </c>
      <c r="DK6" s="36">
        <f t="shared" si="12"/>
        <v>49.59</v>
      </c>
      <c r="DL6" s="36">
        <f t="shared" si="12"/>
        <v>50.68</v>
      </c>
      <c r="DM6" s="36">
        <f t="shared" si="12"/>
        <v>47.46</v>
      </c>
      <c r="DN6" s="36">
        <f t="shared" si="12"/>
        <v>48.49</v>
      </c>
      <c r="DO6" s="36">
        <f t="shared" si="12"/>
        <v>48.05</v>
      </c>
      <c r="DP6" s="36">
        <f t="shared" si="12"/>
        <v>48.87</v>
      </c>
      <c r="DQ6" s="36">
        <f t="shared" si="12"/>
        <v>49.92</v>
      </c>
      <c r="DR6" s="35" t="str">
        <f>IF(DR7="","",IF(DR7="-","【-】","【"&amp;SUBSTITUTE(TEXT(DR7,"#,##0.00"),"-","△")&amp;"】"))</f>
        <v>【49.59】</v>
      </c>
      <c r="DS6" s="36">
        <f>IF(DS7="",NA(),DS7)</f>
        <v>60.79</v>
      </c>
      <c r="DT6" s="36">
        <f t="shared" ref="DT6:EB6" si="13">IF(DT7="",NA(),DT7)</f>
        <v>60.55</v>
      </c>
      <c r="DU6" s="36">
        <f t="shared" si="13"/>
        <v>60.46</v>
      </c>
      <c r="DV6" s="36">
        <f t="shared" si="13"/>
        <v>60.45</v>
      </c>
      <c r="DW6" s="36">
        <f t="shared" si="13"/>
        <v>60.17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v>
      </c>
      <c r="EE6" s="36">
        <f t="shared" ref="EE6:EM6" si="14">IF(EE7="",NA(),EE7)</f>
        <v>0.17</v>
      </c>
      <c r="EF6" s="36">
        <f t="shared" si="14"/>
        <v>0.1</v>
      </c>
      <c r="EG6" s="36">
        <f t="shared" si="14"/>
        <v>0.04</v>
      </c>
      <c r="EH6" s="36">
        <f t="shared" si="14"/>
        <v>0.17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363413</v>
      </c>
      <c r="D7" s="38">
        <v>46</v>
      </c>
      <c r="E7" s="38">
        <v>1</v>
      </c>
      <c r="F7" s="38">
        <v>0</v>
      </c>
      <c r="G7" s="38">
        <v>1</v>
      </c>
      <c r="H7" s="38" t="s">
        <v>93</v>
      </c>
      <c r="I7" s="38" t="s">
        <v>94</v>
      </c>
      <c r="J7" s="38" t="s">
        <v>95</v>
      </c>
      <c r="K7" s="38" t="s">
        <v>96</v>
      </c>
      <c r="L7" s="38" t="s">
        <v>97</v>
      </c>
      <c r="M7" s="38" t="s">
        <v>98</v>
      </c>
      <c r="N7" s="39" t="s">
        <v>99</v>
      </c>
      <c r="O7" s="39">
        <v>70.33</v>
      </c>
      <c r="P7" s="39">
        <v>89.7</v>
      </c>
      <c r="Q7" s="39">
        <v>4185</v>
      </c>
      <c r="R7" s="39">
        <v>25815</v>
      </c>
      <c r="S7" s="39">
        <v>28.85</v>
      </c>
      <c r="T7" s="39">
        <v>894.8</v>
      </c>
      <c r="U7" s="39">
        <v>23062</v>
      </c>
      <c r="V7" s="39">
        <v>22.89</v>
      </c>
      <c r="W7" s="39">
        <v>1007.51</v>
      </c>
      <c r="X7" s="39">
        <v>130.75</v>
      </c>
      <c r="Y7" s="39">
        <v>137.91</v>
      </c>
      <c r="Z7" s="39">
        <v>145.43</v>
      </c>
      <c r="AA7" s="39">
        <v>139.07</v>
      </c>
      <c r="AB7" s="39">
        <v>146.44999999999999</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108.96</v>
      </c>
      <c r="AU7" s="39">
        <v>121.65</v>
      </c>
      <c r="AV7" s="39">
        <v>143.46</v>
      </c>
      <c r="AW7" s="39">
        <v>156.27000000000001</v>
      </c>
      <c r="AX7" s="39">
        <v>163.75</v>
      </c>
      <c r="AY7" s="39">
        <v>391.54</v>
      </c>
      <c r="AZ7" s="39">
        <v>384.34</v>
      </c>
      <c r="BA7" s="39">
        <v>359.47</v>
      </c>
      <c r="BB7" s="39">
        <v>369.69</v>
      </c>
      <c r="BC7" s="39">
        <v>379.08</v>
      </c>
      <c r="BD7" s="39">
        <v>264.97000000000003</v>
      </c>
      <c r="BE7" s="39">
        <v>346.6</v>
      </c>
      <c r="BF7" s="39">
        <v>284.93</v>
      </c>
      <c r="BG7" s="39">
        <v>248.85</v>
      </c>
      <c r="BH7" s="39">
        <v>212.33</v>
      </c>
      <c r="BI7" s="39">
        <v>175.78</v>
      </c>
      <c r="BJ7" s="39">
        <v>386.97</v>
      </c>
      <c r="BK7" s="39">
        <v>380.58</v>
      </c>
      <c r="BL7" s="39">
        <v>401.79</v>
      </c>
      <c r="BM7" s="39">
        <v>402.99</v>
      </c>
      <c r="BN7" s="39">
        <v>398.98</v>
      </c>
      <c r="BO7" s="39">
        <v>266.61</v>
      </c>
      <c r="BP7" s="39">
        <v>129.94</v>
      </c>
      <c r="BQ7" s="39">
        <v>136.33000000000001</v>
      </c>
      <c r="BR7" s="39">
        <v>145.6</v>
      </c>
      <c r="BS7" s="39">
        <v>139.13</v>
      </c>
      <c r="BT7" s="39">
        <v>148.19999999999999</v>
      </c>
      <c r="BU7" s="39">
        <v>101.72</v>
      </c>
      <c r="BV7" s="39">
        <v>102.38</v>
      </c>
      <c r="BW7" s="39">
        <v>100.12</v>
      </c>
      <c r="BX7" s="39">
        <v>98.66</v>
      </c>
      <c r="BY7" s="39">
        <v>98.64</v>
      </c>
      <c r="BZ7" s="39">
        <v>103.24</v>
      </c>
      <c r="CA7" s="39">
        <v>152.25</v>
      </c>
      <c r="CB7" s="39">
        <v>157.55000000000001</v>
      </c>
      <c r="CC7" s="39">
        <v>148.1</v>
      </c>
      <c r="CD7" s="39">
        <v>155.49</v>
      </c>
      <c r="CE7" s="39">
        <v>146.43</v>
      </c>
      <c r="CF7" s="39">
        <v>168.2</v>
      </c>
      <c r="CG7" s="39">
        <v>168.67</v>
      </c>
      <c r="CH7" s="39">
        <v>174.97</v>
      </c>
      <c r="CI7" s="39">
        <v>178.59</v>
      </c>
      <c r="CJ7" s="39">
        <v>178.92</v>
      </c>
      <c r="CK7" s="39">
        <v>168.38</v>
      </c>
      <c r="CL7" s="39">
        <v>51.31</v>
      </c>
      <c r="CM7" s="39">
        <v>49.55</v>
      </c>
      <c r="CN7" s="39">
        <v>49.71</v>
      </c>
      <c r="CO7" s="39">
        <v>49.2</v>
      </c>
      <c r="CP7" s="39">
        <v>47.82</v>
      </c>
      <c r="CQ7" s="39">
        <v>54.77</v>
      </c>
      <c r="CR7" s="39">
        <v>54.92</v>
      </c>
      <c r="CS7" s="39">
        <v>55.63</v>
      </c>
      <c r="CT7" s="39">
        <v>55.03</v>
      </c>
      <c r="CU7" s="39">
        <v>55.14</v>
      </c>
      <c r="CV7" s="39">
        <v>60</v>
      </c>
      <c r="CW7" s="39">
        <v>83.06</v>
      </c>
      <c r="CX7" s="39">
        <v>86.18</v>
      </c>
      <c r="CY7" s="39">
        <v>85.66</v>
      </c>
      <c r="CZ7" s="39">
        <v>86.04</v>
      </c>
      <c r="DA7" s="39">
        <v>87.51</v>
      </c>
      <c r="DB7" s="39">
        <v>82.89</v>
      </c>
      <c r="DC7" s="39">
        <v>82.66</v>
      </c>
      <c r="DD7" s="39">
        <v>82.04</v>
      </c>
      <c r="DE7" s="39">
        <v>81.900000000000006</v>
      </c>
      <c r="DF7" s="39">
        <v>81.39</v>
      </c>
      <c r="DG7" s="39">
        <v>89.8</v>
      </c>
      <c r="DH7" s="39">
        <v>45.41</v>
      </c>
      <c r="DI7" s="39">
        <v>46.65</v>
      </c>
      <c r="DJ7" s="39">
        <v>48.01</v>
      </c>
      <c r="DK7" s="39">
        <v>49.59</v>
      </c>
      <c r="DL7" s="39">
        <v>50.68</v>
      </c>
      <c r="DM7" s="39">
        <v>47.46</v>
      </c>
      <c r="DN7" s="39">
        <v>48.49</v>
      </c>
      <c r="DO7" s="39">
        <v>48.05</v>
      </c>
      <c r="DP7" s="39">
        <v>48.87</v>
      </c>
      <c r="DQ7" s="39">
        <v>49.92</v>
      </c>
      <c r="DR7" s="39">
        <v>49.59</v>
      </c>
      <c r="DS7" s="39">
        <v>60.79</v>
      </c>
      <c r="DT7" s="39">
        <v>60.55</v>
      </c>
      <c r="DU7" s="39">
        <v>60.46</v>
      </c>
      <c r="DV7" s="39">
        <v>60.45</v>
      </c>
      <c r="DW7" s="39">
        <v>60.17</v>
      </c>
      <c r="DX7" s="39">
        <v>9.7100000000000009</v>
      </c>
      <c r="DY7" s="39">
        <v>12.79</v>
      </c>
      <c r="DZ7" s="39">
        <v>13.39</v>
      </c>
      <c r="EA7" s="39">
        <v>14.85</v>
      </c>
      <c r="EB7" s="39">
        <v>16.88</v>
      </c>
      <c r="EC7" s="39">
        <v>19.440000000000001</v>
      </c>
      <c r="ED7" s="39">
        <v>0.4</v>
      </c>
      <c r="EE7" s="39">
        <v>0.17</v>
      </c>
      <c r="EF7" s="39">
        <v>0.1</v>
      </c>
      <c r="EG7" s="39">
        <v>0.04</v>
      </c>
      <c r="EH7" s="39">
        <v>0.17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2021-01-27T06:39:38Z</cp:lastPrinted>
  <dcterms:created xsi:type="dcterms:W3CDTF">2020-12-04T02:14:06Z</dcterms:created>
  <dcterms:modified xsi:type="dcterms:W3CDTF">2021-01-27T06:42:48Z</dcterms:modified>
  <cp:category/>
</cp:coreProperties>
</file>