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dWOxUlsWwhtFMWQfxpLClZ15g5N4lfOqlbqJ5sqIMf9srYW8U/ikAKWuOUP7N20MzcFuaC7xFsRcFx990xbgrw==" workbookSaltValue="0d8i5UNTMxMz0E/f55Liaw==" workbookSpinCount="100000" lockStructure="1"/>
  <bookViews>
    <workbookView xWindow="3255" yWindow="765"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<sst xmlns="http://schemas.openxmlformats.org/spreadsheetml/2006/main" count="228" uniqueCount="113">
  <si>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</si>
  <si>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</si>
  <si>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</si>
  <si>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</si>
  <si>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</si>
  <si>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</si>
  <si>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</si>
  <si>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</si>
  <si>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</si>
  <si>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</si>
  <si>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</si>
  <si>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</si>
  <si>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</si>
  <si>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</si>
  <si>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</si>
  <si>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</si>
  <si>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</si>
  <si>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</si>
  <si>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</si>
  <si>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</si>
  <si>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</si>
  <si>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</si>
  <si>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</si>
  <si>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</si>
  <si>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</si>
  <si>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</si>
  <si>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</si>
  <si>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</si>
  <si>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</si>
  <si>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</si>
  <si>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</si>
  <si>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</si>
  <si>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</si>
  <si>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</si>
  <si>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</si>
  <si>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</si>
  <si>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</si>
  <si>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</si>
  <si>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</si>
  <si>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</si>
  <si>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</si>
  <si>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</si>
  <si>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</si>
  <si>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</si>
  <si>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</si>
  <si>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</si>
  <si>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</si>
  <si>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</si>
  <si>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</si>
  <si>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</si>
  <si>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</si>
  <si>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</si>
  <si>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</si>
  <si>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</si>
  <si>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</si>
  <si>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</si>
  <si>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</si>
  <si>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</si>
  <si>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</si>
  <si>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</si>
  <si>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</si>
  <si>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</si>
  <si>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</si>
  <si>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</si>
  <si>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</si>
  <si>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</si>
  <si>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</si>
  <si>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</si>
  <si>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</si>
  <si>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</si>
  <si>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</si>
  <si>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</si>
  <si>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</si>
  <si>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</si>
  <si>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</si>
  <si>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</si>
  <si>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</si>
  <si>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</si>
  <si>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</si>
  <si>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</si>
  <si>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</si>
  <si>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</si>
  <si>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</si>
  <si>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</si>
  <si>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</si>
  <si>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</si>
  <si>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</si>
  <si>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</si>
  <si>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</si>
  <si>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</si>
  <si>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</si>
  <si>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</si>
  <si>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</si>
  <si>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</si>
  <si>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</si>
  <si>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</si>
  <si>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</si>
  <si>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</si>
  <si>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</si>
  <si>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</si>
  <si>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</si>
  <si>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</si>
  <si>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</si>
  <si>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</si>
  <si>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</si>
  <si>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</si>
  <si>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</si>
  <si>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</si>
  <si>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</si>
  <si>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</si>
  <si>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については、統合した簡易水道の管路図が一部不足しているため経年化率、更新率が不明となっているが、有形固定資産減価償却率が年々増加していることから、経年化率については増加していると考えられる。資金不足から、耐用年数経過資産も増加しているところではあるが、施設の重要性、危機度、補助金の有無などを総合的に判断し、計画的に更新事業を行っている。今後は、より甚大化する災害に対して施設の強靭化もあわせて検討する必要がある。</t>
    <rPh sb="1" eb="3">
      <t>カンロ</t>
    </rPh>
    <rPh sb="9" eb="11">
      <t>トウゴウ</t>
    </rPh>
    <rPh sb="13" eb="15">
      <t>カンイ</t>
    </rPh>
    <rPh sb="15" eb="17">
      <t>スイドウ</t>
    </rPh>
    <rPh sb="18" eb="20">
      <t>カンロ</t>
    </rPh>
    <rPh sb="20" eb="21">
      <t>ズ</t>
    </rPh>
    <rPh sb="22" eb="24">
      <t>イチブ</t>
    </rPh>
    <rPh sb="24" eb="26">
      <t>フソク</t>
    </rPh>
    <rPh sb="32" eb="35">
      <t>ケイネンカ</t>
    </rPh>
    <rPh sb="35" eb="36">
      <t>リツ</t>
    </rPh>
    <rPh sb="37" eb="39">
      <t>コウシン</t>
    </rPh>
    <rPh sb="39" eb="40">
      <t>リツ</t>
    </rPh>
    <rPh sb="41" eb="43">
      <t>フメイ</t>
    </rPh>
    <rPh sb="76" eb="79">
      <t>ケイネンカ</t>
    </rPh>
    <rPh sb="79" eb="80">
      <t>リツ</t>
    </rPh>
    <rPh sb="85" eb="87">
      <t>ゾウカ</t>
    </rPh>
    <rPh sb="92" eb="93">
      <t>カンガ</t>
    </rPh>
    <rPh sb="98" eb="100">
      <t>シキン</t>
    </rPh>
    <rPh sb="100" eb="102">
      <t>ブソク</t>
    </rPh>
    <rPh sb="105" eb="107">
      <t>タイヨウ</t>
    </rPh>
    <rPh sb="107" eb="109">
      <t>ネンスウ</t>
    </rPh>
    <rPh sb="109" eb="111">
      <t>ケイカ</t>
    </rPh>
    <rPh sb="111" eb="113">
      <t>シサン</t>
    </rPh>
    <rPh sb="114" eb="116">
      <t>ゾウカ</t>
    </rPh>
    <rPh sb="161" eb="163">
      <t>コウシン</t>
    </rPh>
    <rPh sb="163" eb="165">
      <t>ジギョウ</t>
    </rPh>
    <rPh sb="166" eb="167">
      <t>オコナ</t>
    </rPh>
    <rPh sb="172" eb="174">
      <t>コンゴ</t>
    </rPh>
    <rPh sb="178" eb="180">
      <t>ジンダイ</t>
    </rPh>
    <rPh sb="180" eb="181">
      <t>カ</t>
    </rPh>
    <rPh sb="183" eb="185">
      <t>サイガイ</t>
    </rPh>
    <rPh sb="186" eb="187">
      <t>タイ</t>
    </rPh>
    <rPh sb="189" eb="191">
      <t>シセツ</t>
    </rPh>
    <rPh sb="192" eb="194">
      <t>キョウジン</t>
    </rPh>
    <rPh sb="194" eb="195">
      <t>カ</t>
    </rPh>
    <rPh sb="200" eb="202">
      <t>ケントウ</t>
    </rPh>
    <rPh sb="204" eb="206">
      <t>ヒツヨウ</t>
    </rPh>
    <phoneticPr fontId="4"/>
  </si>
  <si>
    <t>　水道事業は、利用者からいただく水道料金収入によって、経営に必要な経費をまかなう独立採算制が原則となっている。給水人口の減少や節水機器の普及により、水需要は減少の一途をたどることから給水収益は減少する一方で、水道事業は「安全性」「持続性」そして「強靭性」を備えた水道事業経営が求められているため、施設の維持管理費や耐震化といった更新事業への投資額などが増加している。
　ライフラインとしての水道事業の基本である、安全な水の安定供給を継続するためには財政基盤の健全化が必要不可欠であるため、R2年4月から水道料金を改定する。
　ただし、料金改定後の収支計画においても料金回収率は100%に満たないため、更なる経営の健全性・効率性が求められる。</t>
    <rPh sb="267" eb="269">
      <t>リョウキン</t>
    </rPh>
    <rPh sb="269" eb="271">
      <t>カイテイ</t>
    </rPh>
    <rPh sb="271" eb="272">
      <t>ゴ</t>
    </rPh>
    <rPh sb="273" eb="275">
      <t>シュウシ</t>
    </rPh>
    <rPh sb="275" eb="277">
      <t>ケイカク</t>
    </rPh>
    <rPh sb="282" eb="284">
      <t>リョウキン</t>
    </rPh>
    <rPh sb="284" eb="286">
      <t>カイシュウ</t>
    </rPh>
    <rPh sb="286" eb="287">
      <t>リツ</t>
    </rPh>
    <rPh sb="293" eb="294">
      <t>ミ</t>
    </rPh>
    <phoneticPr fontId="4"/>
  </si>
  <si>
    <t xml:space="preserve"> 三好市水道事業においては山間部に施設が点在する経営環境も有り、給水原価が全国平均を大きく上回っている。H29年度より経営統合を行った簡易水道事業においては、社会福祉の面を重視した低価格を用いていた経過も有り、施設整備の対価としての料金回収率が100％を大きく下回っており、欠損金が発生している状況にある。流動比率も大きく減少しており、今後の経営を考えると、早期の料金改定による収入確保が必要不可欠であることから、R2年4月から水道料金を改定する。支出においては、施設利用率が約60%、有収率が約75％となっていることから、点在する施設管理を見直す必要がある。アセットマネジメントの活用により、甚大化する災害に対して強靭化を図りつつ、今後の人口動向を想定したダウンサイジングにより効率性を高めていく必要がある。</t>
    <rPh sb="1" eb="4">
      <t>ミヨシシ</t>
    </rPh>
    <rPh sb="4" eb="6">
      <t>スイドウ</t>
    </rPh>
    <rPh sb="6" eb="8">
      <t>ジギョウ</t>
    </rPh>
    <rPh sb="13" eb="16">
      <t>サンカンブ</t>
    </rPh>
    <rPh sb="17" eb="19">
      <t>シセツ</t>
    </rPh>
    <rPh sb="20" eb="22">
      <t>テンザイ</t>
    </rPh>
    <rPh sb="24" eb="26">
      <t>ケイエイ</t>
    </rPh>
    <rPh sb="26" eb="28">
      <t>カンキョウ</t>
    </rPh>
    <rPh sb="29" eb="30">
      <t>ア</t>
    </rPh>
    <rPh sb="32" eb="34">
      <t>キュウスイ</t>
    </rPh>
    <rPh sb="34" eb="36">
      <t>ゲンカ</t>
    </rPh>
    <rPh sb="37" eb="39">
      <t>ゼンコク</t>
    </rPh>
    <rPh sb="39" eb="41">
      <t>ヘイキン</t>
    </rPh>
    <rPh sb="42" eb="43">
      <t>オオ</t>
    </rPh>
    <rPh sb="45" eb="47">
      <t>ウワマワ</t>
    </rPh>
    <rPh sb="55" eb="57">
      <t>ネンド</t>
    </rPh>
    <rPh sb="59" eb="61">
      <t>ケイエイ</t>
    </rPh>
    <rPh sb="61" eb="63">
      <t>トウゴウ</t>
    </rPh>
    <rPh sb="64" eb="65">
      <t>オコナ</t>
    </rPh>
    <rPh sb="67" eb="69">
      <t>カンイ</t>
    </rPh>
    <rPh sb="69" eb="71">
      <t>スイドウ</t>
    </rPh>
    <rPh sb="71" eb="73">
      <t>ジギョウ</t>
    </rPh>
    <rPh sb="79" eb="81">
      <t>シャカイ</t>
    </rPh>
    <rPh sb="81" eb="83">
      <t>フクシ</t>
    </rPh>
    <rPh sb="84" eb="85">
      <t>メン</t>
    </rPh>
    <rPh sb="86" eb="88">
      <t>ジュウシ</t>
    </rPh>
    <rPh sb="90" eb="93">
      <t>テイカカク</t>
    </rPh>
    <rPh sb="94" eb="95">
      <t>モチ</t>
    </rPh>
    <rPh sb="99" eb="101">
      <t>ケイカ</t>
    </rPh>
    <rPh sb="102" eb="103">
      <t>ア</t>
    </rPh>
    <rPh sb="105" eb="107">
      <t>シセツ</t>
    </rPh>
    <rPh sb="107" eb="109">
      <t>セイビ</t>
    </rPh>
    <rPh sb="110" eb="112">
      <t>タイカ</t>
    </rPh>
    <rPh sb="116" eb="118">
      <t>リョウキン</t>
    </rPh>
    <rPh sb="118" eb="120">
      <t>カイシュウ</t>
    </rPh>
    <rPh sb="120" eb="121">
      <t>リツ</t>
    </rPh>
    <rPh sb="127" eb="128">
      <t>オオ</t>
    </rPh>
    <rPh sb="130" eb="132">
      <t>シタマワ</t>
    </rPh>
    <rPh sb="137" eb="140">
      <t>ケッソンキン</t>
    </rPh>
    <rPh sb="141" eb="143">
      <t>ハッセイ</t>
    </rPh>
    <rPh sb="147" eb="149">
      <t>ジョウキョウ</t>
    </rPh>
    <rPh sb="153" eb="155">
      <t>リュウドウ</t>
    </rPh>
    <rPh sb="155" eb="157">
      <t>ヒリツ</t>
    </rPh>
    <rPh sb="158" eb="159">
      <t>オオ</t>
    </rPh>
    <rPh sb="161" eb="163">
      <t>ゲンショウ</t>
    </rPh>
    <rPh sb="168" eb="170">
      <t>コンゴ</t>
    </rPh>
    <rPh sb="171" eb="173">
      <t>ケイエイ</t>
    </rPh>
    <rPh sb="174" eb="175">
      <t>カンガ</t>
    </rPh>
    <rPh sb="179" eb="181">
      <t>ソウキ</t>
    </rPh>
    <rPh sb="182" eb="184">
      <t>リョウキン</t>
    </rPh>
    <rPh sb="184" eb="186">
      <t>カイテイ</t>
    </rPh>
    <rPh sb="189" eb="191">
      <t>シュウニュウ</t>
    </rPh>
    <rPh sb="191" eb="193">
      <t>カクホ</t>
    </rPh>
    <rPh sb="194" eb="196">
      <t>ヒツヨウ</t>
    </rPh>
    <rPh sb="196" eb="199">
      <t>フカケツ</t>
    </rPh>
    <rPh sb="224" eb="226">
      <t>シシュツ</t>
    </rPh>
    <rPh sb="232" eb="234">
      <t>シセツ</t>
    </rPh>
    <rPh sb="234" eb="236">
      <t>リヨウ</t>
    </rPh>
    <rPh sb="236" eb="237">
      <t>リツ</t>
    </rPh>
    <rPh sb="238" eb="239">
      <t>ヤク</t>
    </rPh>
    <rPh sb="243" eb="246">
      <t>ユウシュウリツ</t>
    </rPh>
    <rPh sb="247" eb="248">
      <t>ヤク</t>
    </rPh>
    <rPh sb="262" eb="264">
      <t>テンザイ</t>
    </rPh>
    <rPh sb="266" eb="268">
      <t>シセツ</t>
    </rPh>
    <rPh sb="268" eb="270">
      <t>カンリ</t>
    </rPh>
    <rPh sb="271" eb="273">
      <t>ミナオ</t>
    </rPh>
    <rPh sb="274" eb="276">
      <t>ヒツヨウ</t>
    </rPh>
    <rPh sb="291" eb="293">
      <t>カツヨウ</t>
    </rPh>
    <rPh sb="297" eb="299">
      <t>ジンダイ</t>
    </rPh>
    <rPh sb="299" eb="300">
      <t>カ</t>
    </rPh>
    <rPh sb="302" eb="304">
      <t>サイガイ</t>
    </rPh>
    <rPh sb="305" eb="306">
      <t>タイ</t>
    </rPh>
    <rPh sb="308" eb="310">
      <t>キョウジン</t>
    </rPh>
    <rPh sb="310" eb="311">
      <t>カ</t>
    </rPh>
    <rPh sb="312" eb="313">
      <t>ハカ</t>
    </rPh>
    <rPh sb="317" eb="319">
      <t>コンゴ</t>
    </rPh>
    <rPh sb="320" eb="322">
      <t>ジンコウ</t>
    </rPh>
    <rPh sb="322" eb="324">
      <t>ドウコウ</t>
    </rPh>
    <rPh sb="325" eb="327">
      <t>ソウテイ</t>
    </rPh>
    <rPh sb="340" eb="343">
      <t>コウリツセイ</t>
    </rPh>
    <rPh sb="344" eb="345">
      <t>タカ</t>
    </rPh>
    <rPh sb="349" eb="3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</si>
</sst>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0.7</c:v>
                </c:pt>
              </c:numCache>
            </c:numRef>
          </c:val>
          <c:extLst xmlns:c16r2="http://schemas.microsoft.com/office/drawing/2015/06/chart">
            <c:ext xmlns:c16="http://schemas.microsoft.com/office/drawing/2014/chart" uri="{C3380CC4-5D6E-409C-BE32-E72D297353CC}">
              <c16:uniqueId val="{00000000-021F-4759-B723-73F315E4937C}"/>
            </c:ext>
          </c:extLst>
        </c:ser>
        <c:dLbls>
          <c:showLegendKey val="0"/>
          <c:showVal val="0"/>
          <c:showCatName val="0"/>
          <c:showSerName val="0"/>
          <c:showPercent val="0"/>
          <c:showBubbleSize val="0"/>
        </c:dLbls>
        <c:gapWidth val="150"/>
        <c:axId val="41262080"/>
        <c:axId val="412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021F-4759-B723-73F315E4937C}"/>
            </c:ext>
          </c:extLst>
        </c:ser>
        <c:dLbls>
          <c:showLegendKey val="0"/>
          <c:showVal val="0"/>
          <c:showCatName val="0"/>
          <c:showSerName val="0"/>
          <c:showPercent val="0"/>
          <c:showBubbleSize val="0"/>
        </c:dLbls>
        <c:marker val="1"/>
        <c:smooth val="0"/>
        <c:axId val="41262080"/>
        <c:axId val="41264256"/>
      </c:lineChart>
      <c:dateAx>
        <c:axId val="41262080"/>
        <c:scaling>
          <c:orientation val="minMax"/>
        </c:scaling>
        <c:delete val="1"/>
        <c:axPos val="b"/>
        <c:numFmt formatCode="&quot;H&quot;yy" sourceLinked="1"/>
        <c:majorTickMark val="none"/>
        <c:minorTickMark val="none"/>
        <c:tickLblPos val="none"/>
        <c:crossAx val="41264256"/>
        <c:crosses val="autoZero"/>
        <c:auto val="1"/>
        <c:lblOffset val="100"/>
        <c:baseTimeUnit val="years"/>
      </c:dateAx>
      <c:valAx>
        <c:axId val="412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54.14</c:v>
                </c:pt>
                <c:pt idx="1">
                  <c:v>65.599999999999994</c:v>
                </c:pt>
                <c:pt idx="2">
                  <c:v>60.47</c:v>
                </c:pt>
                <c:pt idx="3">
                  <c:v>59.17</c:v>
                </c:pt>
                <c:pt idx="4">
                  <c:v>57.58</c:v>
                </c:pt>
              </c:numCache>
            </c:numRef>
          </c:val>
          <c:extLst xmlns:c16r2="http://schemas.microsoft.com/office/drawing/2015/06/chart">
            <c:ext xmlns:c16="http://schemas.microsoft.com/office/drawing/2014/chart" uri="{C3380CC4-5D6E-409C-BE32-E72D297353CC}">
              <c16:uniqueId val="{00000000-A2B5-47E0-999A-298F657994EF}"/>
            </c:ext>
          </c:extLst>
        </c:ser>
        <c:dLbls>
          <c:showLegendKey val="0"/>
          <c:showVal val="0"/>
          <c:showCatName val="0"/>
          <c:showSerName val="0"/>
          <c:showPercent val="0"/>
          <c:showBubbleSize val="0"/>
        </c:dLbls>
        <c:gapWidth val="150"/>
        <c:axId val="154192512"/>
        <c:axId val="15419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A2B5-47E0-999A-298F657994EF}"/>
            </c:ext>
          </c:extLst>
        </c:ser>
        <c:dLbls>
          <c:showLegendKey val="0"/>
          <c:showVal val="0"/>
          <c:showCatName val="0"/>
          <c:showSerName val="0"/>
          <c:showPercent val="0"/>
          <c:showBubbleSize val="0"/>
        </c:dLbls>
        <c:marker val="1"/>
        <c:smooth val="0"/>
        <c:axId val="154192512"/>
        <c:axId val="154198784"/>
      </c:lineChart>
      <c:dateAx>
        <c:axId val="154192512"/>
        <c:scaling>
          <c:orientation val="minMax"/>
        </c:scaling>
        <c:delete val="1"/>
        <c:axPos val="b"/>
        <c:numFmt formatCode="&quot;H&quot;yy" sourceLinked="1"/>
        <c:majorTickMark val="none"/>
        <c:minorTickMark val="none"/>
        <c:tickLblPos val="none"/>
        <c:crossAx val="154198784"/>
        <c:crosses val="autoZero"/>
        <c:auto val="1"/>
        <c:lblOffset val="100"/>
        <c:baseTimeUnit val="years"/>
      </c:dateAx>
      <c:valAx>
        <c:axId val="1541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82.56</c:v>
                </c:pt>
                <c:pt idx="1">
                  <c:v>67.69</c:v>
                </c:pt>
                <c:pt idx="2">
                  <c:v>78.89</c:v>
                </c:pt>
                <c:pt idx="3">
                  <c:v>74.41</c:v>
                </c:pt>
                <c:pt idx="4">
                  <c:v>74.7</c:v>
                </c:pt>
              </c:numCache>
            </c:numRef>
          </c:val>
          <c:extLst xmlns:c16r2="http://schemas.microsoft.com/office/drawing/2015/06/chart">
            <c:ext xmlns:c16="http://schemas.microsoft.com/office/drawing/2014/chart" uri="{C3380CC4-5D6E-409C-BE32-E72D297353CC}">
              <c16:uniqueId val="{00000000-9126-4A4A-9F8A-E02FA25A65F7}"/>
            </c:ext>
          </c:extLst>
        </c:ser>
        <c:dLbls>
          <c:showLegendKey val="0"/>
          <c:showVal val="0"/>
          <c:showCatName val="0"/>
          <c:showSerName val="0"/>
          <c:showPercent val="0"/>
          <c:showBubbleSize val="0"/>
        </c:dLbls>
        <c:gapWidth val="150"/>
        <c:axId val="154274816"/>
        <c:axId val="1542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9126-4A4A-9F8A-E02FA25A65F7}"/>
            </c:ext>
          </c:extLst>
        </c:ser>
        <c:dLbls>
          <c:showLegendKey val="0"/>
          <c:showVal val="0"/>
          <c:showCatName val="0"/>
          <c:showSerName val="0"/>
          <c:showPercent val="0"/>
          <c:showBubbleSize val="0"/>
        </c:dLbls>
        <c:marker val="1"/>
        <c:smooth val="0"/>
        <c:axId val="154274816"/>
        <c:axId val="154297472"/>
      </c:lineChart>
      <c:dateAx>
        <c:axId val="154274816"/>
        <c:scaling>
          <c:orientation val="minMax"/>
        </c:scaling>
        <c:delete val="1"/>
        <c:axPos val="b"/>
        <c:numFmt formatCode="&quot;H&quot;yy" sourceLinked="1"/>
        <c:majorTickMark val="none"/>
        <c:minorTickMark val="none"/>
        <c:tickLblPos val="none"/>
        <c:crossAx val="154297472"/>
        <c:crosses val="autoZero"/>
        <c:auto val="1"/>
        <c:lblOffset val="100"/>
        <c:baseTimeUnit val="years"/>
      </c:dateAx>
      <c:valAx>
        <c:axId val="1542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85.11</c:v>
                </c:pt>
                <c:pt idx="1">
                  <c:v>84.24</c:v>
                </c:pt>
                <c:pt idx="2">
                  <c:v>77.12</c:v>
                </c:pt>
                <c:pt idx="3">
                  <c:v>74.09</c:v>
                </c:pt>
                <c:pt idx="4">
                  <c:v>76.58</c:v>
                </c:pt>
              </c:numCache>
            </c:numRef>
          </c:val>
          <c:extLst xmlns:c16r2="http://schemas.microsoft.com/office/drawing/2015/06/chart">
            <c:ext xmlns:c16="http://schemas.microsoft.com/office/drawing/2014/chart" uri="{C3380CC4-5D6E-409C-BE32-E72D297353CC}">
              <c16:uniqueId val="{00000000-5662-42A0-B645-1C8D486A201D}"/>
            </c:ext>
          </c:extLst>
        </c:ser>
        <c:dLbls>
          <c:showLegendKey val="0"/>
          <c:showVal val="0"/>
          <c:showCatName val="0"/>
          <c:showSerName val="0"/>
          <c:showPercent val="0"/>
          <c:showBubbleSize val="0"/>
        </c:dLbls>
        <c:gapWidth val="150"/>
        <c:axId val="41278848"/>
        <c:axId val="1418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5662-42A0-B645-1C8D486A201D}"/>
            </c:ext>
          </c:extLst>
        </c:ser>
        <c:dLbls>
          <c:showLegendKey val="0"/>
          <c:showVal val="0"/>
          <c:showCatName val="0"/>
          <c:showSerName val="0"/>
          <c:showPercent val="0"/>
          <c:showBubbleSize val="0"/>
        </c:dLbls>
        <c:marker val="1"/>
        <c:smooth val="0"/>
        <c:axId val="41278848"/>
        <c:axId val="141891072"/>
      </c:lineChart>
      <c:dateAx>
        <c:axId val="41278848"/>
        <c:scaling>
          <c:orientation val="minMax"/>
        </c:scaling>
        <c:delete val="1"/>
        <c:axPos val="b"/>
        <c:numFmt formatCode="&quot;H&quot;yy" sourceLinked="1"/>
        <c:majorTickMark val="none"/>
        <c:minorTickMark val="none"/>
        <c:tickLblPos val="none"/>
        <c:crossAx val="141891072"/>
        <c:crosses val="autoZero"/>
        <c:auto val="1"/>
        <c:lblOffset val="100"/>
        <c:baseTimeUnit val="years"/>
      </c:dateAx>
      <c:valAx>
        <c:axId val="14189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2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40.83</c:v>
                </c:pt>
                <c:pt idx="1">
                  <c:v>45.71</c:v>
                </c:pt>
                <c:pt idx="2">
                  <c:v>48.46</c:v>
                </c:pt>
                <c:pt idx="3">
                  <c:v>50.42</c:v>
                </c:pt>
                <c:pt idx="4">
                  <c:v>51.78</c:v>
                </c:pt>
              </c:numCache>
            </c:numRef>
          </c:val>
          <c:extLst xmlns:c16r2="http://schemas.microsoft.com/office/drawing/2015/06/chart">
            <c:ext xmlns:c16="http://schemas.microsoft.com/office/drawing/2014/chart" uri="{C3380CC4-5D6E-409C-BE32-E72D297353CC}">
              <c16:uniqueId val="{00000000-977B-4D9F-8109-07F31C11ACBF}"/>
            </c:ext>
          </c:extLst>
        </c:ser>
        <c:dLbls>
          <c:showLegendKey val="0"/>
          <c:showVal val="0"/>
          <c:showCatName val="0"/>
          <c:showSerName val="0"/>
          <c:showPercent val="0"/>
          <c:showBubbleSize val="0"/>
        </c:dLbls>
        <c:gapWidth val="150"/>
        <c:axId val="141922304"/>
        <c:axId val="1419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977B-4D9F-8109-07F31C11ACBF}"/>
            </c:ext>
          </c:extLst>
        </c:ser>
        <c:dLbls>
          <c:showLegendKey val="0"/>
          <c:showVal val="0"/>
          <c:showCatName val="0"/>
          <c:showSerName val="0"/>
          <c:showPercent val="0"/>
          <c:showBubbleSize val="0"/>
        </c:dLbls>
        <c:marker val="1"/>
        <c:smooth val="0"/>
        <c:axId val="141922304"/>
        <c:axId val="141924224"/>
      </c:lineChart>
      <c:dateAx>
        <c:axId val="141922304"/>
        <c:scaling>
          <c:orientation val="minMax"/>
        </c:scaling>
        <c:delete val="1"/>
        <c:axPos val="b"/>
        <c:numFmt formatCode="&quot;H&quot;yy" sourceLinked="1"/>
        <c:majorTickMark val="none"/>
        <c:minorTickMark val="none"/>
        <c:tickLblPos val="none"/>
        <c:crossAx val="141924224"/>
        <c:crosses val="autoZero"/>
        <c:auto val="1"/>
        <c:lblOffset val="100"/>
        <c:baseTimeUnit val="years"/>
      </c:dateAx>
      <c:valAx>
        <c:axId val="141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BE-4ED9-A8F2-8427E49B5FBD}"/>
            </c:ext>
          </c:extLst>
        </c:ser>
        <c:dLbls>
          <c:showLegendKey val="0"/>
          <c:showVal val="0"/>
          <c:showCatName val="0"/>
          <c:showSerName val="0"/>
          <c:showPercent val="0"/>
          <c:showBubbleSize val="0"/>
        </c:dLbls>
        <c:gapWidth val="150"/>
        <c:axId val="151323008"/>
        <c:axId val="15132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51BE-4ED9-A8F2-8427E49B5FBD}"/>
            </c:ext>
          </c:extLst>
        </c:ser>
        <c:dLbls>
          <c:showLegendKey val="0"/>
          <c:showVal val="0"/>
          <c:showCatName val="0"/>
          <c:showSerName val="0"/>
          <c:showPercent val="0"/>
          <c:showBubbleSize val="0"/>
        </c:dLbls>
        <c:marker val="1"/>
        <c:smooth val="0"/>
        <c:axId val="151323008"/>
        <c:axId val="151324928"/>
      </c:lineChart>
      <c:dateAx>
        <c:axId val="151323008"/>
        <c:scaling>
          <c:orientation val="minMax"/>
        </c:scaling>
        <c:delete val="1"/>
        <c:axPos val="b"/>
        <c:numFmt formatCode="&quot;H&quot;yy" sourceLinked="1"/>
        <c:majorTickMark val="none"/>
        <c:minorTickMark val="none"/>
        <c:tickLblPos val="none"/>
        <c:crossAx val="151324928"/>
        <c:crosses val="autoZero"/>
        <c:auto val="1"/>
        <c:lblOffset val="100"/>
        <c:baseTimeUnit val="years"/>
      </c:dateAx>
      <c:valAx>
        <c:axId val="1513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129.88999999999999</c:v>
                </c:pt>
                <c:pt idx="1">
                  <c:v>151.21</c:v>
                </c:pt>
                <c:pt idx="2">
                  <c:v>39.93</c:v>
                </c:pt>
                <c:pt idx="3">
                  <c:v>81.67</c:v>
                </c:pt>
                <c:pt idx="4">
                  <c:v>119.28</c:v>
                </c:pt>
              </c:numCache>
            </c:numRef>
          </c:val>
          <c:extLst xmlns:c16r2="http://schemas.microsoft.com/office/drawing/2015/06/chart">
            <c:ext xmlns:c16="http://schemas.microsoft.com/office/drawing/2014/chart" uri="{C3380CC4-5D6E-409C-BE32-E72D297353CC}">
              <c16:uniqueId val="{00000000-3D61-433A-9489-ECEE04224599}"/>
            </c:ext>
          </c:extLst>
        </c:ser>
        <c:dLbls>
          <c:showLegendKey val="0"/>
          <c:showVal val="0"/>
          <c:showCatName val="0"/>
          <c:showSerName val="0"/>
          <c:showPercent val="0"/>
          <c:showBubbleSize val="0"/>
        </c:dLbls>
        <c:gapWidth val="150"/>
        <c:axId val="151370368"/>
        <c:axId val="1513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3D61-433A-9489-ECEE04224599}"/>
            </c:ext>
          </c:extLst>
        </c:ser>
        <c:dLbls>
          <c:showLegendKey val="0"/>
          <c:showVal val="0"/>
          <c:showCatName val="0"/>
          <c:showSerName val="0"/>
          <c:showPercent val="0"/>
          <c:showBubbleSize val="0"/>
        </c:dLbls>
        <c:marker val="1"/>
        <c:smooth val="0"/>
        <c:axId val="151370368"/>
        <c:axId val="151376640"/>
      </c:lineChart>
      <c:dateAx>
        <c:axId val="151370368"/>
        <c:scaling>
          <c:orientation val="minMax"/>
        </c:scaling>
        <c:delete val="1"/>
        <c:axPos val="b"/>
        <c:numFmt formatCode="&quot;H&quot;yy" sourceLinked="1"/>
        <c:majorTickMark val="none"/>
        <c:minorTickMark val="none"/>
        <c:tickLblPos val="none"/>
        <c:crossAx val="151376640"/>
        <c:crosses val="autoZero"/>
        <c:auto val="1"/>
        <c:lblOffset val="100"/>
        <c:baseTimeUnit val="years"/>
      </c:dateAx>
      <c:valAx>
        <c:axId val="15137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3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247.26</c:v>
                </c:pt>
                <c:pt idx="1">
                  <c:v>336</c:v>
                </c:pt>
                <c:pt idx="2">
                  <c:v>137.69</c:v>
                </c:pt>
                <c:pt idx="3">
                  <c:v>130.01</c:v>
                </c:pt>
                <c:pt idx="4">
                  <c:v>113.41</c:v>
                </c:pt>
              </c:numCache>
            </c:numRef>
          </c:val>
          <c:extLst xmlns:c16r2="http://schemas.microsoft.com/office/drawing/2015/06/chart">
            <c:ext xmlns:c16="http://schemas.microsoft.com/office/drawing/2014/chart" uri="{C3380CC4-5D6E-409C-BE32-E72D297353CC}">
              <c16:uniqueId val="{00000000-2602-4629-9E11-DC3E145D7051}"/>
            </c:ext>
          </c:extLst>
        </c:ser>
        <c:dLbls>
          <c:showLegendKey val="0"/>
          <c:showVal val="0"/>
          <c:showCatName val="0"/>
          <c:showSerName val="0"/>
          <c:showPercent val="0"/>
          <c:showBubbleSize val="0"/>
        </c:dLbls>
        <c:gapWidth val="150"/>
        <c:axId val="154016768"/>
        <c:axId val="1540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2602-4629-9E11-DC3E145D7051}"/>
            </c:ext>
          </c:extLst>
        </c:ser>
        <c:dLbls>
          <c:showLegendKey val="0"/>
          <c:showVal val="0"/>
          <c:showCatName val="0"/>
          <c:showSerName val="0"/>
          <c:showPercent val="0"/>
          <c:showBubbleSize val="0"/>
        </c:dLbls>
        <c:marker val="1"/>
        <c:smooth val="0"/>
        <c:axId val="154016768"/>
        <c:axId val="154023040"/>
      </c:lineChart>
      <c:dateAx>
        <c:axId val="154016768"/>
        <c:scaling>
          <c:orientation val="minMax"/>
        </c:scaling>
        <c:delete val="1"/>
        <c:axPos val="b"/>
        <c:numFmt formatCode="&quot;H&quot;yy" sourceLinked="1"/>
        <c:majorTickMark val="none"/>
        <c:minorTickMark val="none"/>
        <c:tickLblPos val="none"/>
        <c:crossAx val="154023040"/>
        <c:crosses val="autoZero"/>
        <c:auto val="1"/>
        <c:lblOffset val="100"/>
        <c:baseTimeUnit val="years"/>
      </c:dateAx>
      <c:valAx>
        <c:axId val="15402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0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945.82</c:v>
                </c:pt>
                <c:pt idx="1">
                  <c:v>908.44</c:v>
                </c:pt>
                <c:pt idx="2">
                  <c:v>1017.83</c:v>
                </c:pt>
                <c:pt idx="3">
                  <c:v>991.54</c:v>
                </c:pt>
                <c:pt idx="4">
                  <c:v>970.63</c:v>
                </c:pt>
              </c:numCache>
            </c:numRef>
          </c:val>
          <c:extLst xmlns:c16r2="http://schemas.microsoft.com/office/drawing/2015/06/chart">
            <c:ext xmlns:c16="http://schemas.microsoft.com/office/drawing/2014/chart" uri="{C3380CC4-5D6E-409C-BE32-E72D297353CC}">
              <c16:uniqueId val="{00000000-19D9-48A9-A883-0DB9D64886F9}"/>
            </c:ext>
          </c:extLst>
        </c:ser>
        <c:dLbls>
          <c:showLegendKey val="0"/>
          <c:showVal val="0"/>
          <c:showCatName val="0"/>
          <c:showSerName val="0"/>
          <c:showPercent val="0"/>
          <c:showBubbleSize val="0"/>
        </c:dLbls>
        <c:gapWidth val="150"/>
        <c:axId val="154041728"/>
        <c:axId val="15406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19D9-48A9-A883-0DB9D64886F9}"/>
            </c:ext>
          </c:extLst>
        </c:ser>
        <c:dLbls>
          <c:showLegendKey val="0"/>
          <c:showVal val="0"/>
          <c:showCatName val="0"/>
          <c:showSerName val="0"/>
          <c:showPercent val="0"/>
          <c:showBubbleSize val="0"/>
        </c:dLbls>
        <c:marker val="1"/>
        <c:smooth val="0"/>
        <c:axId val="154041728"/>
        <c:axId val="154064384"/>
      </c:lineChart>
      <c:dateAx>
        <c:axId val="154041728"/>
        <c:scaling>
          <c:orientation val="minMax"/>
        </c:scaling>
        <c:delete val="1"/>
        <c:axPos val="b"/>
        <c:numFmt formatCode="&quot;H&quot;yy" sourceLinked="1"/>
        <c:majorTickMark val="none"/>
        <c:minorTickMark val="none"/>
        <c:tickLblPos val="none"/>
        <c:crossAx val="154064384"/>
        <c:crosses val="autoZero"/>
        <c:auto val="1"/>
        <c:lblOffset val="100"/>
        <c:baseTimeUnit val="years"/>
      </c:dateAx>
      <c:valAx>
        <c:axId val="15406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81.73</c:v>
                </c:pt>
                <c:pt idx="1">
                  <c:v>82.17</c:v>
                </c:pt>
                <c:pt idx="2">
                  <c:v>69.58</c:v>
                </c:pt>
                <c:pt idx="3">
                  <c:v>67.48</c:v>
                </c:pt>
                <c:pt idx="4">
                  <c:v>69.78</c:v>
                </c:pt>
              </c:numCache>
            </c:numRef>
          </c:val>
          <c:extLst xmlns:c16r2="http://schemas.microsoft.com/office/drawing/2015/06/chart">
            <c:ext xmlns:c16="http://schemas.microsoft.com/office/drawing/2014/chart" uri="{C3380CC4-5D6E-409C-BE32-E72D297353CC}">
              <c16:uniqueId val="{00000000-E694-4653-9536-0503BA4DE139}"/>
            </c:ext>
          </c:extLst>
        </c:ser>
        <c:dLbls>
          <c:showLegendKey val="0"/>
          <c:showVal val="0"/>
          <c:showCatName val="0"/>
          <c:showSerName val="0"/>
          <c:showPercent val="0"/>
          <c:showBubbleSize val="0"/>
        </c:dLbls>
        <c:gapWidth val="150"/>
        <c:axId val="154112000"/>
        <c:axId val="1541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E694-4653-9536-0503BA4DE139}"/>
            </c:ext>
          </c:extLst>
        </c:ser>
        <c:dLbls>
          <c:showLegendKey val="0"/>
          <c:showVal val="0"/>
          <c:showCatName val="0"/>
          <c:showSerName val="0"/>
          <c:showPercent val="0"/>
          <c:showBubbleSize val="0"/>
        </c:dLbls>
        <c:marker val="1"/>
        <c:smooth val="0"/>
        <c:axId val="154112000"/>
        <c:axId val="154113920"/>
      </c:lineChart>
      <c:dateAx>
        <c:axId val="154112000"/>
        <c:scaling>
          <c:orientation val="minMax"/>
        </c:scaling>
        <c:delete val="1"/>
        <c:axPos val="b"/>
        <c:numFmt formatCode="&quot;H&quot;yy" sourceLinked="1"/>
        <c:majorTickMark val="none"/>
        <c:minorTickMark val="none"/>
        <c:tickLblPos val="none"/>
        <c:crossAx val="154113920"/>
        <c:crosses val="autoZero"/>
        <c:auto val="1"/>
        <c:lblOffset val="100"/>
        <c:baseTimeUnit val="years"/>
      </c:dateAx>
      <c:valAx>
        <c:axId val="1541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240.84</c:v>
                </c:pt>
                <c:pt idx="1">
                  <c:v>240.39</c:v>
                </c:pt>
                <c:pt idx="2">
                  <c:v>240.6</c:v>
                </c:pt>
                <c:pt idx="3">
                  <c:v>264.45999999999998</c:v>
                </c:pt>
                <c:pt idx="4">
                  <c:v>255.37</c:v>
                </c:pt>
              </c:numCache>
            </c:numRef>
          </c:val>
          <c:extLst xmlns:c16r2="http://schemas.microsoft.com/office/drawing/2015/06/chart">
            <c:ext xmlns:c16="http://schemas.microsoft.com/office/drawing/2014/chart" uri="{C3380CC4-5D6E-409C-BE32-E72D297353CC}">
              <c16:uniqueId val="{00000000-B67B-4BDE-A720-A3C05E5E75BD}"/>
            </c:ext>
          </c:extLst>
        </c:ser>
        <c:dLbls>
          <c:showLegendKey val="0"/>
          <c:showVal val="0"/>
          <c:showCatName val="0"/>
          <c:showSerName val="0"/>
          <c:showPercent val="0"/>
          <c:showBubbleSize val="0"/>
        </c:dLbls>
        <c:gapWidth val="150"/>
        <c:axId val="154159360"/>
        <c:axId val="1541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B67B-4BDE-A720-A3C05E5E75BD}"/>
            </c:ext>
          </c:extLst>
        </c:ser>
        <c:dLbls>
          <c:showLegendKey val="0"/>
          <c:showVal val="0"/>
          <c:showCatName val="0"/>
          <c:showSerName val="0"/>
          <c:showPercent val="0"/>
          <c:showBubbleSize val="0"/>
        </c:dLbls>
        <c:marker val="1"/>
        <c:smooth val="0"/>
        <c:axId val="154159360"/>
        <c:axId val="154161536"/>
      </c:lineChart>
      <c:dateAx>
        <c:axId val="154159360"/>
        <c:scaling>
          <c:orientation val="minMax"/>
        </c:scaling>
        <c:delete val="1"/>
        <c:axPos val="b"/>
        <c:numFmt formatCode="&quot;H&quot;yy" sourceLinked="1"/>
        <c:majorTickMark val="none"/>
        <c:minorTickMark val="none"/>
        <c:tickLblPos val="none"/>
        <c:crossAx val="154161536"/>
        <c:crosses val="autoZero"/>
        <c:auto val="1"/>
        <c:lblOffset val="100"/>
        <c:baseTimeUnit val="years"/>
      </c:dateAx>
      <c:valAx>
        <c:axId val="1541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三好市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25568</v>
      </c>
      <c r="AM8" s="71"/>
      <c r="AN8" s="71"/>
      <c r="AO8" s="71"/>
      <c r="AP8" s="71"/>
      <c r="AQ8" s="71"/>
      <c r="AR8" s="71"/>
      <c r="AS8" s="71"/>
      <c r="AT8" s="67">
        <f>データ!$S$6</f>
        <v>721.42</v>
      </c>
      <c r="AU8" s="68"/>
      <c r="AV8" s="68"/>
      <c r="AW8" s="68"/>
      <c r="AX8" s="68"/>
      <c r="AY8" s="68"/>
      <c r="AZ8" s="68"/>
      <c r="BA8" s="68"/>
      <c r="BB8" s="70">
        <f>データ!$T$6</f>
        <v>35.44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34.159999999999997</v>
      </c>
      <c r="J10" s="68"/>
      <c r="K10" s="68"/>
      <c r="L10" s="68"/>
      <c r="M10" s="68"/>
      <c r="N10" s="68"/>
      <c r="O10" s="69"/>
      <c r="P10" s="70">
        <f>データ!$P$6</f>
        <v>83.11</v>
      </c>
      <c r="Q10" s="70"/>
      <c r="R10" s="70"/>
      <c r="S10" s="70"/>
      <c r="T10" s="70"/>
      <c r="U10" s="70"/>
      <c r="V10" s="70"/>
      <c r="W10" s="71">
        <f>データ!$Q$6</f>
        <v>3630</v>
      </c>
      <c r="X10" s="71"/>
      <c r="Y10" s="71"/>
      <c r="Z10" s="71"/>
      <c r="AA10" s="71"/>
      <c r="AB10" s="71"/>
      <c r="AC10" s="71"/>
      <c r="AD10" s="2"/>
      <c r="AE10" s="2"/>
      <c r="AF10" s="2"/>
      <c r="AG10" s="2"/>
      <c r="AH10" s="4"/>
      <c r="AI10" s="4"/>
      <c r="AJ10" s="4"/>
      <c r="AK10" s="4"/>
      <c r="AL10" s="71">
        <f>データ!$U$6</f>
        <v>20980</v>
      </c>
      <c r="AM10" s="71"/>
      <c r="AN10" s="71"/>
      <c r="AO10" s="71"/>
      <c r="AP10" s="71"/>
      <c r="AQ10" s="71"/>
      <c r="AR10" s="71"/>
      <c r="AS10" s="71"/>
      <c r="AT10" s="67">
        <f>データ!$V$6</f>
        <v>41.41</v>
      </c>
      <c r="AU10" s="68"/>
      <c r="AV10" s="68"/>
      <c r="AW10" s="68"/>
      <c r="AX10" s="68"/>
      <c r="AY10" s="68"/>
      <c r="AZ10" s="68"/>
      <c r="BA10" s="68"/>
      <c r="BB10" s="70">
        <f>データ!$W$6</f>
        <v>506.64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S4oksX+FD9JJcloSgNjhwV4foUD8JlPZPi0aEcCVsg12oLdhcLFvHOv6qMqqjw+aXmjfzncT75PamHqYxlWew==" saltValue="bosE10lEB6UXUOWA/0Oo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362085</v>
      </c>
      <c r="D6" s="34">
        <f t="shared" si="3"/>
        <v>46</v>
      </c>
      <c r="E6" s="34">
        <f t="shared" si="3"/>
        <v>1</v>
      </c>
      <c r="F6" s="34">
        <f t="shared" si="3"/>
        <v>0</v>
      </c>
      <c r="G6" s="34">
        <f t="shared" si="3"/>
        <v>1</v>
      </c>
      <c r="H6" s="34" t="str">
        <f t="shared" si="3"/>
        <v>徳島県　三好市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34.159999999999997</v>
      </c>
      <c r="P6" s="35">
        <f t="shared" si="3"/>
        <v>83.11</v>
      </c>
      <c r="Q6" s="35">
        <f t="shared" si="3"/>
        <v>3630</v>
      </c>
      <c r="R6" s="35">
        <f t="shared" si="3"/>
        <v>25568</v>
      </c>
      <c r="S6" s="35">
        <f t="shared" si="3"/>
        <v>721.42</v>
      </c>
      <c r="T6" s="35">
        <f t="shared" si="3"/>
        <v>35.44</v>
      </c>
      <c r="U6" s="35">
        <f t="shared" si="3"/>
        <v>20980</v>
      </c>
      <c r="V6" s="35">
        <f t="shared" si="3"/>
        <v>41.41</v>
      </c>
      <c r="W6" s="35">
        <f t="shared" si="3"/>
        <v>506.64</v>
      </c>
      <c r="X6" s="36">
        <f>IF(X7="",NA(),X7)</f>
        <v>85.11</v>
      </c>
      <c r="Y6" s="36">
        <f t="shared" ref="Y6:AG6" si="4">IF(Y7="",NA(),Y7)</f>
        <v>84.24</v>
      </c>
      <c r="Z6" s="36">
        <f t="shared" si="4"/>
        <v>77.12</v>
      </c>
      <c r="AA6" s="36">
        <f t="shared" si="4"/>
        <v>74.09</v>
      </c>
      <c r="AB6" s="36">
        <f t="shared" si="4"/>
        <v>76.58</v>
      </c>
      <c r="AC6" s="36">
        <f t="shared" si="4"/>
        <v>111.06</v>
      </c>
      <c r="AD6" s="36">
        <f t="shared" si="4"/>
        <v>111.34</v>
      </c>
      <c r="AE6" s="36">
        <f t="shared" si="4"/>
        <v>110.05</v>
      </c>
      <c r="AF6" s="36">
        <f t="shared" si="4"/>
        <v>108.87</v>
      </c>
      <c r="AG6" s="36">
        <f t="shared" si="4"/>
        <v>108.61</v>
      </c>
      <c r="AH6" s="35" t="str">
        <f>IF(AH7="","",IF(AH7="-","【-】","【"&amp;SUBSTITUTE(TEXT(AH7,"#,##0.00"),"-","△")&amp;"】"))</f>
        <v>【112.01】</v>
      </c>
      <c r="AI6" s="36">
        <f>IF(AI7="",NA(),AI7)</f>
        <v>129.88999999999999</v>
      </c>
      <c r="AJ6" s="36">
        <f t="shared" ref="AJ6:AR6" si="5">IF(AJ7="",NA(),AJ7)</f>
        <v>151.21</v>
      </c>
      <c r="AK6" s="36">
        <f t="shared" si="5"/>
        <v>39.93</v>
      </c>
      <c r="AL6" s="36">
        <f t="shared" si="5"/>
        <v>81.67</v>
      </c>
      <c r="AM6" s="36">
        <f t="shared" si="5"/>
        <v>119.28</v>
      </c>
      <c r="AN6" s="36">
        <f t="shared" si="5"/>
        <v>9.35</v>
      </c>
      <c r="AO6" s="36">
        <f t="shared" si="5"/>
        <v>10.130000000000001</v>
      </c>
      <c r="AP6" s="36">
        <f t="shared" si="5"/>
        <v>2.64</v>
      </c>
      <c r="AQ6" s="36">
        <f t="shared" si="5"/>
        <v>3.16</v>
      </c>
      <c r="AR6" s="36">
        <f t="shared" si="5"/>
        <v>3.59</v>
      </c>
      <c r="AS6" s="35" t="str">
        <f>IF(AS7="","",IF(AS7="-","【-】","【"&amp;SUBSTITUTE(TEXT(AS7,"#,##0.00"),"-","△")&amp;"】"))</f>
        <v>【1.08】</v>
      </c>
      <c r="AT6" s="36">
        <f>IF(AT7="",NA(),AT7)</f>
        <v>247.26</v>
      </c>
      <c r="AU6" s="36">
        <f t="shared" ref="AU6:BC6" si="6">IF(AU7="",NA(),AU7)</f>
        <v>336</v>
      </c>
      <c r="AV6" s="36">
        <f t="shared" si="6"/>
        <v>137.69</v>
      </c>
      <c r="AW6" s="36">
        <f t="shared" si="6"/>
        <v>130.01</v>
      </c>
      <c r="AX6" s="36">
        <f t="shared" si="6"/>
        <v>113.41</v>
      </c>
      <c r="AY6" s="36">
        <f t="shared" si="6"/>
        <v>398.29</v>
      </c>
      <c r="AZ6" s="36">
        <f t="shared" si="6"/>
        <v>388.67</v>
      </c>
      <c r="BA6" s="36">
        <f t="shared" si="6"/>
        <v>359.47</v>
      </c>
      <c r="BB6" s="36">
        <f t="shared" si="6"/>
        <v>369.69</v>
      </c>
      <c r="BC6" s="36">
        <f t="shared" si="6"/>
        <v>379.08</v>
      </c>
      <c r="BD6" s="35" t="str">
        <f>IF(BD7="","",IF(BD7="-","【-】","【"&amp;SUBSTITUTE(TEXT(BD7,"#,##0.00"),"-","△")&amp;"】"))</f>
        <v>【264.97】</v>
      </c>
      <c r="BE6" s="36">
        <f>IF(BE7="",NA(),BE7)</f>
        <v>945.82</v>
      </c>
      <c r="BF6" s="36">
        <f t="shared" ref="BF6:BN6" si="7">IF(BF7="",NA(),BF7)</f>
        <v>908.44</v>
      </c>
      <c r="BG6" s="36">
        <f t="shared" si="7"/>
        <v>1017.83</v>
      </c>
      <c r="BH6" s="36">
        <f t="shared" si="7"/>
        <v>991.54</v>
      </c>
      <c r="BI6" s="36">
        <f t="shared" si="7"/>
        <v>970.63</v>
      </c>
      <c r="BJ6" s="36">
        <f t="shared" si="7"/>
        <v>431</v>
      </c>
      <c r="BK6" s="36">
        <f t="shared" si="7"/>
        <v>422.5</v>
      </c>
      <c r="BL6" s="36">
        <f t="shared" si="7"/>
        <v>401.79</v>
      </c>
      <c r="BM6" s="36">
        <f t="shared" si="7"/>
        <v>402.99</v>
      </c>
      <c r="BN6" s="36">
        <f t="shared" si="7"/>
        <v>398.98</v>
      </c>
      <c r="BO6" s="35" t="str">
        <f>IF(BO7="","",IF(BO7="-","【-】","【"&amp;SUBSTITUTE(TEXT(BO7,"#,##0.00"),"-","△")&amp;"】"))</f>
        <v>【266.61】</v>
      </c>
      <c r="BP6" s="36">
        <f>IF(BP7="",NA(),BP7)</f>
        <v>81.73</v>
      </c>
      <c r="BQ6" s="36">
        <f t="shared" ref="BQ6:BY6" si="8">IF(BQ7="",NA(),BQ7)</f>
        <v>82.17</v>
      </c>
      <c r="BR6" s="36">
        <f t="shared" si="8"/>
        <v>69.58</v>
      </c>
      <c r="BS6" s="36">
        <f t="shared" si="8"/>
        <v>67.48</v>
      </c>
      <c r="BT6" s="36">
        <f t="shared" si="8"/>
        <v>69.78</v>
      </c>
      <c r="BU6" s="36">
        <f t="shared" si="8"/>
        <v>100.82</v>
      </c>
      <c r="BV6" s="36">
        <f t="shared" si="8"/>
        <v>101.64</v>
      </c>
      <c r="BW6" s="36">
        <f t="shared" si="8"/>
        <v>100.12</v>
      </c>
      <c r="BX6" s="36">
        <f t="shared" si="8"/>
        <v>98.66</v>
      </c>
      <c r="BY6" s="36">
        <f t="shared" si="8"/>
        <v>98.64</v>
      </c>
      <c r="BZ6" s="35" t="str">
        <f>IF(BZ7="","",IF(BZ7="-","【-】","【"&amp;SUBSTITUTE(TEXT(BZ7,"#,##0.00"),"-","△")&amp;"】"))</f>
        <v>【103.24】</v>
      </c>
      <c r="CA6" s="36">
        <f>IF(CA7="",NA(),CA7)</f>
        <v>240.84</v>
      </c>
      <c r="CB6" s="36">
        <f t="shared" ref="CB6:CJ6" si="9">IF(CB7="",NA(),CB7)</f>
        <v>240.39</v>
      </c>
      <c r="CC6" s="36">
        <f t="shared" si="9"/>
        <v>240.6</v>
      </c>
      <c r="CD6" s="36">
        <f t="shared" si="9"/>
        <v>264.45999999999998</v>
      </c>
      <c r="CE6" s="36">
        <f t="shared" si="9"/>
        <v>255.37</v>
      </c>
      <c r="CF6" s="36">
        <f t="shared" si="9"/>
        <v>179.55</v>
      </c>
      <c r="CG6" s="36">
        <f t="shared" si="9"/>
        <v>179.16</v>
      </c>
      <c r="CH6" s="36">
        <f t="shared" si="9"/>
        <v>174.97</v>
      </c>
      <c r="CI6" s="36">
        <f t="shared" si="9"/>
        <v>178.59</v>
      </c>
      <c r="CJ6" s="36">
        <f t="shared" si="9"/>
        <v>178.92</v>
      </c>
      <c r="CK6" s="35" t="str">
        <f>IF(CK7="","",IF(CK7="-","【-】","【"&amp;SUBSTITUTE(TEXT(CK7,"#,##0.00"),"-","△")&amp;"】"))</f>
        <v>【168.38】</v>
      </c>
      <c r="CL6" s="36">
        <f>IF(CL7="",NA(),CL7)</f>
        <v>54.14</v>
      </c>
      <c r="CM6" s="36">
        <f t="shared" ref="CM6:CU6" si="10">IF(CM7="",NA(),CM7)</f>
        <v>65.599999999999994</v>
      </c>
      <c r="CN6" s="36">
        <f t="shared" si="10"/>
        <v>60.47</v>
      </c>
      <c r="CO6" s="36">
        <f t="shared" si="10"/>
        <v>59.17</v>
      </c>
      <c r="CP6" s="36">
        <f t="shared" si="10"/>
        <v>57.58</v>
      </c>
      <c r="CQ6" s="36">
        <f t="shared" si="10"/>
        <v>53.52</v>
      </c>
      <c r="CR6" s="36">
        <f t="shared" si="10"/>
        <v>54.24</v>
      </c>
      <c r="CS6" s="36">
        <f t="shared" si="10"/>
        <v>55.63</v>
      </c>
      <c r="CT6" s="36">
        <f t="shared" si="10"/>
        <v>55.03</v>
      </c>
      <c r="CU6" s="36">
        <f t="shared" si="10"/>
        <v>55.14</v>
      </c>
      <c r="CV6" s="35" t="str">
        <f>IF(CV7="","",IF(CV7="-","【-】","【"&amp;SUBSTITUTE(TEXT(CV7,"#,##0.00"),"-","△")&amp;"】"))</f>
        <v>【60.00】</v>
      </c>
      <c r="CW6" s="36">
        <f>IF(CW7="",NA(),CW7)</f>
        <v>82.56</v>
      </c>
      <c r="CX6" s="36">
        <f t="shared" ref="CX6:DF6" si="11">IF(CX7="",NA(),CX7)</f>
        <v>67.69</v>
      </c>
      <c r="CY6" s="36">
        <f t="shared" si="11"/>
        <v>78.89</v>
      </c>
      <c r="CZ6" s="36">
        <f t="shared" si="11"/>
        <v>74.41</v>
      </c>
      <c r="DA6" s="36">
        <f t="shared" si="11"/>
        <v>74.7</v>
      </c>
      <c r="DB6" s="36">
        <f t="shared" si="11"/>
        <v>81.459999999999994</v>
      </c>
      <c r="DC6" s="36">
        <f t="shared" si="11"/>
        <v>81.680000000000007</v>
      </c>
      <c r="DD6" s="36">
        <f t="shared" si="11"/>
        <v>82.04</v>
      </c>
      <c r="DE6" s="36">
        <f t="shared" si="11"/>
        <v>81.900000000000006</v>
      </c>
      <c r="DF6" s="36">
        <f t="shared" si="11"/>
        <v>81.39</v>
      </c>
      <c r="DG6" s="35" t="str">
        <f>IF(DG7="","",IF(DG7="-","【-】","【"&amp;SUBSTITUTE(TEXT(DG7,"#,##0.00"),"-","△")&amp;"】"))</f>
        <v>【89.80】</v>
      </c>
      <c r="DH6" s="36">
        <f>IF(DH7="",NA(),DH7)</f>
        <v>40.83</v>
      </c>
      <c r="DI6" s="36">
        <f t="shared" ref="DI6:DQ6" si="12">IF(DI7="",NA(),DI7)</f>
        <v>45.71</v>
      </c>
      <c r="DJ6" s="36">
        <f t="shared" si="12"/>
        <v>48.46</v>
      </c>
      <c r="DK6" s="36">
        <f t="shared" si="12"/>
        <v>50.42</v>
      </c>
      <c r="DL6" s="36">
        <f t="shared" si="12"/>
        <v>51.78</v>
      </c>
      <c r="DM6" s="36">
        <f t="shared" si="12"/>
        <v>47.7</v>
      </c>
      <c r="DN6" s="36">
        <f t="shared" si="12"/>
        <v>48.14</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13.39</v>
      </c>
      <c r="EA6" s="36">
        <f t="shared" si="13"/>
        <v>14.85</v>
      </c>
      <c r="EB6" s="36">
        <f t="shared" si="13"/>
        <v>16.88</v>
      </c>
      <c r="EC6" s="35" t="str">
        <f>IF(EC7="","",IF(EC7="-","【-】","【"&amp;SUBSTITUTE(TEXT(EC7,"#,##0.00"),"-","△")&amp;"】"))</f>
        <v>【19.44】</v>
      </c>
      <c r="ED6" s="35">
        <f>IF(ED7="",NA(),ED7)</f>
        <v>0</v>
      </c>
      <c r="EE6" s="35">
        <f t="shared" ref="EE6:EM6" si="14">IF(EE7="",NA(),EE7)</f>
        <v>0</v>
      </c>
      <c r="EF6" s="35">
        <f t="shared" si="14"/>
        <v>0</v>
      </c>
      <c r="EG6" s="35">
        <f t="shared" si="14"/>
        <v>0</v>
      </c>
      <c r="EH6" s="36">
        <f t="shared" si="14"/>
        <v>0.7</v>
      </c>
      <c r="EI6" s="36">
        <f t="shared" si="14"/>
        <v>1.65</v>
      </c>
      <c r="EJ6" s="36">
        <f t="shared" si="14"/>
        <v>0.47</v>
      </c>
      <c r="EK6" s="36">
        <f t="shared" si="14"/>
        <v>0.54</v>
      </c>
      <c r="EL6" s="36">
        <f t="shared" si="14"/>
        <v>0.5</v>
      </c>
      <c r="EM6" s="36">
        <f t="shared" si="14"/>
        <v>0.52</v>
      </c>
      <c r="EN6" s="35" t="str">
        <f>IF(EN7="","",IF(EN7="-","【-】","【"&amp;SUBSTITUTE(TEXT(EN7,"#,##0.00"),"-","△")&amp;"】"))</f>
        <v>【0.68】</v>
      </c>
    </row>
    <row r="7" spans="1:144" s="37" customFormat="1" x14ac:dyDescent="0.15">
      <c r="A7" s="29"/>
      <c r="B7" s="38">
        <v>2019</v>
      </c>
      <c r="C7" s="38">
        <v>362085</v>
      </c>
      <c r="D7" s="38">
        <v>46</v>
      </c>
      <c r="E7" s="38">
        <v>1</v>
      </c>
      <c r="F7" s="38">
        <v>0</v>
      </c>
      <c r="G7" s="38">
        <v>1</v>
      </c>
      <c r="H7" s="38" t="s">
        <v>93</v>
      </c>
      <c r="I7" s="38" t="s">
        <v>94</v>
      </c>
      <c r="J7" s="38" t="s">
        <v>95</v>
      </c>
      <c r="K7" s="38" t="s">
        <v>96</v>
      </c>
      <c r="L7" s="38" t="s">
        <v>97</v>
      </c>
      <c r="M7" s="38" t="s">
        <v>98</v>
      </c>
      <c r="N7" s="39" t="s">
        <v>99</v>
      </c>
      <c r="O7" s="39">
        <v>34.159999999999997</v>
      </c>
      <c r="P7" s="39">
        <v>83.11</v>
      </c>
      <c r="Q7" s="39">
        <v>3630</v>
      </c>
      <c r="R7" s="39">
        <v>25568</v>
      </c>
      <c r="S7" s="39">
        <v>721.42</v>
      </c>
      <c r="T7" s="39">
        <v>35.44</v>
      </c>
      <c r="U7" s="39">
        <v>20980</v>
      </c>
      <c r="V7" s="39">
        <v>41.41</v>
      </c>
      <c r="W7" s="39">
        <v>506.64</v>
      </c>
      <c r="X7" s="39">
        <v>85.11</v>
      </c>
      <c r="Y7" s="39">
        <v>84.24</v>
      </c>
      <c r="Z7" s="39">
        <v>77.12</v>
      </c>
      <c r="AA7" s="39">
        <v>74.09</v>
      </c>
      <c r="AB7" s="39">
        <v>76.58</v>
      </c>
      <c r="AC7" s="39">
        <v>111.06</v>
      </c>
      <c r="AD7" s="39">
        <v>111.34</v>
      </c>
      <c r="AE7" s="39">
        <v>110.05</v>
      </c>
      <c r="AF7" s="39">
        <v>108.87</v>
      </c>
      <c r="AG7" s="39">
        <v>108.61</v>
      </c>
      <c r="AH7" s="39">
        <v>112.01</v>
      </c>
      <c r="AI7" s="39">
        <v>129.88999999999999</v>
      </c>
      <c r="AJ7" s="39">
        <v>151.21</v>
      </c>
      <c r="AK7" s="39">
        <v>39.93</v>
      </c>
      <c r="AL7" s="39">
        <v>81.67</v>
      </c>
      <c r="AM7" s="39">
        <v>119.28</v>
      </c>
      <c r="AN7" s="39">
        <v>9.35</v>
      </c>
      <c r="AO7" s="39">
        <v>10.130000000000001</v>
      </c>
      <c r="AP7" s="39">
        <v>2.64</v>
      </c>
      <c r="AQ7" s="39">
        <v>3.16</v>
      </c>
      <c r="AR7" s="39">
        <v>3.59</v>
      </c>
      <c r="AS7" s="39">
        <v>1.08</v>
      </c>
      <c r="AT7" s="39">
        <v>247.26</v>
      </c>
      <c r="AU7" s="39">
        <v>336</v>
      </c>
      <c r="AV7" s="39">
        <v>137.69</v>
      </c>
      <c r="AW7" s="39">
        <v>130.01</v>
      </c>
      <c r="AX7" s="39">
        <v>113.41</v>
      </c>
      <c r="AY7" s="39">
        <v>398.29</v>
      </c>
      <c r="AZ7" s="39">
        <v>388.67</v>
      </c>
      <c r="BA7" s="39">
        <v>359.47</v>
      </c>
      <c r="BB7" s="39">
        <v>369.69</v>
      </c>
      <c r="BC7" s="39">
        <v>379.08</v>
      </c>
      <c r="BD7" s="39">
        <v>264.97000000000003</v>
      </c>
      <c r="BE7" s="39">
        <v>945.82</v>
      </c>
      <c r="BF7" s="39">
        <v>908.44</v>
      </c>
      <c r="BG7" s="39">
        <v>1017.83</v>
      </c>
      <c r="BH7" s="39">
        <v>991.54</v>
      </c>
      <c r="BI7" s="39">
        <v>970.63</v>
      </c>
      <c r="BJ7" s="39">
        <v>431</v>
      </c>
      <c r="BK7" s="39">
        <v>422.5</v>
      </c>
      <c r="BL7" s="39">
        <v>401.79</v>
      </c>
      <c r="BM7" s="39">
        <v>402.99</v>
      </c>
      <c r="BN7" s="39">
        <v>398.98</v>
      </c>
      <c r="BO7" s="39">
        <v>266.61</v>
      </c>
      <c r="BP7" s="39">
        <v>81.73</v>
      </c>
      <c r="BQ7" s="39">
        <v>82.17</v>
      </c>
      <c r="BR7" s="39">
        <v>69.58</v>
      </c>
      <c r="BS7" s="39">
        <v>67.48</v>
      </c>
      <c r="BT7" s="39">
        <v>69.78</v>
      </c>
      <c r="BU7" s="39">
        <v>100.82</v>
      </c>
      <c r="BV7" s="39">
        <v>101.64</v>
      </c>
      <c r="BW7" s="39">
        <v>100.12</v>
      </c>
      <c r="BX7" s="39">
        <v>98.66</v>
      </c>
      <c r="BY7" s="39">
        <v>98.64</v>
      </c>
      <c r="BZ7" s="39">
        <v>103.24</v>
      </c>
      <c r="CA7" s="39">
        <v>240.84</v>
      </c>
      <c r="CB7" s="39">
        <v>240.39</v>
      </c>
      <c r="CC7" s="39">
        <v>240.6</v>
      </c>
      <c r="CD7" s="39">
        <v>264.45999999999998</v>
      </c>
      <c r="CE7" s="39">
        <v>255.37</v>
      </c>
      <c r="CF7" s="39">
        <v>179.55</v>
      </c>
      <c r="CG7" s="39">
        <v>179.16</v>
      </c>
      <c r="CH7" s="39">
        <v>174.97</v>
      </c>
      <c r="CI7" s="39">
        <v>178.59</v>
      </c>
      <c r="CJ7" s="39">
        <v>178.92</v>
      </c>
      <c r="CK7" s="39">
        <v>168.38</v>
      </c>
      <c r="CL7" s="39">
        <v>54.14</v>
      </c>
      <c r="CM7" s="39">
        <v>65.599999999999994</v>
      </c>
      <c r="CN7" s="39">
        <v>60.47</v>
      </c>
      <c r="CO7" s="39">
        <v>59.17</v>
      </c>
      <c r="CP7" s="39">
        <v>57.58</v>
      </c>
      <c r="CQ7" s="39">
        <v>53.52</v>
      </c>
      <c r="CR7" s="39">
        <v>54.24</v>
      </c>
      <c r="CS7" s="39">
        <v>55.63</v>
      </c>
      <c r="CT7" s="39">
        <v>55.03</v>
      </c>
      <c r="CU7" s="39">
        <v>55.14</v>
      </c>
      <c r="CV7" s="39">
        <v>60</v>
      </c>
      <c r="CW7" s="39">
        <v>82.56</v>
      </c>
      <c r="CX7" s="39">
        <v>67.69</v>
      </c>
      <c r="CY7" s="39">
        <v>78.89</v>
      </c>
      <c r="CZ7" s="39">
        <v>74.41</v>
      </c>
      <c r="DA7" s="39">
        <v>74.7</v>
      </c>
      <c r="DB7" s="39">
        <v>81.459999999999994</v>
      </c>
      <c r="DC7" s="39">
        <v>81.680000000000007</v>
      </c>
      <c r="DD7" s="39">
        <v>82.04</v>
      </c>
      <c r="DE7" s="39">
        <v>81.900000000000006</v>
      </c>
      <c r="DF7" s="39">
        <v>81.39</v>
      </c>
      <c r="DG7" s="39">
        <v>89.8</v>
      </c>
      <c r="DH7" s="39">
        <v>40.83</v>
      </c>
      <c r="DI7" s="39">
        <v>45.71</v>
      </c>
      <c r="DJ7" s="39">
        <v>48.46</v>
      </c>
      <c r="DK7" s="39">
        <v>50.42</v>
      </c>
      <c r="DL7" s="39">
        <v>51.78</v>
      </c>
      <c r="DM7" s="39">
        <v>47.7</v>
      </c>
      <c r="DN7" s="39">
        <v>48.14</v>
      </c>
      <c r="DO7" s="39">
        <v>48.05</v>
      </c>
      <c r="DP7" s="39">
        <v>48.87</v>
      </c>
      <c r="DQ7" s="39">
        <v>49.92</v>
      </c>
      <c r="DR7" s="39">
        <v>49.59</v>
      </c>
      <c r="DS7" s="39">
        <v>0</v>
      </c>
      <c r="DT7" s="39">
        <v>0</v>
      </c>
      <c r="DU7" s="39">
        <v>0</v>
      </c>
      <c r="DV7" s="39">
        <v>0</v>
      </c>
      <c r="DW7" s="39">
        <v>0</v>
      </c>
      <c r="DX7" s="39">
        <v>7.26</v>
      </c>
      <c r="DY7" s="39">
        <v>11.13</v>
      </c>
      <c r="DZ7" s="39">
        <v>13.39</v>
      </c>
      <c r="EA7" s="39">
        <v>14.85</v>
      </c>
      <c r="EB7" s="39">
        <v>16.88</v>
      </c>
      <c r="EC7" s="39">
        <v>19.440000000000001</v>
      </c>
      <c r="ED7" s="39">
        <v>0</v>
      </c>
      <c r="EE7" s="39">
        <v>0</v>
      </c>
      <c r="EF7" s="39">
        <v>0</v>
      </c>
      <c r="EG7" s="39">
        <v>0</v>
      </c>
      <c r="EH7" s="39">
        <v>0.7</v>
      </c>
      <c r="EI7" s="39">
        <v>1.65</v>
      </c>
      <c r="EJ7" s="39">
        <v>0.47</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2020-12-04T02:14:05Z</dcterms:created>
  <dcterms:modified xsi:type="dcterms:W3CDTF">2021-01-20T09:23:32Z</dcterms:modified>
  <cp:category/>
</cp:coreProperties>
</file>