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専用\□財政課共有　改　専用・財政課共有のデータをこちらに移行して整理\95地方公営企業\R2\R3.2.2〆公営企業に係る経営比較分析表（令和元年度決算）の分析等について（依頼）\回答\"/>
    </mc:Choice>
  </mc:AlternateContent>
  <workbookProtection workbookAlgorithmName="SHA-512" workbookHashValue="vOzKfKsB2ksi8uWxrzzOgKfTgVpsWlHq7q5ec36Q9bUXVEN1JRHdZKpTdBQYDJL5ItHNEr15JtnibpT4b9yFXg==" workbookSaltValue="unKMUcuKkm5ARzYztCVdGQ==" workbookSpinCount="100000" lockStructure="1"/>
  <bookViews>
    <workbookView xWindow="0" yWindow="0" windowWidth="21600" windowHeight="96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<sst xmlns="http://schemas.openxmlformats.org/spreadsheetml/2006/main" count="228" uniqueCount="113">
  <si>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</si>
  <si>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</si>
  <si>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</si>
  <si>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</si>
  <si>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</si>
  <si>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</si>
  <si>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</si>
  <si>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</si>
  <si>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</si>
  <si>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</si>
  <si>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</si>
  <si>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</si>
  <si>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</si>
  <si>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</si>
  <si>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</si>
  <si>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</si>
  <si>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</si>
  <si>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</si>
  <si>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</si>
  <si>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</si>
  <si>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</si>
  <si>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</si>
  <si>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</si>
  <si>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</si>
  <si>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</si>
  <si>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</si>
  <si>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</si>
  <si>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</si>
  <si>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</si>
  <si>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</si>
  <si>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</si>
  <si>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</si>
  <si>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</si>
  <si>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</si>
  <si>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</si>
  <si>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</si>
  <si>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</si>
  <si>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</si>
  <si>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</si>
  <si>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</si>
  <si>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</si>
  <si>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</si>
  <si>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</si>
  <si>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</si>
  <si>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</si>
  <si>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</si>
  <si>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</si>
  <si>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</si>
  <si>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</si>
  <si>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</si>
  <si>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</si>
  <si>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</si>
  <si>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</si>
  <si>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</si>
  <si>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</si>
  <si>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</si>
  <si>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</si>
  <si>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</si>
  <si>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</si>
  <si>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</si>
  <si>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</si>
  <si>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</si>
  <si>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</si>
  <si>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</si>
  <si>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</si>
  <si>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</si>
  <si>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</si>
  <si>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</si>
  <si>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</si>
  <si>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</si>
  <si>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</si>
  <si>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</si>
  <si>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</si>
  <si>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</si>
  <si>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</si>
  <si>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</si>
  <si>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</si>
  <si>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</si>
  <si>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</si>
  <si>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</si>
  <si>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</si>
  <si>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</si>
  <si>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</si>
  <si>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</si>
  <si>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</si>
  <si>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</si>
  <si>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</si>
  <si>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</si>
  <si>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</si>
  <si>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</si>
  <si>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</si>
  <si>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</si>
  <si>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</si>
  <si>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阿波市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</si>
  <si>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</si>
  <si>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</si>
  <si>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</si>
  <si>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</si>
  <si>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</si>
  <si>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</si>
  <si>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</si>
  <si>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</si>
  <si>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</si>
  <si>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</si>
  <si>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</si>
  <si>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</si>
  <si>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</si>
  <si>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</si>
  <si>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</si>
  <si>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</si>
  <si>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経常収支比率は100％以上を維持している。主に維持管理費削減の結果113％となった。
　累積欠損金は無く、また流動比率は平均値よりも高く、短期的な支払能力は十分だと考えられる。
　企業債残高対給水収益比率、給水原価は平均値より低く、料金回収率は、平均値より高い水準となっている。
　施設利用率は平均より低く、施設整備の更新には、阿波市上水道基本計画、水道事業ビジョンに基づき行っていく。
　</t>
    <rPh sb="29" eb="31">
      <t>サクゲン</t>
    </rPh>
    <rPh sb="32" eb="34">
      <t>ケッカ</t>
    </rPh>
    <rPh sb="109" eb="112">
      <t>ヘイキンチ</t>
    </rPh>
    <rPh sb="114" eb="115">
      <t>ヒク</t>
    </rPh>
    <rPh sb="129" eb="130">
      <t>タカ</t>
    </rPh>
    <rPh sb="131" eb="133">
      <t>スイジュン</t>
    </rPh>
    <rPh sb="142" eb="144">
      <t>シセツ</t>
    </rPh>
    <rPh sb="144" eb="146">
      <t>リヨウ</t>
    </rPh>
    <rPh sb="146" eb="147">
      <t>リツ</t>
    </rPh>
    <rPh sb="148" eb="150">
      <t>ヘイキン</t>
    </rPh>
    <rPh sb="152" eb="153">
      <t>ヒク</t>
    </rPh>
    <rPh sb="155" eb="157">
      <t>シセツ</t>
    </rPh>
    <rPh sb="157" eb="159">
      <t>セイビ</t>
    </rPh>
    <rPh sb="160" eb="162">
      <t>コウシン</t>
    </rPh>
    <rPh sb="165" eb="168">
      <t>アワシ</t>
    </rPh>
    <rPh sb="168" eb="171">
      <t>ジョウスイドウ</t>
    </rPh>
    <rPh sb="171" eb="175">
      <t>キホンケイカク</t>
    </rPh>
    <rPh sb="176" eb="178">
      <t>スイドウ</t>
    </rPh>
    <rPh sb="178" eb="180">
      <t>ジギョウ</t>
    </rPh>
    <rPh sb="185" eb="186">
      <t>モト</t>
    </rPh>
    <rPh sb="188" eb="189">
      <t>オコナ</t>
    </rPh>
    <phoneticPr fontId="4"/>
  </si>
  <si>
    <t>　有形固定資産減価償却率が高く、施設の老朽化が進んでいる。また管路経年化率も大きな数値となった。
　このようなことから、管路を含めた施設全体の老朽化が進んでいることが平均よりも低い有収率の一因だと考えられる。
　管路更新率は、老朽管布設替工事を積極的に行った結果平均値に達した。　</t>
    <rPh sb="113" eb="115">
      <t>ロウキュウ</t>
    </rPh>
    <rPh sb="115" eb="116">
      <t>カン</t>
    </rPh>
    <rPh sb="116" eb="119">
      <t>フセツガ</t>
    </rPh>
    <rPh sb="119" eb="121">
      <t>コウジ</t>
    </rPh>
    <rPh sb="122" eb="125">
      <t>セッキョクテキ</t>
    </rPh>
    <rPh sb="126" eb="127">
      <t>オコナ</t>
    </rPh>
    <rPh sb="129" eb="131">
      <t>ケッカ</t>
    </rPh>
    <rPh sb="131" eb="134">
      <t>ヘイキンチ</t>
    </rPh>
    <rPh sb="135" eb="136">
      <t>タッ</t>
    </rPh>
    <phoneticPr fontId="4"/>
  </si>
  <si>
    <t xml:space="preserve">　有形固定資産減価償却率が高く、施設の老朽化が進んでいる。また管路経年化率も大きな数値となった。また、管路を含めた施設全体の老朽化が進んでおり、平均よりも低い有収率の一因だと考えられる。
　このようなこともふまえ、阿波市上水道基本計画、水道事業ビジョンに基づき事業を行っていく。
</t>
    <rPh sb="130" eb="132">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</si>
</sst>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0.28999999999999998</c:v>
                </c:pt>
                <c:pt idx="2">
                  <c:v>0.24</c:v>
                </c:pt>
                <c:pt idx="3">
                  <c:v>0.37</c:v>
                </c:pt>
                <c:pt idx="4">
                  <c:v>0.55000000000000004</c:v>
                </c:pt>
              </c:numCache>
            </c:numRef>
          </c:val>
          <c:extLst>
            <c:ext xmlns:c16="http://schemas.microsoft.com/office/drawing/2014/chart" uri="{C3380CC4-5D6E-409C-BE32-E72D297353CC}">
              <c16:uniqueId val="{00000000-9D8B-4E61-8FF1-1DFEC054384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9D8B-4E61-8FF1-1DFEC054384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58.11</c:v>
                </c:pt>
                <c:pt idx="1">
                  <c:v>55.69</c:v>
                </c:pt>
                <c:pt idx="2">
                  <c:v>55.51</c:v>
                </c:pt>
                <c:pt idx="3">
                  <c:v>54.37</c:v>
                </c:pt>
                <c:pt idx="4">
                  <c:v>54.37</c:v>
                </c:pt>
              </c:numCache>
            </c:numRef>
          </c:val>
          <c:extLst>
            <c:ext xmlns:c16="http://schemas.microsoft.com/office/drawing/2014/chart" uri="{C3380CC4-5D6E-409C-BE32-E72D297353CC}">
              <c16:uniqueId val="{00000000-FB15-48ED-AAD8-3AD42FDD7D4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FB15-48ED-AAD8-3AD42FDD7D4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67.83</c:v>
                </c:pt>
                <c:pt idx="1">
                  <c:v>70.39</c:v>
                </c:pt>
                <c:pt idx="2">
                  <c:v>70.22</c:v>
                </c:pt>
                <c:pt idx="3">
                  <c:v>70.45</c:v>
                </c:pt>
                <c:pt idx="4">
                  <c:v>69.22</c:v>
                </c:pt>
              </c:numCache>
            </c:numRef>
          </c:val>
          <c:extLst>
            <c:ext xmlns:c16="http://schemas.microsoft.com/office/drawing/2014/chart" uri="{C3380CC4-5D6E-409C-BE32-E72D297353CC}">
              <c16:uniqueId val="{00000000-1638-4F06-A20D-3C907B20BC1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1638-4F06-A20D-3C907B20BC1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109.81</c:v>
                </c:pt>
                <c:pt idx="1">
                  <c:v>107.21</c:v>
                </c:pt>
                <c:pt idx="2">
                  <c:v>108.49</c:v>
                </c:pt>
                <c:pt idx="3">
                  <c:v>105.72</c:v>
                </c:pt>
                <c:pt idx="4">
                  <c:v>113.18</c:v>
                </c:pt>
              </c:numCache>
            </c:numRef>
          </c:val>
          <c:extLst>
            <c:ext xmlns:c16="http://schemas.microsoft.com/office/drawing/2014/chart" uri="{C3380CC4-5D6E-409C-BE32-E72D297353CC}">
              <c16:uniqueId val="{00000000-9E5C-4497-BB36-1D8AA851FB5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9E5C-4497-BB36-1D8AA851FB5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52.78</c:v>
                </c:pt>
                <c:pt idx="1">
                  <c:v>53.56</c:v>
                </c:pt>
                <c:pt idx="2">
                  <c:v>54.77</c:v>
                </c:pt>
                <c:pt idx="3">
                  <c:v>55.93</c:v>
                </c:pt>
                <c:pt idx="4">
                  <c:v>56.85</c:v>
                </c:pt>
              </c:numCache>
            </c:numRef>
          </c:val>
          <c:extLst>
            <c:ext xmlns:c16="http://schemas.microsoft.com/office/drawing/2014/chart" uri="{C3380CC4-5D6E-409C-BE32-E72D297353CC}">
              <c16:uniqueId val="{00000000-355C-4EA4-87F7-5490D47E8E4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355C-4EA4-87F7-5490D47E8E4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21.54</c:v>
                </c:pt>
                <c:pt idx="2">
                  <c:v>22.37</c:v>
                </c:pt>
                <c:pt idx="3">
                  <c:v>25.28</c:v>
                </c:pt>
                <c:pt idx="4">
                  <c:v>22.29</c:v>
                </c:pt>
              </c:numCache>
            </c:numRef>
          </c:val>
          <c:extLst>
            <c:ext xmlns:c16="http://schemas.microsoft.com/office/drawing/2014/chart" uri="{C3380CC4-5D6E-409C-BE32-E72D297353CC}">
              <c16:uniqueId val="{00000000-B006-454F-BE31-F94C4E928EB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B006-454F-BE31-F94C4E928EB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3C-496E-B251-78CFA676C04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8D3C-496E-B251-78CFA676C04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875.16</c:v>
                </c:pt>
                <c:pt idx="1">
                  <c:v>1118.5999999999999</c:v>
                </c:pt>
                <c:pt idx="2">
                  <c:v>1283.24</c:v>
                </c:pt>
                <c:pt idx="3">
                  <c:v>1317.14</c:v>
                </c:pt>
                <c:pt idx="4">
                  <c:v>1561.75</c:v>
                </c:pt>
              </c:numCache>
            </c:numRef>
          </c:val>
          <c:extLst>
            <c:ext xmlns:c16="http://schemas.microsoft.com/office/drawing/2014/chart" uri="{C3380CC4-5D6E-409C-BE32-E72D297353CC}">
              <c16:uniqueId val="{00000000-4787-471E-ADB9-B16F589EE71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4787-471E-ADB9-B16F589EE71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303.33999999999997</c:v>
                </c:pt>
                <c:pt idx="1">
                  <c:v>309.04000000000002</c:v>
                </c:pt>
                <c:pt idx="2">
                  <c:v>306.83999999999997</c:v>
                </c:pt>
                <c:pt idx="3">
                  <c:v>310.43</c:v>
                </c:pt>
                <c:pt idx="4">
                  <c:v>317.75</c:v>
                </c:pt>
              </c:numCache>
            </c:numRef>
          </c:val>
          <c:extLst>
            <c:ext xmlns:c16="http://schemas.microsoft.com/office/drawing/2014/chart" uri="{C3380CC4-5D6E-409C-BE32-E72D297353CC}">
              <c16:uniqueId val="{00000000-1010-48DA-B118-F2F3628C4B8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1010-48DA-B118-F2F3628C4B8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107.25</c:v>
                </c:pt>
                <c:pt idx="1">
                  <c:v>103.97</c:v>
                </c:pt>
                <c:pt idx="2">
                  <c:v>106.53</c:v>
                </c:pt>
                <c:pt idx="3">
                  <c:v>103.17</c:v>
                </c:pt>
                <c:pt idx="4">
                  <c:v>110.54</c:v>
                </c:pt>
              </c:numCache>
            </c:numRef>
          </c:val>
          <c:extLst>
            <c:ext xmlns:c16="http://schemas.microsoft.com/office/drawing/2014/chart" uri="{C3380CC4-5D6E-409C-BE32-E72D297353CC}">
              <c16:uniqueId val="{00000000-EE37-496E-9A8B-AC810BAE645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EE37-496E-9A8B-AC810BAE645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118.46</c:v>
                </c:pt>
                <c:pt idx="1">
                  <c:v>122.22</c:v>
                </c:pt>
                <c:pt idx="2">
                  <c:v>119.48</c:v>
                </c:pt>
                <c:pt idx="3">
                  <c:v>123.29</c:v>
                </c:pt>
                <c:pt idx="4">
                  <c:v>115.4</c:v>
                </c:pt>
              </c:numCache>
            </c:numRef>
          </c:val>
          <c:extLst>
            <c:ext xmlns:c16="http://schemas.microsoft.com/office/drawing/2014/chart" uri="{C3380CC4-5D6E-409C-BE32-E72D297353CC}">
              <c16:uniqueId val="{00000000-96ED-44F1-9369-911EE09925E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96ED-44F1-9369-911EE09925E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徳島県　阿波市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37124</v>
      </c>
      <c r="AM8" s="61"/>
      <c r="AN8" s="61"/>
      <c r="AO8" s="61"/>
      <c r="AP8" s="61"/>
      <c r="AQ8" s="61"/>
      <c r="AR8" s="61"/>
      <c r="AS8" s="61"/>
      <c r="AT8" s="52">
        <f>データ!$S$6</f>
        <v>191.11</v>
      </c>
      <c r="AU8" s="53"/>
      <c r="AV8" s="53"/>
      <c r="AW8" s="53"/>
      <c r="AX8" s="53"/>
      <c r="AY8" s="53"/>
      <c r="AZ8" s="53"/>
      <c r="BA8" s="53"/>
      <c r="BB8" s="54">
        <f>データ!$T$6</f>
        <v>194.25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72.209999999999994</v>
      </c>
      <c r="J10" s="53"/>
      <c r="K10" s="53"/>
      <c r="L10" s="53"/>
      <c r="M10" s="53"/>
      <c r="N10" s="53"/>
      <c r="O10" s="64"/>
      <c r="P10" s="54">
        <f>データ!$P$6</f>
        <v>98.67</v>
      </c>
      <c r="Q10" s="54"/>
      <c r="R10" s="54"/>
      <c r="S10" s="54"/>
      <c r="T10" s="54"/>
      <c r="U10" s="54"/>
      <c r="V10" s="54"/>
      <c r="W10" s="61">
        <f>データ!$Q$6</f>
        <v>2480</v>
      </c>
      <c r="X10" s="61"/>
      <c r="Y10" s="61"/>
      <c r="Z10" s="61"/>
      <c r="AA10" s="61"/>
      <c r="AB10" s="61"/>
      <c r="AC10" s="61"/>
      <c r="AD10" s="2"/>
      <c r="AE10" s="2"/>
      <c r="AF10" s="2"/>
      <c r="AG10" s="2"/>
      <c r="AH10" s="4"/>
      <c r="AI10" s="4"/>
      <c r="AJ10" s="4"/>
      <c r="AK10" s="4"/>
      <c r="AL10" s="61">
        <f>データ!$U$6</f>
        <v>36414</v>
      </c>
      <c r="AM10" s="61"/>
      <c r="AN10" s="61"/>
      <c r="AO10" s="61"/>
      <c r="AP10" s="61"/>
      <c r="AQ10" s="61"/>
      <c r="AR10" s="61"/>
      <c r="AS10" s="61"/>
      <c r="AT10" s="52">
        <f>データ!$V$6</f>
        <v>83.18</v>
      </c>
      <c r="AU10" s="53"/>
      <c r="AV10" s="53"/>
      <c r="AW10" s="53"/>
      <c r="AX10" s="53"/>
      <c r="AY10" s="53"/>
      <c r="AZ10" s="53"/>
      <c r="BA10" s="53"/>
      <c r="BB10" s="54">
        <f>データ!$W$6</f>
        <v>437.77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110</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DLyaGuhhFn3BpEVnAlEPwEkoHms1eeG/L7m4zCE5X6TfQ4zGH2XeHf/Cv4HwOsNCYrVWTy6w3VOKB2LzncEUmA==" saltValue="/HKh45GXQwnXRFt/IJjKB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362069</v>
      </c>
      <c r="D6" s="34">
        <f t="shared" si="3"/>
        <v>46</v>
      </c>
      <c r="E6" s="34">
        <f t="shared" si="3"/>
        <v>1</v>
      </c>
      <c r="F6" s="34">
        <f t="shared" si="3"/>
        <v>0</v>
      </c>
      <c r="G6" s="34">
        <f t="shared" si="3"/>
        <v>1</v>
      </c>
      <c r="H6" s="34" t="str">
        <f t="shared" si="3"/>
        <v>徳島県　阿波市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72.209999999999994</v>
      </c>
      <c r="P6" s="35">
        <f t="shared" si="3"/>
        <v>98.67</v>
      </c>
      <c r="Q6" s="35">
        <f t="shared" si="3"/>
        <v>2480</v>
      </c>
      <c r="R6" s="35">
        <f t="shared" si="3"/>
        <v>37124</v>
      </c>
      <c r="S6" s="35">
        <f t="shared" si="3"/>
        <v>191.11</v>
      </c>
      <c r="T6" s="35">
        <f t="shared" si="3"/>
        <v>194.25</v>
      </c>
      <c r="U6" s="35">
        <f t="shared" si="3"/>
        <v>36414</v>
      </c>
      <c r="V6" s="35">
        <f t="shared" si="3"/>
        <v>83.18</v>
      </c>
      <c r="W6" s="35">
        <f t="shared" si="3"/>
        <v>437.77</v>
      </c>
      <c r="X6" s="36">
        <f>IF(X7="",NA(),X7)</f>
        <v>109.81</v>
      </c>
      <c r="Y6" s="36">
        <f t="shared" ref="Y6:AG6" si="4">IF(Y7="",NA(),Y7)</f>
        <v>107.21</v>
      </c>
      <c r="Z6" s="36">
        <f t="shared" si="4"/>
        <v>108.49</v>
      </c>
      <c r="AA6" s="36">
        <f t="shared" si="4"/>
        <v>105.72</v>
      </c>
      <c r="AB6" s="36">
        <f t="shared" si="4"/>
        <v>113.18</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875.16</v>
      </c>
      <c r="AU6" s="36">
        <f t="shared" ref="AU6:BC6" si="6">IF(AU7="",NA(),AU7)</f>
        <v>1118.5999999999999</v>
      </c>
      <c r="AV6" s="36">
        <f t="shared" si="6"/>
        <v>1283.24</v>
      </c>
      <c r="AW6" s="36">
        <f t="shared" si="6"/>
        <v>1317.14</v>
      </c>
      <c r="AX6" s="36">
        <f t="shared" si="6"/>
        <v>1561.75</v>
      </c>
      <c r="AY6" s="36">
        <f t="shared" si="6"/>
        <v>371.31</v>
      </c>
      <c r="AZ6" s="36">
        <f t="shared" si="6"/>
        <v>377.63</v>
      </c>
      <c r="BA6" s="36">
        <f t="shared" si="6"/>
        <v>357.34</v>
      </c>
      <c r="BB6" s="36">
        <f t="shared" si="6"/>
        <v>366.03</v>
      </c>
      <c r="BC6" s="36">
        <f t="shared" si="6"/>
        <v>365.18</v>
      </c>
      <c r="BD6" s="35" t="str">
        <f>IF(BD7="","",IF(BD7="-","【-】","【"&amp;SUBSTITUTE(TEXT(BD7,"#,##0.00"),"-","△")&amp;"】"))</f>
        <v>【264.97】</v>
      </c>
      <c r="BE6" s="36">
        <f>IF(BE7="",NA(),BE7)</f>
        <v>303.33999999999997</v>
      </c>
      <c r="BF6" s="36">
        <f t="shared" ref="BF6:BN6" si="7">IF(BF7="",NA(),BF7)</f>
        <v>309.04000000000002</v>
      </c>
      <c r="BG6" s="36">
        <f t="shared" si="7"/>
        <v>306.83999999999997</v>
      </c>
      <c r="BH6" s="36">
        <f t="shared" si="7"/>
        <v>310.43</v>
      </c>
      <c r="BI6" s="36">
        <f t="shared" si="7"/>
        <v>317.75</v>
      </c>
      <c r="BJ6" s="36">
        <f t="shared" si="7"/>
        <v>373.09</v>
      </c>
      <c r="BK6" s="36">
        <f t="shared" si="7"/>
        <v>364.71</v>
      </c>
      <c r="BL6" s="36">
        <f t="shared" si="7"/>
        <v>373.69</v>
      </c>
      <c r="BM6" s="36">
        <f t="shared" si="7"/>
        <v>370.12</v>
      </c>
      <c r="BN6" s="36">
        <f t="shared" si="7"/>
        <v>371.65</v>
      </c>
      <c r="BO6" s="35" t="str">
        <f>IF(BO7="","",IF(BO7="-","【-】","【"&amp;SUBSTITUTE(TEXT(BO7,"#,##0.00"),"-","△")&amp;"】"))</f>
        <v>【266.61】</v>
      </c>
      <c r="BP6" s="36">
        <f>IF(BP7="",NA(),BP7)</f>
        <v>107.25</v>
      </c>
      <c r="BQ6" s="36">
        <f t="shared" ref="BQ6:BY6" si="8">IF(BQ7="",NA(),BQ7)</f>
        <v>103.97</v>
      </c>
      <c r="BR6" s="36">
        <f t="shared" si="8"/>
        <v>106.53</v>
      </c>
      <c r="BS6" s="36">
        <f t="shared" si="8"/>
        <v>103.17</v>
      </c>
      <c r="BT6" s="36">
        <f t="shared" si="8"/>
        <v>110.54</v>
      </c>
      <c r="BU6" s="36">
        <f t="shared" si="8"/>
        <v>99.99</v>
      </c>
      <c r="BV6" s="36">
        <f t="shared" si="8"/>
        <v>100.65</v>
      </c>
      <c r="BW6" s="36">
        <f t="shared" si="8"/>
        <v>99.87</v>
      </c>
      <c r="BX6" s="36">
        <f t="shared" si="8"/>
        <v>100.42</v>
      </c>
      <c r="BY6" s="36">
        <f t="shared" si="8"/>
        <v>98.77</v>
      </c>
      <c r="BZ6" s="35" t="str">
        <f>IF(BZ7="","",IF(BZ7="-","【-】","【"&amp;SUBSTITUTE(TEXT(BZ7,"#,##0.00"),"-","△")&amp;"】"))</f>
        <v>【103.24】</v>
      </c>
      <c r="CA6" s="36">
        <f>IF(CA7="",NA(),CA7)</f>
        <v>118.46</v>
      </c>
      <c r="CB6" s="36">
        <f t="shared" ref="CB6:CJ6" si="9">IF(CB7="",NA(),CB7)</f>
        <v>122.22</v>
      </c>
      <c r="CC6" s="36">
        <f t="shared" si="9"/>
        <v>119.48</v>
      </c>
      <c r="CD6" s="36">
        <f t="shared" si="9"/>
        <v>123.29</v>
      </c>
      <c r="CE6" s="36">
        <f t="shared" si="9"/>
        <v>115.4</v>
      </c>
      <c r="CF6" s="36">
        <f t="shared" si="9"/>
        <v>171.15</v>
      </c>
      <c r="CG6" s="36">
        <f t="shared" si="9"/>
        <v>170.19</v>
      </c>
      <c r="CH6" s="36">
        <f t="shared" si="9"/>
        <v>171.81</v>
      </c>
      <c r="CI6" s="36">
        <f t="shared" si="9"/>
        <v>171.67</v>
      </c>
      <c r="CJ6" s="36">
        <f t="shared" si="9"/>
        <v>173.67</v>
      </c>
      <c r="CK6" s="35" t="str">
        <f>IF(CK7="","",IF(CK7="-","【-】","【"&amp;SUBSTITUTE(TEXT(CK7,"#,##0.00"),"-","△")&amp;"】"))</f>
        <v>【168.38】</v>
      </c>
      <c r="CL6" s="36">
        <f>IF(CL7="",NA(),CL7)</f>
        <v>58.11</v>
      </c>
      <c r="CM6" s="36">
        <f t="shared" ref="CM6:CU6" si="10">IF(CM7="",NA(),CM7)</f>
        <v>55.69</v>
      </c>
      <c r="CN6" s="36">
        <f t="shared" si="10"/>
        <v>55.51</v>
      </c>
      <c r="CO6" s="36">
        <f t="shared" si="10"/>
        <v>54.37</v>
      </c>
      <c r="CP6" s="36">
        <f t="shared" si="10"/>
        <v>54.37</v>
      </c>
      <c r="CQ6" s="36">
        <f t="shared" si="10"/>
        <v>58.53</v>
      </c>
      <c r="CR6" s="36">
        <f t="shared" si="10"/>
        <v>59.01</v>
      </c>
      <c r="CS6" s="36">
        <f t="shared" si="10"/>
        <v>60.03</v>
      </c>
      <c r="CT6" s="36">
        <f t="shared" si="10"/>
        <v>59.74</v>
      </c>
      <c r="CU6" s="36">
        <f t="shared" si="10"/>
        <v>59.67</v>
      </c>
      <c r="CV6" s="35" t="str">
        <f>IF(CV7="","",IF(CV7="-","【-】","【"&amp;SUBSTITUTE(TEXT(CV7,"#,##0.00"),"-","△")&amp;"】"))</f>
        <v>【60.00】</v>
      </c>
      <c r="CW6" s="36">
        <f>IF(CW7="",NA(),CW7)</f>
        <v>67.83</v>
      </c>
      <c r="CX6" s="36">
        <f t="shared" ref="CX6:DF6" si="11">IF(CX7="",NA(),CX7)</f>
        <v>70.39</v>
      </c>
      <c r="CY6" s="36">
        <f t="shared" si="11"/>
        <v>70.22</v>
      </c>
      <c r="CZ6" s="36">
        <f t="shared" si="11"/>
        <v>70.45</v>
      </c>
      <c r="DA6" s="36">
        <f t="shared" si="11"/>
        <v>69.22</v>
      </c>
      <c r="DB6" s="36">
        <f t="shared" si="11"/>
        <v>85.26</v>
      </c>
      <c r="DC6" s="36">
        <f t="shared" si="11"/>
        <v>85.37</v>
      </c>
      <c r="DD6" s="36">
        <f t="shared" si="11"/>
        <v>84.81</v>
      </c>
      <c r="DE6" s="36">
        <f t="shared" si="11"/>
        <v>84.8</v>
      </c>
      <c r="DF6" s="36">
        <f t="shared" si="11"/>
        <v>84.6</v>
      </c>
      <c r="DG6" s="35" t="str">
        <f>IF(DG7="","",IF(DG7="-","【-】","【"&amp;SUBSTITUTE(TEXT(DG7,"#,##0.00"),"-","△")&amp;"】"))</f>
        <v>【89.80】</v>
      </c>
      <c r="DH6" s="36">
        <f>IF(DH7="",NA(),DH7)</f>
        <v>52.78</v>
      </c>
      <c r="DI6" s="36">
        <f t="shared" ref="DI6:DQ6" si="12">IF(DI7="",NA(),DI7)</f>
        <v>53.56</v>
      </c>
      <c r="DJ6" s="36">
        <f t="shared" si="12"/>
        <v>54.77</v>
      </c>
      <c r="DK6" s="36">
        <f t="shared" si="12"/>
        <v>55.93</v>
      </c>
      <c r="DL6" s="36">
        <f t="shared" si="12"/>
        <v>56.85</v>
      </c>
      <c r="DM6" s="36">
        <f t="shared" si="12"/>
        <v>45.75</v>
      </c>
      <c r="DN6" s="36">
        <f t="shared" si="12"/>
        <v>46.9</v>
      </c>
      <c r="DO6" s="36">
        <f t="shared" si="12"/>
        <v>47.28</v>
      </c>
      <c r="DP6" s="36">
        <f t="shared" si="12"/>
        <v>47.66</v>
      </c>
      <c r="DQ6" s="36">
        <f t="shared" si="12"/>
        <v>48.17</v>
      </c>
      <c r="DR6" s="35" t="str">
        <f>IF(DR7="","",IF(DR7="-","【-】","【"&amp;SUBSTITUTE(TEXT(DR7,"#,##0.00"),"-","△")&amp;"】"))</f>
        <v>【49.59】</v>
      </c>
      <c r="DS6" s="35">
        <f>IF(DS7="",NA(),DS7)</f>
        <v>0</v>
      </c>
      <c r="DT6" s="36">
        <f t="shared" ref="DT6:EB6" si="13">IF(DT7="",NA(),DT7)</f>
        <v>21.54</v>
      </c>
      <c r="DU6" s="36">
        <f t="shared" si="13"/>
        <v>22.37</v>
      </c>
      <c r="DV6" s="36">
        <f t="shared" si="13"/>
        <v>25.28</v>
      </c>
      <c r="DW6" s="36">
        <f t="shared" si="13"/>
        <v>22.29</v>
      </c>
      <c r="DX6" s="36">
        <f t="shared" si="13"/>
        <v>10.54</v>
      </c>
      <c r="DY6" s="36">
        <f t="shared" si="13"/>
        <v>12.03</v>
      </c>
      <c r="DZ6" s="36">
        <f t="shared" si="13"/>
        <v>12.19</v>
      </c>
      <c r="EA6" s="36">
        <f t="shared" si="13"/>
        <v>15.1</v>
      </c>
      <c r="EB6" s="36">
        <f t="shared" si="13"/>
        <v>17.12</v>
      </c>
      <c r="EC6" s="35" t="str">
        <f>IF(EC7="","",IF(EC7="-","【-】","【"&amp;SUBSTITUTE(TEXT(EC7,"#,##0.00"),"-","△")&amp;"】"))</f>
        <v>【19.44】</v>
      </c>
      <c r="ED6" s="35">
        <f>IF(ED7="",NA(),ED7)</f>
        <v>0</v>
      </c>
      <c r="EE6" s="36">
        <f t="shared" ref="EE6:EM6" si="14">IF(EE7="",NA(),EE7)</f>
        <v>0.28999999999999998</v>
      </c>
      <c r="EF6" s="36">
        <f t="shared" si="14"/>
        <v>0.24</v>
      </c>
      <c r="EG6" s="36">
        <f t="shared" si="14"/>
        <v>0.37</v>
      </c>
      <c r="EH6" s="36">
        <f t="shared" si="14"/>
        <v>0.55000000000000004</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362069</v>
      </c>
      <c r="D7" s="38">
        <v>46</v>
      </c>
      <c r="E7" s="38">
        <v>1</v>
      </c>
      <c r="F7" s="38">
        <v>0</v>
      </c>
      <c r="G7" s="38">
        <v>1</v>
      </c>
      <c r="H7" s="38" t="s">
        <v>93</v>
      </c>
      <c r="I7" s="38" t="s">
        <v>94</v>
      </c>
      <c r="J7" s="38" t="s">
        <v>95</v>
      </c>
      <c r="K7" s="38" t="s">
        <v>96</v>
      </c>
      <c r="L7" s="38" t="s">
        <v>97</v>
      </c>
      <c r="M7" s="38" t="s">
        <v>98</v>
      </c>
      <c r="N7" s="39" t="s">
        <v>99</v>
      </c>
      <c r="O7" s="39">
        <v>72.209999999999994</v>
      </c>
      <c r="P7" s="39">
        <v>98.67</v>
      </c>
      <c r="Q7" s="39">
        <v>2480</v>
      </c>
      <c r="R7" s="39">
        <v>37124</v>
      </c>
      <c r="S7" s="39">
        <v>191.11</v>
      </c>
      <c r="T7" s="39">
        <v>194.25</v>
      </c>
      <c r="U7" s="39">
        <v>36414</v>
      </c>
      <c r="V7" s="39">
        <v>83.18</v>
      </c>
      <c r="W7" s="39">
        <v>437.77</v>
      </c>
      <c r="X7" s="39">
        <v>109.81</v>
      </c>
      <c r="Y7" s="39">
        <v>107.21</v>
      </c>
      <c r="Z7" s="39">
        <v>108.49</v>
      </c>
      <c r="AA7" s="39">
        <v>105.72</v>
      </c>
      <c r="AB7" s="39">
        <v>113.18</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875.16</v>
      </c>
      <c r="AU7" s="39">
        <v>1118.5999999999999</v>
      </c>
      <c r="AV7" s="39">
        <v>1283.24</v>
      </c>
      <c r="AW7" s="39">
        <v>1317.14</v>
      </c>
      <c r="AX7" s="39">
        <v>1561.75</v>
      </c>
      <c r="AY7" s="39">
        <v>371.31</v>
      </c>
      <c r="AZ7" s="39">
        <v>377.63</v>
      </c>
      <c r="BA7" s="39">
        <v>357.34</v>
      </c>
      <c r="BB7" s="39">
        <v>366.03</v>
      </c>
      <c r="BC7" s="39">
        <v>365.18</v>
      </c>
      <c r="BD7" s="39">
        <v>264.97000000000003</v>
      </c>
      <c r="BE7" s="39">
        <v>303.33999999999997</v>
      </c>
      <c r="BF7" s="39">
        <v>309.04000000000002</v>
      </c>
      <c r="BG7" s="39">
        <v>306.83999999999997</v>
      </c>
      <c r="BH7" s="39">
        <v>310.43</v>
      </c>
      <c r="BI7" s="39">
        <v>317.75</v>
      </c>
      <c r="BJ7" s="39">
        <v>373.09</v>
      </c>
      <c r="BK7" s="39">
        <v>364.71</v>
      </c>
      <c r="BL7" s="39">
        <v>373.69</v>
      </c>
      <c r="BM7" s="39">
        <v>370.12</v>
      </c>
      <c r="BN7" s="39">
        <v>371.65</v>
      </c>
      <c r="BO7" s="39">
        <v>266.61</v>
      </c>
      <c r="BP7" s="39">
        <v>107.25</v>
      </c>
      <c r="BQ7" s="39">
        <v>103.97</v>
      </c>
      <c r="BR7" s="39">
        <v>106.53</v>
      </c>
      <c r="BS7" s="39">
        <v>103.17</v>
      </c>
      <c r="BT7" s="39">
        <v>110.54</v>
      </c>
      <c r="BU7" s="39">
        <v>99.99</v>
      </c>
      <c r="BV7" s="39">
        <v>100.65</v>
      </c>
      <c r="BW7" s="39">
        <v>99.87</v>
      </c>
      <c r="BX7" s="39">
        <v>100.42</v>
      </c>
      <c r="BY7" s="39">
        <v>98.77</v>
      </c>
      <c r="BZ7" s="39">
        <v>103.24</v>
      </c>
      <c r="CA7" s="39">
        <v>118.46</v>
      </c>
      <c r="CB7" s="39">
        <v>122.22</v>
      </c>
      <c r="CC7" s="39">
        <v>119.48</v>
      </c>
      <c r="CD7" s="39">
        <v>123.29</v>
      </c>
      <c r="CE7" s="39">
        <v>115.4</v>
      </c>
      <c r="CF7" s="39">
        <v>171.15</v>
      </c>
      <c r="CG7" s="39">
        <v>170.19</v>
      </c>
      <c r="CH7" s="39">
        <v>171.81</v>
      </c>
      <c r="CI7" s="39">
        <v>171.67</v>
      </c>
      <c r="CJ7" s="39">
        <v>173.67</v>
      </c>
      <c r="CK7" s="39">
        <v>168.38</v>
      </c>
      <c r="CL7" s="39">
        <v>58.11</v>
      </c>
      <c r="CM7" s="39">
        <v>55.69</v>
      </c>
      <c r="CN7" s="39">
        <v>55.51</v>
      </c>
      <c r="CO7" s="39">
        <v>54.37</v>
      </c>
      <c r="CP7" s="39">
        <v>54.37</v>
      </c>
      <c r="CQ7" s="39">
        <v>58.53</v>
      </c>
      <c r="CR7" s="39">
        <v>59.01</v>
      </c>
      <c r="CS7" s="39">
        <v>60.03</v>
      </c>
      <c r="CT7" s="39">
        <v>59.74</v>
      </c>
      <c r="CU7" s="39">
        <v>59.67</v>
      </c>
      <c r="CV7" s="39">
        <v>60</v>
      </c>
      <c r="CW7" s="39">
        <v>67.83</v>
      </c>
      <c r="CX7" s="39">
        <v>70.39</v>
      </c>
      <c r="CY7" s="39">
        <v>70.22</v>
      </c>
      <c r="CZ7" s="39">
        <v>70.45</v>
      </c>
      <c r="DA7" s="39">
        <v>69.22</v>
      </c>
      <c r="DB7" s="39">
        <v>85.26</v>
      </c>
      <c r="DC7" s="39">
        <v>85.37</v>
      </c>
      <c r="DD7" s="39">
        <v>84.81</v>
      </c>
      <c r="DE7" s="39">
        <v>84.8</v>
      </c>
      <c r="DF7" s="39">
        <v>84.6</v>
      </c>
      <c r="DG7" s="39">
        <v>89.8</v>
      </c>
      <c r="DH7" s="39">
        <v>52.78</v>
      </c>
      <c r="DI7" s="39">
        <v>53.56</v>
      </c>
      <c r="DJ7" s="39">
        <v>54.77</v>
      </c>
      <c r="DK7" s="39">
        <v>55.93</v>
      </c>
      <c r="DL7" s="39">
        <v>56.85</v>
      </c>
      <c r="DM7" s="39">
        <v>45.75</v>
      </c>
      <c r="DN7" s="39">
        <v>46.9</v>
      </c>
      <c r="DO7" s="39">
        <v>47.28</v>
      </c>
      <c r="DP7" s="39">
        <v>47.66</v>
      </c>
      <c r="DQ7" s="39">
        <v>48.17</v>
      </c>
      <c r="DR7" s="39">
        <v>49.59</v>
      </c>
      <c r="DS7" s="39">
        <v>0</v>
      </c>
      <c r="DT7" s="39">
        <v>21.54</v>
      </c>
      <c r="DU7" s="39">
        <v>22.37</v>
      </c>
      <c r="DV7" s="39">
        <v>25.28</v>
      </c>
      <c r="DW7" s="39">
        <v>22.29</v>
      </c>
      <c r="DX7" s="39">
        <v>10.54</v>
      </c>
      <c r="DY7" s="39">
        <v>12.03</v>
      </c>
      <c r="DZ7" s="39">
        <v>12.19</v>
      </c>
      <c r="EA7" s="39">
        <v>15.1</v>
      </c>
      <c r="EB7" s="39">
        <v>17.12</v>
      </c>
      <c r="EC7" s="39">
        <v>19.440000000000001</v>
      </c>
      <c r="ED7" s="39">
        <v>0</v>
      </c>
      <c r="EE7" s="39">
        <v>0.28999999999999998</v>
      </c>
      <c r="EF7" s="39">
        <v>0.24</v>
      </c>
      <c r="EG7" s="39">
        <v>0.37</v>
      </c>
      <c r="EH7" s="39">
        <v>0.55000000000000004</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2021-02-01T04:12:21Z</cp:lastPrinted>
  <dcterms:created xsi:type="dcterms:W3CDTF">2020-12-04T02:14:03Z</dcterms:created>
  <dcterms:modified xsi:type="dcterms:W3CDTF">2021-02-01T04:12:50Z</dcterms:modified>
  <cp:category/>
</cp:coreProperties>
</file>