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19-006\財政課共有フォルダ$\藤瀬PC\照会・通知（県）\☆R2年度\(R3.1.13→R3.2.2(火)〆)公営企業に係る経営比較分析表（令和元年度決算）の分析等について（依頼）\03_提出\"/>
    </mc:Choice>
  </mc:AlternateContent>
  <workbookProtection workbookAlgorithmName="SHA-512" workbookHashValue="ruid1sUAVlt3uzs2JUdPrFT9r4mqtgZnixEkXXB1m68hpZ/eyhFbEOG4Q9KvgmTIHOsKlpAdDJBajP6dGkL9hg==" workbookSaltValue="ukM4Z4V/PjJmcNDb1rMQxg==" workbookSpinCount="100000" lockStructure="1"/>
  <bookViews>
    <workbookView xWindow="0" yWindow="0" windowWidth="28800" windowHeight="117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<sst xmlns="http://schemas.openxmlformats.org/spreadsheetml/2006/main" count="228" uniqueCount="114">
  <si>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</si>
  <si>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</si>
  <si>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</si>
  <si>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</si>
  <si>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</si>
  <si>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</si>
  <si>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</si>
  <si>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</si>
  <si>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</si>
  <si>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</si>
  <si>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</si>
  <si>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</si>
  <si>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</si>
  <si>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</si>
  <si>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</si>
  <si>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</si>
  <si>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</si>
  <si>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</si>
  <si>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</si>
  <si>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</si>
  <si>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</si>
  <si>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</si>
  <si>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</si>
  <si>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</si>
  <si>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</si>
  <si>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</si>
  <si>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</si>
  <si>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</si>
  <si>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</si>
  <si>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</si>
  <si>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</si>
  <si>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</si>
  <si>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</si>
  <si>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</si>
  <si>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</si>
  <si>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</si>
  <si>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</si>
  <si>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</si>
  <si>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</si>
  <si>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</si>
  <si>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</si>
  <si>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</si>
  <si>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</si>
  <si>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</si>
  <si>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</si>
  <si>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</si>
  <si>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</si>
  <si>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</si>
  <si>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</si>
  <si>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</si>
  <si>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</si>
  <si>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</si>
  <si>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</si>
  <si>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</si>
  <si>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</si>
  <si>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</si>
  <si>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</si>
  <si>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</si>
  <si>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</si>
  <si>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</si>
  <si>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</si>
  <si>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</si>
  <si>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</si>
  <si>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</si>
  <si>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</si>
  <si>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</si>
  <si>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</si>
  <si>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</si>
  <si>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</si>
  <si>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</si>
  <si>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</si>
  <si>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</si>
  <si>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</si>
  <si>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</si>
  <si>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</si>
  <si>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</si>
  <si>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</si>
  <si>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</si>
  <si>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</si>
  <si>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</si>
  <si>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</si>
  <si>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</si>
  <si>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</si>
  <si>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</si>
  <si>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</si>
  <si>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</si>
  <si>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</si>
  <si>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</si>
  <si>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</si>
  <si>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</si>
  <si>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</si>
  <si>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</si>
  <si>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</si>
  <si>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鳴門市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</si>
  <si>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</si>
  <si>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</si>
  <si>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</si>
  <si>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</si>
  <si>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</si>
  <si>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</si>
  <si>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</si>
  <si>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</si>
  <si>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</si>
  <si>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</si>
  <si>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</si>
  <si>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</si>
  <si>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</si>
  <si>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</si>
  <si>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</si>
  <si>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</si>
  <si>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</si>
  <si>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路更新率は類似団体の平均よりも高い値となっていますが、有形固定資産減価償却率、管路経年化率ともに類似団体と比べて高く、施設の老朽化が進んでいます。これに対応するため、料金改定後の収益を原資の一部とし、国庫補助金を十分に活用しながら、送配水施設耐震化計画等に基づき、計画的な施設更新を進めてまいります。</t>
    <rPh sb="127" eb="128">
      <t>ナド</t>
    </rPh>
    <phoneticPr fontId="4"/>
  </si>
  <si>
    <t>平成31年4月に水道料金等の増額改定を行ったことにより、経常収支比率、流動比率、企業債残高対給水収益比率及び料金回収率について大きく改善しています。
しかし、これは短期的なものであり、今後は新型コロナウイルス感染症の影響による景気の落ち込みや人口減少等による料金収入の減少及び浄水場の更新等による企業債残高及び支払利息の増加が見込まれることから、収入の増加だけに頼らず、同時に経費削減に向けた取り組みが必要であると考えられます。
また、施設利用率が類似団体よりも低くなっていますが、浄水場の更新時には、今後の水需要に応じた施設規模で更新するなど、ダウンサイジングを進める予定としています。
有収率についても類似団体よりも低い数値ですが、H30年度から漏水調査の頻度を増加させたことにより、増加傾向にあります。</t>
    <rPh sb="35" eb="37">
      <t>リュウドウ</t>
    </rPh>
    <rPh sb="37" eb="39">
      <t>ヒリツ</t>
    </rPh>
    <rPh sb="40" eb="42">
      <t>キギョウ</t>
    </rPh>
    <rPh sb="42" eb="43">
      <t>サイ</t>
    </rPh>
    <rPh sb="43" eb="45">
      <t>ザンダカ</t>
    </rPh>
    <rPh sb="45" eb="46">
      <t>タイ</t>
    </rPh>
    <rPh sb="46" eb="48">
      <t>キュウスイ</t>
    </rPh>
    <rPh sb="48" eb="50">
      <t>シュウエキ</t>
    </rPh>
    <rPh sb="50" eb="52">
      <t>ヒリツ</t>
    </rPh>
    <rPh sb="52" eb="53">
      <t>オヨ</t>
    </rPh>
    <rPh sb="54" eb="56">
      <t>リョウキン</t>
    </rPh>
    <rPh sb="56" eb="58">
      <t>カイシュウ</t>
    </rPh>
    <rPh sb="58" eb="59">
      <t>リツ</t>
    </rPh>
    <rPh sb="63" eb="64">
      <t>オオ</t>
    </rPh>
    <rPh sb="66" eb="68">
      <t>カイゼン</t>
    </rPh>
    <rPh sb="82" eb="84">
      <t>タンキ</t>
    </rPh>
    <rPh sb="84" eb="85">
      <t>テキ</t>
    </rPh>
    <rPh sb="92" eb="94">
      <t>コンゴ</t>
    </rPh>
    <rPh sb="95" eb="97">
      <t>シンガタ</t>
    </rPh>
    <rPh sb="104" eb="107">
      <t>カンセンショウ</t>
    </rPh>
    <rPh sb="108" eb="110">
      <t>エイキョウ</t>
    </rPh>
    <rPh sb="113" eb="115">
      <t>ケイキ</t>
    </rPh>
    <rPh sb="116" eb="117">
      <t>オ</t>
    </rPh>
    <rPh sb="118" eb="119">
      <t>コ</t>
    </rPh>
    <rPh sb="136" eb="137">
      <t>オヨ</t>
    </rPh>
    <rPh sb="241" eb="244">
      <t>ジョウスイジョウ</t>
    </rPh>
    <rPh sb="285" eb="287">
      <t>ヨテイ</t>
    </rPh>
    <rPh sb="295" eb="298">
      <t>ユウシュウリツ</t>
    </rPh>
    <rPh sb="310" eb="311">
      <t>ヒク</t>
    </rPh>
    <rPh sb="312" eb="314">
      <t>スウチ</t>
    </rPh>
    <rPh sb="321" eb="322">
      <t>ネン</t>
    </rPh>
    <rPh sb="322" eb="323">
      <t>ド</t>
    </rPh>
    <rPh sb="325" eb="327">
      <t>ロウスイ</t>
    </rPh>
    <rPh sb="327" eb="329">
      <t>チョウサ</t>
    </rPh>
    <rPh sb="330" eb="332">
      <t>ヒンド</t>
    </rPh>
    <rPh sb="333" eb="335">
      <t>ゾウカ</t>
    </rPh>
    <rPh sb="344" eb="346">
      <t>ゾウカ</t>
    </rPh>
    <rPh sb="346" eb="348">
      <t>ケイコウ</t>
    </rPh>
    <phoneticPr fontId="4"/>
  </si>
  <si>
    <t>料金改定により経営に係る指標は改善しましたが、施設の老朽化が進んでおり、これらの更新を着実に進める必要があります。
この財源を確保するため、水道使用者の負担となる料金改定に頼るだけではなく、効率化・経営健全化等、鳴門市水道事業ビジョンに掲げる施策を継続して実施するなど、一層の経営努力を推進していきたいと考えております。</t>
    <rPh sb="0" eb="2">
      <t>リョウキン</t>
    </rPh>
    <rPh sb="2" eb="4">
      <t>カイテイ</t>
    </rPh>
    <rPh sb="7" eb="9">
      <t>ケイエイ</t>
    </rPh>
    <rPh sb="10" eb="11">
      <t>カカ</t>
    </rPh>
    <rPh sb="12" eb="14">
      <t>シヒョウ</t>
    </rPh>
    <rPh sb="15" eb="17">
      <t>カイゼン</t>
    </rPh>
    <rPh sb="46" eb="47">
      <t>スス</t>
    </rPh>
    <rPh sb="86" eb="87">
      <t>タヨ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</si>
</sst>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2.21</c:v>
                </c:pt>
                <c:pt idx="1">
                  <c:v>0.85</c:v>
                </c:pt>
                <c:pt idx="2">
                  <c:v>1.17</c:v>
                </c:pt>
                <c:pt idx="3">
                  <c:v>1.18</c:v>
                </c:pt>
                <c:pt idx="4">
                  <c:v>1.02</c:v>
                </c:pt>
              </c:numCache>
            </c:numRef>
          </c:val>
          <c:extLst>
            <c:ext xmlns:c16="http://schemas.microsoft.com/office/drawing/2014/chart" uri="{C3380CC4-5D6E-409C-BE32-E72D297353CC}">
              <c16:uniqueId val="{00000000-8A9C-4A8C-A5A4-D8E58D55A6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A9C-4A8C-A5A4-D8E58D55A6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49.55</c:v>
                </c:pt>
                <c:pt idx="1">
                  <c:v>46.55</c:v>
                </c:pt>
                <c:pt idx="2">
                  <c:v>51.45</c:v>
                </c:pt>
                <c:pt idx="3">
                  <c:v>48.6</c:v>
                </c:pt>
                <c:pt idx="4">
                  <c:v>45.72</c:v>
                </c:pt>
              </c:numCache>
            </c:numRef>
          </c:val>
          <c:extLst>
            <c:ext xmlns:c16="http://schemas.microsoft.com/office/drawing/2014/chart" uri="{C3380CC4-5D6E-409C-BE32-E72D297353CC}">
              <c16:uniqueId val="{00000000-F4EE-4575-B178-0CCD82FF7C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F4EE-4575-B178-0CCD82FF7C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c:v>
                </c:pt>
                <c:pt idx="1">
                  <c:v>82.23</c:v>
                </c:pt>
                <c:pt idx="2">
                  <c:v>79.69</c:v>
                </c:pt>
                <c:pt idx="3">
                  <c:v>83.22</c:v>
                </c:pt>
                <c:pt idx="4">
                  <c:v>87.34</c:v>
                </c:pt>
              </c:numCache>
            </c:numRef>
          </c:val>
          <c:extLst>
            <c:ext xmlns:c16="http://schemas.microsoft.com/office/drawing/2014/chart" uri="{C3380CC4-5D6E-409C-BE32-E72D297353CC}">
              <c16:uniqueId val="{00000000-DAE5-4D6B-A704-C73AED58AC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AE5-4D6B-A704-C73AED58AC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110.5</c:v>
                </c:pt>
                <c:pt idx="1">
                  <c:v>99.1</c:v>
                </c:pt>
                <c:pt idx="2">
                  <c:v>103.63</c:v>
                </c:pt>
                <c:pt idx="3">
                  <c:v>103.57</c:v>
                </c:pt>
                <c:pt idx="4">
                  <c:v>122.8</c:v>
                </c:pt>
              </c:numCache>
            </c:numRef>
          </c:val>
          <c:extLst>
            <c:ext xmlns:c16="http://schemas.microsoft.com/office/drawing/2014/chart" uri="{C3380CC4-5D6E-409C-BE32-E72D297353CC}">
              <c16:uniqueId val="{00000000-9819-41C0-AAC4-21FEC284D7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819-41C0-AAC4-21FEC284D7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51.06</c:v>
                </c:pt>
                <c:pt idx="1">
                  <c:v>49.06</c:v>
                </c:pt>
                <c:pt idx="2">
                  <c:v>49.02</c:v>
                </c:pt>
                <c:pt idx="3">
                  <c:v>49.16</c:v>
                </c:pt>
                <c:pt idx="4">
                  <c:v>49.07</c:v>
                </c:pt>
              </c:numCache>
            </c:numRef>
          </c:val>
          <c:extLst>
            <c:ext xmlns:c16="http://schemas.microsoft.com/office/drawing/2014/chart" uri="{C3380CC4-5D6E-409C-BE32-E72D297353CC}">
              <c16:uniqueId val="{00000000-EE88-4D72-A8D9-1DABCF74BB5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E88-4D72-A8D9-1DABCF74BB5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c:v>
                </c:pt>
                <c:pt idx="1">
                  <c:v>34.39</c:v>
                </c:pt>
                <c:pt idx="2">
                  <c:v>31.1</c:v>
                </c:pt>
                <c:pt idx="3">
                  <c:v>38</c:v>
                </c:pt>
                <c:pt idx="4">
                  <c:v>40.590000000000003</c:v>
                </c:pt>
              </c:numCache>
            </c:numRef>
          </c:val>
          <c:extLst>
            <c:ext xmlns:c16="http://schemas.microsoft.com/office/drawing/2014/chart" uri="{C3380CC4-5D6E-409C-BE32-E72D297353CC}">
              <c16:uniqueId val="{00000000-B496-4541-858B-D7A5C5B5FC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B496-4541-858B-D7A5C5B5FC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F2-4A71-91A7-1C14BA2BA4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CF2-4A71-91A7-1C14BA2BA4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256.42</c:v>
                </c:pt>
                <c:pt idx="1">
                  <c:v>327.83</c:v>
                </c:pt>
                <c:pt idx="2">
                  <c:v>385.28</c:v>
                </c:pt>
                <c:pt idx="3">
                  <c:v>337.8</c:v>
                </c:pt>
                <c:pt idx="4">
                  <c:v>388.51</c:v>
                </c:pt>
              </c:numCache>
            </c:numRef>
          </c:val>
          <c:extLst>
            <c:ext xmlns:c16="http://schemas.microsoft.com/office/drawing/2014/chart" uri="{C3380CC4-5D6E-409C-BE32-E72D297353CC}">
              <c16:uniqueId val="{00000000-3627-4536-B584-D18F1CC6EB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627-4536-B584-D18F1CC6EB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261.48</c:v>
                </c:pt>
                <c:pt idx="1">
                  <c:v>297.52999999999997</c:v>
                </c:pt>
                <c:pt idx="2">
                  <c:v>288.64</c:v>
                </c:pt>
                <c:pt idx="3">
                  <c:v>310.16000000000003</c:v>
                </c:pt>
                <c:pt idx="4">
                  <c:v>291.89999999999998</c:v>
                </c:pt>
              </c:numCache>
            </c:numRef>
          </c:val>
          <c:extLst>
            <c:ext xmlns:c16="http://schemas.microsoft.com/office/drawing/2014/chart" uri="{C3380CC4-5D6E-409C-BE32-E72D297353CC}">
              <c16:uniqueId val="{00000000-62AB-49E5-8D1D-E6829DCD733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62AB-49E5-8D1D-E6829DCD733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109.31</c:v>
                </c:pt>
                <c:pt idx="1">
                  <c:v>96.69</c:v>
                </c:pt>
                <c:pt idx="2">
                  <c:v>101.56</c:v>
                </c:pt>
                <c:pt idx="3">
                  <c:v>100.93</c:v>
                </c:pt>
                <c:pt idx="4">
                  <c:v>122.15</c:v>
                </c:pt>
              </c:numCache>
            </c:numRef>
          </c:val>
          <c:extLst>
            <c:ext xmlns:c16="http://schemas.microsoft.com/office/drawing/2014/chart" uri="{C3380CC4-5D6E-409C-BE32-E72D297353CC}">
              <c16:uniqueId val="{00000000-A612-4136-9D47-A7C8F577FD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A612-4136-9D47-A7C8F577FD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115.45</c:v>
                </c:pt>
                <c:pt idx="1">
                  <c:v>130.62</c:v>
                </c:pt>
                <c:pt idx="2">
                  <c:v>124.27</c:v>
                </c:pt>
                <c:pt idx="3">
                  <c:v>125.13</c:v>
                </c:pt>
                <c:pt idx="4">
                  <c:v>121.32</c:v>
                </c:pt>
              </c:numCache>
            </c:numRef>
          </c:val>
          <c:extLst>
            <c:ext xmlns:c16="http://schemas.microsoft.com/office/drawing/2014/chart" uri="{C3380CC4-5D6E-409C-BE32-E72D297353CC}">
              <c16:uniqueId val="{00000000-F5F7-4D0D-8E79-B48D94F822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5F7-4D0D-8E79-B48D94F822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I57" sqref="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鳴門市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その他</v>
      </c>
      <c r="AE8" s="60"/>
      <c r="AF8" s="60"/>
      <c r="AG8" s="60"/>
      <c r="AH8" s="60"/>
      <c r="AI8" s="60"/>
      <c r="AJ8" s="60"/>
      <c r="AK8" s="4"/>
      <c r="AL8" s="61">
        <f>データ!$R$6</f>
        <v>56967</v>
      </c>
      <c r="AM8" s="61"/>
      <c r="AN8" s="61"/>
      <c r="AO8" s="61"/>
      <c r="AP8" s="61"/>
      <c r="AQ8" s="61"/>
      <c r="AR8" s="61"/>
      <c r="AS8" s="61"/>
      <c r="AT8" s="52">
        <f>データ!$S$6</f>
        <v>135.66</v>
      </c>
      <c r="AU8" s="53"/>
      <c r="AV8" s="53"/>
      <c r="AW8" s="53"/>
      <c r="AX8" s="53"/>
      <c r="AY8" s="53"/>
      <c r="AZ8" s="53"/>
      <c r="BA8" s="53"/>
      <c r="BB8" s="54">
        <f>データ!$T$6</f>
        <v>419.92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71.239999999999995</v>
      </c>
      <c r="J10" s="53"/>
      <c r="K10" s="53"/>
      <c r="L10" s="53"/>
      <c r="M10" s="53"/>
      <c r="N10" s="53"/>
      <c r="O10" s="64"/>
      <c r="P10" s="54">
        <f>データ!$P$6</f>
        <v>99.85</v>
      </c>
      <c r="Q10" s="54"/>
      <c r="R10" s="54"/>
      <c r="S10" s="54"/>
      <c r="T10" s="54"/>
      <c r="U10" s="54"/>
      <c r="V10" s="54"/>
      <c r="W10" s="61">
        <f>データ!$Q$6</f>
        <v>2552</v>
      </c>
      <c r="X10" s="61"/>
      <c r="Y10" s="61"/>
      <c r="Z10" s="61"/>
      <c r="AA10" s="61"/>
      <c r="AB10" s="61"/>
      <c r="AC10" s="61"/>
      <c r="AD10" s="2"/>
      <c r="AE10" s="2"/>
      <c r="AF10" s="2"/>
      <c r="AG10" s="2"/>
      <c r="AH10" s="4"/>
      <c r="AI10" s="4"/>
      <c r="AJ10" s="4"/>
      <c r="AK10" s="4"/>
      <c r="AL10" s="61">
        <f>データ!$U$6</f>
        <v>56455</v>
      </c>
      <c r="AM10" s="61"/>
      <c r="AN10" s="61"/>
      <c r="AO10" s="61"/>
      <c r="AP10" s="61"/>
      <c r="AQ10" s="61"/>
      <c r="AR10" s="61"/>
      <c r="AS10" s="61"/>
      <c r="AT10" s="52">
        <f>データ!$V$6</f>
        <v>108.11</v>
      </c>
      <c r="AU10" s="53"/>
      <c r="AV10" s="53"/>
      <c r="AW10" s="53"/>
      <c r="AX10" s="53"/>
      <c r="AY10" s="53"/>
      <c r="AZ10" s="53"/>
      <c r="BA10" s="53"/>
      <c r="BB10" s="54">
        <f>データ!$W$6</f>
        <v>522.20000000000005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YvbLZ/qnhQfDEXQZAOJxhA304UUIIsL5FDav1TSLK9nUvD3Jco97e5YhEKD66g5p6/wYBupHxPPUpIN7OLYyw==" saltValue="GQNA70cOOJX5nqi1R+jg7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362026</v>
      </c>
      <c r="D6" s="34">
        <f t="shared" si="3"/>
        <v>46</v>
      </c>
      <c r="E6" s="34">
        <f t="shared" si="3"/>
        <v>1</v>
      </c>
      <c r="F6" s="34">
        <f t="shared" si="3"/>
        <v>0</v>
      </c>
      <c r="G6" s="34">
        <f t="shared" si="3"/>
        <v>1</v>
      </c>
      <c r="H6" s="34" t="str">
        <f t="shared" si="3"/>
        <v>徳島県　鳴門市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71.239999999999995</v>
      </c>
      <c r="P6" s="35">
        <f t="shared" si="3"/>
        <v>99.85</v>
      </c>
      <c r="Q6" s="35">
        <f t="shared" si="3"/>
        <v>2552</v>
      </c>
      <c r="R6" s="35">
        <f t="shared" si="3"/>
        <v>56967</v>
      </c>
      <c r="S6" s="35">
        <f t="shared" si="3"/>
        <v>135.66</v>
      </c>
      <c r="T6" s="35">
        <f t="shared" si="3"/>
        <v>419.92</v>
      </c>
      <c r="U6" s="35">
        <f t="shared" si="3"/>
        <v>56455</v>
      </c>
      <c r="V6" s="35">
        <f t="shared" si="3"/>
        <v>108.11</v>
      </c>
      <c r="W6" s="35">
        <f t="shared" si="3"/>
        <v>522.20000000000005</v>
      </c>
      <c r="X6" s="36">
        <f>IF(X7="",NA(),X7)</f>
        <v>110.5</v>
      </c>
      <c r="Y6" s="36">
        <f t="shared" ref="Y6:AG6" si="4">IF(Y7="",NA(),Y7)</f>
        <v>99.1</v>
      </c>
      <c r="Z6" s="36">
        <f t="shared" si="4"/>
        <v>103.63</v>
      </c>
      <c r="AA6" s="36">
        <f t="shared" si="4"/>
        <v>103.57</v>
      </c>
      <c r="AB6" s="36">
        <f t="shared" si="4"/>
        <v>122.8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256.42</v>
      </c>
      <c r="AU6" s="36">
        <f t="shared" ref="AU6:BC6" si="6">IF(AU7="",NA(),AU7)</f>
        <v>327.83</v>
      </c>
      <c r="AV6" s="36">
        <f t="shared" si="6"/>
        <v>385.28</v>
      </c>
      <c r="AW6" s="36">
        <f t="shared" si="6"/>
        <v>337.8</v>
      </c>
      <c r="AX6" s="36">
        <f t="shared" si="6"/>
        <v>388.51</v>
      </c>
      <c r="AY6" s="36">
        <f t="shared" si="6"/>
        <v>346.59</v>
      </c>
      <c r="AZ6" s="36">
        <f t="shared" si="6"/>
        <v>357.82</v>
      </c>
      <c r="BA6" s="36">
        <f t="shared" si="6"/>
        <v>355.5</v>
      </c>
      <c r="BB6" s="36">
        <f t="shared" si="6"/>
        <v>349.83</v>
      </c>
      <c r="BC6" s="36">
        <f t="shared" si="6"/>
        <v>360.86</v>
      </c>
      <c r="BD6" s="35" t="str">
        <f>IF(BD7="","",IF(BD7="-","【-】","【"&amp;SUBSTITUTE(TEXT(BD7,"#,##0.00"),"-","△")&amp;"】"))</f>
        <v>【264.97】</v>
      </c>
      <c r="BE6" s="36">
        <f>IF(BE7="",NA(),BE7)</f>
        <v>261.48</v>
      </c>
      <c r="BF6" s="36">
        <f t="shared" ref="BF6:BN6" si="7">IF(BF7="",NA(),BF7)</f>
        <v>297.52999999999997</v>
      </c>
      <c r="BG6" s="36">
        <f t="shared" si="7"/>
        <v>288.64</v>
      </c>
      <c r="BH6" s="36">
        <f t="shared" si="7"/>
        <v>310.16000000000003</v>
      </c>
      <c r="BI6" s="36">
        <f t="shared" si="7"/>
        <v>291.89999999999998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109.31</v>
      </c>
      <c r="BQ6" s="36">
        <f t="shared" ref="BQ6:BY6" si="8">IF(BQ7="",NA(),BQ7)</f>
        <v>96.69</v>
      </c>
      <c r="BR6" s="36">
        <f t="shared" si="8"/>
        <v>101.56</v>
      </c>
      <c r="BS6" s="36">
        <f t="shared" si="8"/>
        <v>100.93</v>
      </c>
      <c r="BT6" s="36">
        <f t="shared" si="8"/>
        <v>122.15</v>
      </c>
      <c r="BU6" s="36">
        <f t="shared" si="8"/>
        <v>105.71</v>
      </c>
      <c r="BV6" s="36">
        <f t="shared" si="8"/>
        <v>106.01</v>
      </c>
      <c r="BW6" s="36">
        <f t="shared" si="8"/>
        <v>104.57</v>
      </c>
      <c r="BX6" s="36">
        <f t="shared" si="8"/>
        <v>103.54</v>
      </c>
      <c r="BY6" s="36">
        <f t="shared" si="8"/>
        <v>103.32</v>
      </c>
      <c r="BZ6" s="35" t="str">
        <f>IF(BZ7="","",IF(BZ7="-","【-】","【"&amp;SUBSTITUTE(TEXT(BZ7,"#,##0.00"),"-","△")&amp;"】"))</f>
        <v>【103.24】</v>
      </c>
      <c r="CA6" s="36">
        <f>IF(CA7="",NA(),CA7)</f>
        <v>115.45</v>
      </c>
      <c r="CB6" s="36">
        <f t="shared" ref="CB6:CJ6" si="9">IF(CB7="",NA(),CB7)</f>
        <v>130.62</v>
      </c>
      <c r="CC6" s="36">
        <f t="shared" si="9"/>
        <v>124.27</v>
      </c>
      <c r="CD6" s="36">
        <f t="shared" si="9"/>
        <v>125.13</v>
      </c>
      <c r="CE6" s="36">
        <f t="shared" si="9"/>
        <v>121.32</v>
      </c>
      <c r="CF6" s="36">
        <f t="shared" si="9"/>
        <v>162.15</v>
      </c>
      <c r="CG6" s="36">
        <f t="shared" si="9"/>
        <v>162.24</v>
      </c>
      <c r="CH6" s="36">
        <f t="shared" si="9"/>
        <v>165.47</v>
      </c>
      <c r="CI6" s="36">
        <f t="shared" si="9"/>
        <v>167.46</v>
      </c>
      <c r="CJ6" s="36">
        <f t="shared" si="9"/>
        <v>168.56</v>
      </c>
      <c r="CK6" s="35" t="str">
        <f>IF(CK7="","",IF(CK7="-","【-】","【"&amp;SUBSTITUTE(TEXT(CK7,"#,##0.00"),"-","△")&amp;"】"))</f>
        <v>【168.38】</v>
      </c>
      <c r="CL6" s="36">
        <f>IF(CL7="",NA(),CL7)</f>
        <v>49.55</v>
      </c>
      <c r="CM6" s="36">
        <f t="shared" ref="CM6:CU6" si="10">IF(CM7="",NA(),CM7)</f>
        <v>46.55</v>
      </c>
      <c r="CN6" s="36">
        <f t="shared" si="10"/>
        <v>51.45</v>
      </c>
      <c r="CO6" s="36">
        <f t="shared" si="10"/>
        <v>48.6</v>
      </c>
      <c r="CP6" s="36">
        <f t="shared" si="10"/>
        <v>45.72</v>
      </c>
      <c r="CQ6" s="36">
        <f t="shared" si="10"/>
        <v>59.34</v>
      </c>
      <c r="CR6" s="36">
        <f t="shared" si="10"/>
        <v>59.11</v>
      </c>
      <c r="CS6" s="36">
        <f t="shared" si="10"/>
        <v>59.74</v>
      </c>
      <c r="CT6" s="36">
        <f t="shared" si="10"/>
        <v>59.46</v>
      </c>
      <c r="CU6" s="36">
        <f t="shared" si="10"/>
        <v>59.51</v>
      </c>
      <c r="CV6" s="35" t="str">
        <f>IF(CV7="","",IF(CV7="-","【-】","【"&amp;SUBSTITUTE(TEXT(CV7,"#,##0.00"),"-","△")&amp;"】"))</f>
        <v>【60.00】</v>
      </c>
      <c r="CW6" s="36">
        <f>IF(CW7="",NA(),CW7)</f>
        <v>84.1</v>
      </c>
      <c r="CX6" s="36">
        <f t="shared" ref="CX6:DF6" si="11">IF(CX7="",NA(),CX7)</f>
        <v>82.23</v>
      </c>
      <c r="CY6" s="36">
        <f t="shared" si="11"/>
        <v>79.69</v>
      </c>
      <c r="CZ6" s="36">
        <f t="shared" si="11"/>
        <v>83.22</v>
      </c>
      <c r="DA6" s="36">
        <f t="shared" si="11"/>
        <v>87.34</v>
      </c>
      <c r="DB6" s="36">
        <f t="shared" si="11"/>
        <v>87.74</v>
      </c>
      <c r="DC6" s="36">
        <f t="shared" si="11"/>
        <v>87.91</v>
      </c>
      <c r="DD6" s="36">
        <f t="shared" si="11"/>
        <v>87.28</v>
      </c>
      <c r="DE6" s="36">
        <f t="shared" si="11"/>
        <v>87.41</v>
      </c>
      <c r="DF6" s="36">
        <f t="shared" si="11"/>
        <v>87.08</v>
      </c>
      <c r="DG6" s="35" t="str">
        <f>IF(DG7="","",IF(DG7="-","【-】","【"&amp;SUBSTITUTE(TEXT(DG7,"#,##0.00"),"-","△")&amp;"】"))</f>
        <v>【89.80】</v>
      </c>
      <c r="DH6" s="36">
        <f>IF(DH7="",NA(),DH7)</f>
        <v>51.06</v>
      </c>
      <c r="DI6" s="36">
        <f t="shared" ref="DI6:DQ6" si="12">IF(DI7="",NA(),DI7)</f>
        <v>49.06</v>
      </c>
      <c r="DJ6" s="36">
        <f t="shared" si="12"/>
        <v>49.02</v>
      </c>
      <c r="DK6" s="36">
        <f t="shared" si="12"/>
        <v>49.16</v>
      </c>
      <c r="DL6" s="36">
        <f t="shared" si="12"/>
        <v>49.07</v>
      </c>
      <c r="DM6" s="36">
        <f t="shared" si="12"/>
        <v>46.27</v>
      </c>
      <c r="DN6" s="36">
        <f t="shared" si="12"/>
        <v>46.88</v>
      </c>
      <c r="DO6" s="36">
        <f t="shared" si="12"/>
        <v>46.94</v>
      </c>
      <c r="DP6" s="36">
        <f t="shared" si="12"/>
        <v>47.62</v>
      </c>
      <c r="DQ6" s="36">
        <f t="shared" si="12"/>
        <v>48.55</v>
      </c>
      <c r="DR6" s="35" t="str">
        <f>IF(DR7="","",IF(DR7="-","【-】","【"&amp;SUBSTITUTE(TEXT(DR7,"#,##0.00"),"-","△")&amp;"】"))</f>
        <v>【49.59】</v>
      </c>
      <c r="DS6" s="36">
        <f>IF(DS7="",NA(),DS7)</f>
        <v>33</v>
      </c>
      <c r="DT6" s="36">
        <f t="shared" ref="DT6:EB6" si="13">IF(DT7="",NA(),DT7)</f>
        <v>34.39</v>
      </c>
      <c r="DU6" s="36">
        <f t="shared" si="13"/>
        <v>31.1</v>
      </c>
      <c r="DV6" s="36">
        <f t="shared" si="13"/>
        <v>38</v>
      </c>
      <c r="DW6" s="36">
        <f t="shared" si="13"/>
        <v>40.590000000000003</v>
      </c>
      <c r="DX6" s="36">
        <f t="shared" si="13"/>
        <v>10.93</v>
      </c>
      <c r="DY6" s="36">
        <f t="shared" si="13"/>
        <v>13.39</v>
      </c>
      <c r="DZ6" s="36">
        <f t="shared" si="13"/>
        <v>14.48</v>
      </c>
      <c r="EA6" s="36">
        <f t="shared" si="13"/>
        <v>16.27</v>
      </c>
      <c r="EB6" s="36">
        <f t="shared" si="13"/>
        <v>17.11</v>
      </c>
      <c r="EC6" s="35" t="str">
        <f>IF(EC7="","",IF(EC7="-","【-】","【"&amp;SUBSTITUTE(TEXT(EC7,"#,##0.00"),"-","△")&amp;"】"))</f>
        <v>【19.44】</v>
      </c>
      <c r="ED6" s="36">
        <f>IF(ED7="",NA(),ED7)</f>
        <v>2.21</v>
      </c>
      <c r="EE6" s="36">
        <f t="shared" ref="EE6:EM6" si="14">IF(EE7="",NA(),EE7)</f>
        <v>0.85</v>
      </c>
      <c r="EF6" s="36">
        <f t="shared" si="14"/>
        <v>1.17</v>
      </c>
      <c r="EG6" s="36">
        <f t="shared" si="14"/>
        <v>1.18</v>
      </c>
      <c r="EH6" s="36">
        <f t="shared" si="14"/>
        <v>1.02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362026</v>
      </c>
      <c r="D7" s="38">
        <v>46</v>
      </c>
      <c r="E7" s="38">
        <v>1</v>
      </c>
      <c r="F7" s="38">
        <v>0</v>
      </c>
      <c r="G7" s="38">
        <v>1</v>
      </c>
      <c r="H7" s="38" t="s">
        <v>93</v>
      </c>
      <c r="I7" s="38" t="s">
        <v>94</v>
      </c>
      <c r="J7" s="38" t="s">
        <v>95</v>
      </c>
      <c r="K7" s="38" t="s">
        <v>96</v>
      </c>
      <c r="L7" s="38" t="s">
        <v>97</v>
      </c>
      <c r="M7" s="38" t="s">
        <v>98</v>
      </c>
      <c r="N7" s="39" t="s">
        <v>99</v>
      </c>
      <c r="O7" s="39">
        <v>71.239999999999995</v>
      </c>
      <c r="P7" s="39">
        <v>99.85</v>
      </c>
      <c r="Q7" s="39">
        <v>2552</v>
      </c>
      <c r="R7" s="39">
        <v>56967</v>
      </c>
      <c r="S7" s="39">
        <v>135.66</v>
      </c>
      <c r="T7" s="39">
        <v>419.92</v>
      </c>
      <c r="U7" s="39">
        <v>56455</v>
      </c>
      <c r="V7" s="39">
        <v>108.11</v>
      </c>
      <c r="W7" s="39">
        <v>522.20000000000005</v>
      </c>
      <c r="X7" s="39">
        <v>110.5</v>
      </c>
      <c r="Y7" s="39">
        <v>99.1</v>
      </c>
      <c r="Z7" s="39">
        <v>103.63</v>
      </c>
      <c r="AA7" s="39">
        <v>103.57</v>
      </c>
      <c r="AB7" s="39">
        <v>122.8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256.42</v>
      </c>
      <c r="AU7" s="39">
        <v>327.83</v>
      </c>
      <c r="AV7" s="39">
        <v>385.28</v>
      </c>
      <c r="AW7" s="39">
        <v>337.8</v>
      </c>
      <c r="AX7" s="39">
        <v>388.51</v>
      </c>
      <c r="AY7" s="39">
        <v>346.59</v>
      </c>
      <c r="AZ7" s="39">
        <v>357.82</v>
      </c>
      <c r="BA7" s="39">
        <v>355.5</v>
      </c>
      <c r="BB7" s="39">
        <v>349.83</v>
      </c>
      <c r="BC7" s="39">
        <v>360.86</v>
      </c>
      <c r="BD7" s="39">
        <v>264.97000000000003</v>
      </c>
      <c r="BE7" s="39">
        <v>261.48</v>
      </c>
      <c r="BF7" s="39">
        <v>297.52999999999997</v>
      </c>
      <c r="BG7" s="39">
        <v>288.64</v>
      </c>
      <c r="BH7" s="39">
        <v>310.16000000000003</v>
      </c>
      <c r="BI7" s="39">
        <v>291.89999999999998</v>
      </c>
      <c r="BJ7" s="39">
        <v>312.02999999999997</v>
      </c>
      <c r="BK7" s="39">
        <v>307.45999999999998</v>
      </c>
      <c r="BL7" s="39">
        <v>312.58</v>
      </c>
      <c r="BM7" s="39">
        <v>314.87</v>
      </c>
      <c r="BN7" s="39">
        <v>309.27999999999997</v>
      </c>
      <c r="BO7" s="39">
        <v>266.61</v>
      </c>
      <c r="BP7" s="39">
        <v>109.31</v>
      </c>
      <c r="BQ7" s="39">
        <v>96.69</v>
      </c>
      <c r="BR7" s="39">
        <v>101.56</v>
      </c>
      <c r="BS7" s="39">
        <v>100.93</v>
      </c>
      <c r="BT7" s="39">
        <v>122.15</v>
      </c>
      <c r="BU7" s="39">
        <v>105.71</v>
      </c>
      <c r="BV7" s="39">
        <v>106.01</v>
      </c>
      <c r="BW7" s="39">
        <v>104.57</v>
      </c>
      <c r="BX7" s="39">
        <v>103.54</v>
      </c>
      <c r="BY7" s="39">
        <v>103.32</v>
      </c>
      <c r="BZ7" s="39">
        <v>103.24</v>
      </c>
      <c r="CA7" s="39">
        <v>115.45</v>
      </c>
      <c r="CB7" s="39">
        <v>130.62</v>
      </c>
      <c r="CC7" s="39">
        <v>124.27</v>
      </c>
      <c r="CD7" s="39">
        <v>125.13</v>
      </c>
      <c r="CE7" s="39">
        <v>121.32</v>
      </c>
      <c r="CF7" s="39">
        <v>162.15</v>
      </c>
      <c r="CG7" s="39">
        <v>162.24</v>
      </c>
      <c r="CH7" s="39">
        <v>165.47</v>
      </c>
      <c r="CI7" s="39">
        <v>167.46</v>
      </c>
      <c r="CJ7" s="39">
        <v>168.56</v>
      </c>
      <c r="CK7" s="39">
        <v>168.38</v>
      </c>
      <c r="CL7" s="39">
        <v>49.55</v>
      </c>
      <c r="CM7" s="39">
        <v>46.55</v>
      </c>
      <c r="CN7" s="39">
        <v>51.45</v>
      </c>
      <c r="CO7" s="39">
        <v>48.6</v>
      </c>
      <c r="CP7" s="39">
        <v>45.72</v>
      </c>
      <c r="CQ7" s="39">
        <v>59.34</v>
      </c>
      <c r="CR7" s="39">
        <v>59.11</v>
      </c>
      <c r="CS7" s="39">
        <v>59.74</v>
      </c>
      <c r="CT7" s="39">
        <v>59.46</v>
      </c>
      <c r="CU7" s="39">
        <v>59.51</v>
      </c>
      <c r="CV7" s="39">
        <v>60</v>
      </c>
      <c r="CW7" s="39">
        <v>84.1</v>
      </c>
      <c r="CX7" s="39">
        <v>82.23</v>
      </c>
      <c r="CY7" s="39">
        <v>79.69</v>
      </c>
      <c r="CZ7" s="39">
        <v>83.22</v>
      </c>
      <c r="DA7" s="39">
        <v>87.34</v>
      </c>
      <c r="DB7" s="39">
        <v>87.74</v>
      </c>
      <c r="DC7" s="39">
        <v>87.91</v>
      </c>
      <c r="DD7" s="39">
        <v>87.28</v>
      </c>
      <c r="DE7" s="39">
        <v>87.41</v>
      </c>
      <c r="DF7" s="39">
        <v>87.08</v>
      </c>
      <c r="DG7" s="39">
        <v>89.8</v>
      </c>
      <c r="DH7" s="39">
        <v>51.06</v>
      </c>
      <c r="DI7" s="39">
        <v>49.06</v>
      </c>
      <c r="DJ7" s="39">
        <v>49.02</v>
      </c>
      <c r="DK7" s="39">
        <v>49.16</v>
      </c>
      <c r="DL7" s="39">
        <v>49.07</v>
      </c>
      <c r="DM7" s="39">
        <v>46.27</v>
      </c>
      <c r="DN7" s="39">
        <v>46.88</v>
      </c>
      <c r="DO7" s="39">
        <v>46.94</v>
      </c>
      <c r="DP7" s="39">
        <v>47.62</v>
      </c>
      <c r="DQ7" s="39">
        <v>48.55</v>
      </c>
      <c r="DR7" s="39">
        <v>49.59</v>
      </c>
      <c r="DS7" s="39">
        <v>33</v>
      </c>
      <c r="DT7" s="39">
        <v>34.39</v>
      </c>
      <c r="DU7" s="39">
        <v>31.1</v>
      </c>
      <c r="DV7" s="39">
        <v>38</v>
      </c>
      <c r="DW7" s="39">
        <v>40.590000000000003</v>
      </c>
      <c r="DX7" s="39">
        <v>10.93</v>
      </c>
      <c r="DY7" s="39">
        <v>13.39</v>
      </c>
      <c r="DZ7" s="39">
        <v>14.48</v>
      </c>
      <c r="EA7" s="39">
        <v>16.27</v>
      </c>
      <c r="EB7" s="39">
        <v>17.11</v>
      </c>
      <c r="EC7" s="39">
        <v>19.440000000000001</v>
      </c>
      <c r="ED7" s="39">
        <v>2.21</v>
      </c>
      <c r="EE7" s="39">
        <v>0.85</v>
      </c>
      <c r="EF7" s="39">
        <v>1.17</v>
      </c>
      <c r="EG7" s="39">
        <v>1.18</v>
      </c>
      <c r="EH7" s="39">
        <v>1.02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2021-02-01T08:45:59Z</cp:lastPrinted>
  <dcterms:created xsi:type="dcterms:W3CDTF">2020-12-04T02:14:00Z</dcterms:created>
  <dcterms:modified xsi:type="dcterms:W3CDTF">2021-02-01T08:46:01Z</dcterms:modified>
  <cp:category/>
</cp:coreProperties>
</file>