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0_係\027_広報企画係\23広報係\04 照会文書\2020(R02)年度 照会文書 【2020.04-2021.03】\136-000 (No.4)\158 公営企業に係る経営比較分析表（令和元年度決算）の分析等について\158 回答\"/>
    </mc:Choice>
  </mc:AlternateContent>
  <workbookProtection workbookAlgorithmName="SHA-512" workbookHashValue="RW0MkfauxV2aWVECGDHpCn7zuqxAgAgzdz6ABdZG2sgydac4XAPomuxttL8fNVg/A5/iHs79+JuPlvtlVcuXJQ==" workbookSaltValue="/8U43DAyCY1slsPbtbJcF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<sst xmlns="http://schemas.openxmlformats.org/spreadsheetml/2006/main" count="228" uniqueCount="114">
  <si>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</si>
  <si>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</si>
  <si>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</si>
  <si>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</si>
  <si>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</si>
  <si>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</si>
  <si>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</si>
  <si>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</si>
  <si>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</si>
  <si>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</si>
  <si>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</si>
  <si>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</si>
  <si>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</si>
  <si>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</si>
  <si>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</si>
  <si>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</si>
  <si>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</si>
  <si>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</si>
  <si>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</si>
  <si>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</si>
  <si>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</si>
  <si>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</si>
  <si>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</si>
  <si>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</si>
  <si>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</si>
  <si>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</si>
  <si>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</si>
  <si>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</si>
  <si>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</si>
  <si>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</si>
  <si>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</si>
  <si>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</si>
  <si>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</si>
  <si>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</si>
  <si>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</si>
  <si>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</si>
  <si>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</si>
  <si>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</si>
  <si>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</si>
  <si>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</si>
  <si>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</si>
  <si>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</si>
  <si>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</si>
  <si>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</si>
  <si>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</si>
  <si>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</si>
  <si>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</si>
  <si>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</si>
  <si>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</si>
  <si>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</si>
  <si>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</si>
  <si>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</si>
  <si>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</si>
  <si>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</si>
  <si>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</si>
  <si>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</si>
  <si>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</si>
  <si>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</si>
  <si>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</si>
  <si>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</si>
  <si>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</si>
  <si>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</si>
  <si>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</si>
  <si>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</si>
  <si>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</si>
  <si>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</si>
  <si>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</si>
  <si>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</si>
  <si>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</si>
  <si>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</si>
  <si>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</si>
  <si>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</si>
  <si>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</si>
  <si>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</si>
  <si>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</si>
  <si>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</si>
  <si>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</si>
  <si>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</si>
  <si>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</si>
  <si>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</si>
  <si>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</si>
  <si>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</si>
  <si>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</si>
  <si>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</si>
  <si>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</si>
  <si>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</si>
  <si>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</si>
  <si>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</si>
  <si>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</si>
  <si>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</si>
  <si>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</si>
  <si>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</si>
  <si>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</si>
  <si>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</si>
  <si>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</si>
  <si>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</si>
  <si>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</si>
  <si>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</si>
  <si>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</si>
  <si>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</si>
  <si>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</si>
  <si>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</si>
  <si>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</si>
  <si>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</si>
  <si>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</si>
  <si>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</si>
  <si>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</si>
  <si>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</si>
  <si>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</si>
  <si>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</si>
  <si>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</si>
  <si>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①有形固定資産減価償却率、②管路経年化率ともに、類似団体平均と比較すると低い値となっているものの、毎年上昇しており、老朽化が進んでいると言える。
③管路更新率についても、類似団体平均と比較すると良好な値となっているが、１％を下回る低い状況となっている。</t>
    <rPh sb="1" eb="12">
      <t>ユウケイコテイシサンゲンカショウキャクリツ</t>
    </rPh>
    <rPh sb="14" eb="20">
      <t>カンロケイネンカリツ</t>
    </rPh>
    <rPh sb="24" eb="30">
      <t>ルイジダンタイヘイキン</t>
    </rPh>
    <rPh sb="36" eb="37">
      <t>ヒク</t>
    </rPh>
    <rPh sb="38" eb="39">
      <t>アタイ</t>
    </rPh>
    <rPh sb="49" eb="51">
      <t>マイネン</t>
    </rPh>
    <rPh sb="58" eb="61">
      <t>ロウキュウカ</t>
    </rPh>
    <rPh sb="62" eb="63">
      <t>スス</t>
    </rPh>
    <rPh sb="68" eb="69">
      <t>イ</t>
    </rPh>
    <rPh sb="74" eb="76">
      <t>カンロ</t>
    </rPh>
    <rPh sb="76" eb="79">
      <t>コウシンリツ</t>
    </rPh>
    <rPh sb="92" eb="94">
      <t>ヒカク</t>
    </rPh>
    <rPh sb="97" eb="99">
      <t>リョウコウ</t>
    </rPh>
    <rPh sb="100" eb="101">
      <t>アタイ</t>
    </rPh>
    <rPh sb="112" eb="114">
      <t>シタマワ</t>
    </rPh>
    <rPh sb="115" eb="116">
      <t>ヒク</t>
    </rPh>
    <rPh sb="117" eb="119">
      <t>ジョウキョウ</t>
    </rPh>
    <phoneticPr fontId="4"/>
  </si>
  <si>
    <t>健全性
①経常収支比率、③流動比率、⑤料金回収率は100％を上回っており、②累積欠損金比率も生じていないことから、現在は健全な経営状況であると言えるが、いずれの値も2年連続で前年度より悪化している。
④企業債残高対給水収益比率は、改善傾向にあるものの類似団体平均と比較すると、依然として高い状況にある。
効率性
⑦施設利用率は、水需要の減少により50％程度の低い状況が続いているが、⑥給水原価は、類似団体平均より30円以上低く、⑧有収率が、95％以上となっていることから効率性は良好な状況であるといえる。</t>
    <rPh sb="0" eb="3">
      <t>ケンゼンセイ</t>
    </rPh>
    <rPh sb="5" eb="11">
      <t>ケイジョウシュウシヒリツ</t>
    </rPh>
    <rPh sb="13" eb="15">
      <t>リュウドウ</t>
    </rPh>
    <rPh sb="15" eb="17">
      <t>ヒリツ</t>
    </rPh>
    <rPh sb="19" eb="24">
      <t>リョウキンカイシュウリツ</t>
    </rPh>
    <rPh sb="30" eb="32">
      <t>ウワマワ</t>
    </rPh>
    <rPh sb="38" eb="45">
      <t>ルイセキケッソンキンヒリツ</t>
    </rPh>
    <rPh sb="46" eb="47">
      <t>ショウ</t>
    </rPh>
    <rPh sb="57" eb="59">
      <t>ゲンザイ</t>
    </rPh>
    <rPh sb="60" eb="62">
      <t>ケンゼン</t>
    </rPh>
    <rPh sb="63" eb="67">
      <t>ケイエイジョウキョウ</t>
    </rPh>
    <rPh sb="71" eb="72">
      <t>イ</t>
    </rPh>
    <rPh sb="80" eb="81">
      <t>アタイ</t>
    </rPh>
    <rPh sb="83" eb="84">
      <t>ネン</t>
    </rPh>
    <rPh sb="84" eb="86">
      <t>レンゾク</t>
    </rPh>
    <rPh sb="87" eb="90">
      <t>ゼンネンド</t>
    </rPh>
    <rPh sb="92" eb="94">
      <t>アッカ</t>
    </rPh>
    <rPh sb="101" eb="113">
      <t>キギョウサイザンダカタイキュウスイシュウエキヒリツ</t>
    </rPh>
    <rPh sb="115" eb="117">
      <t>カイゼン</t>
    </rPh>
    <rPh sb="117" eb="119">
      <t>ケイコウ</t>
    </rPh>
    <rPh sb="125" eb="131">
      <t>ルイジダンタイヘイキン</t>
    </rPh>
    <rPh sb="132" eb="134">
      <t>ヒカク</t>
    </rPh>
    <rPh sb="143" eb="144">
      <t>タカ</t>
    </rPh>
    <rPh sb="145" eb="147">
      <t>ジョウキョウ</t>
    </rPh>
    <rPh sb="153" eb="156">
      <t>コウリツセイ</t>
    </rPh>
    <rPh sb="193" eb="197">
      <t>キュウスイゲンカ</t>
    </rPh>
    <rPh sb="209" eb="210">
      <t>エン</t>
    </rPh>
    <rPh sb="210" eb="212">
      <t>イジョウ</t>
    </rPh>
    <rPh sb="212" eb="213">
      <t>ヒク</t>
    </rPh>
    <rPh sb="216" eb="219">
      <t>ユウシュウリツ</t>
    </rPh>
    <rPh sb="224" eb="226">
      <t>イジョウ</t>
    </rPh>
    <phoneticPr fontId="4"/>
  </si>
  <si>
    <t>類似団体に比べ健全であると言えるが、2年連続で「経常収支比率」、「流動比率」、「料金回収率」が悪化している。
また、「企業債残高対給水収益比率」が非常に高い状況となっている、「施設利用率」が低下している、老朽化に関する指標が悪化傾向となっているなどの課題を抱えている。
これらの課題に対応するため、「徳島市水道ビジョン２０１９」に基づき、経営基盤の強化を図り、安全・安心な水道水を安定的に供給することに取り組んでいる。</t>
    <rPh sb="0" eb="2">
      <t>ルイジ</t>
    </rPh>
    <rPh sb="2" eb="4">
      <t>ダンタイ</t>
    </rPh>
    <rPh sb="5" eb="6">
      <t>クラ</t>
    </rPh>
    <rPh sb="7" eb="9">
      <t>ケンゼン</t>
    </rPh>
    <rPh sb="13" eb="14">
      <t>イ</t>
    </rPh>
    <rPh sb="19" eb="20">
      <t>ネン</t>
    </rPh>
    <rPh sb="20" eb="22">
      <t>レンゾク</t>
    </rPh>
    <rPh sb="47" eb="49">
      <t>アッカ</t>
    </rPh>
    <rPh sb="165" eb="16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</si>
</sst>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0.76</c:v>
                </c:pt>
                <c:pt idx="1">
                  <c:v>0.65</c:v>
                </c:pt>
                <c:pt idx="2">
                  <c:v>0.44</c:v>
                </c:pt>
                <c:pt idx="3">
                  <c:v>0.9</c:v>
                </c:pt>
                <c:pt idx="4">
                  <c:v>0.9</c:v>
                </c:pt>
              </c:numCache>
            </c:numRef>
          </c:val>
          <c:extLst>
            <c:ext xmlns:c16="http://schemas.microsoft.com/office/drawing/2014/chart" uri="{C3380CC4-5D6E-409C-BE32-E72D297353CC}">
              <c16:uniqueId val="{00000000-8B80-479F-AF1B-94D892BF8F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8B80-479F-AF1B-94D892BF8F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52.19</c:v>
                </c:pt>
                <c:pt idx="1">
                  <c:v>51.31</c:v>
                </c:pt>
                <c:pt idx="2">
                  <c:v>51.06</c:v>
                </c:pt>
                <c:pt idx="3">
                  <c:v>50.57</c:v>
                </c:pt>
                <c:pt idx="4">
                  <c:v>50.21</c:v>
                </c:pt>
              </c:numCache>
            </c:numRef>
          </c:val>
          <c:extLst>
            <c:ext xmlns:c16="http://schemas.microsoft.com/office/drawing/2014/chart" uri="{C3380CC4-5D6E-409C-BE32-E72D297353CC}">
              <c16:uniqueId val="{00000000-8EA6-4782-B450-EFFF521B3C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8EA6-4782-B450-EFFF521B3C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93.93</c:v>
                </c:pt>
                <c:pt idx="1">
                  <c:v>95.85</c:v>
                </c:pt>
                <c:pt idx="2">
                  <c:v>96.2</c:v>
                </c:pt>
                <c:pt idx="3">
                  <c:v>95.95</c:v>
                </c:pt>
                <c:pt idx="4">
                  <c:v>95.03</c:v>
                </c:pt>
              </c:numCache>
            </c:numRef>
          </c:val>
          <c:extLst>
            <c:ext xmlns:c16="http://schemas.microsoft.com/office/drawing/2014/chart" uri="{C3380CC4-5D6E-409C-BE32-E72D297353CC}">
              <c16:uniqueId val="{00000000-4075-4A01-BB94-542B27571E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4075-4A01-BB94-542B27571E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117.06</c:v>
                </c:pt>
                <c:pt idx="1">
                  <c:v>117.85</c:v>
                </c:pt>
                <c:pt idx="2">
                  <c:v>117.99</c:v>
                </c:pt>
                <c:pt idx="3">
                  <c:v>115.88</c:v>
                </c:pt>
                <c:pt idx="4">
                  <c:v>112.09</c:v>
                </c:pt>
              </c:numCache>
            </c:numRef>
          </c:val>
          <c:extLst>
            <c:ext xmlns:c16="http://schemas.microsoft.com/office/drawing/2014/chart" uri="{C3380CC4-5D6E-409C-BE32-E72D297353CC}">
              <c16:uniqueId val="{00000000-1B6D-41EB-98C3-BCBE153181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1B6D-41EB-98C3-BCBE153181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43.51</c:v>
                </c:pt>
                <c:pt idx="1">
                  <c:v>44.77</c:v>
                </c:pt>
                <c:pt idx="2">
                  <c:v>46.37</c:v>
                </c:pt>
                <c:pt idx="3">
                  <c:v>48</c:v>
                </c:pt>
                <c:pt idx="4">
                  <c:v>49.39</c:v>
                </c:pt>
              </c:numCache>
            </c:numRef>
          </c:val>
          <c:extLst>
            <c:ext xmlns:c16="http://schemas.microsoft.com/office/drawing/2014/chart" uri="{C3380CC4-5D6E-409C-BE32-E72D297353CC}">
              <c16:uniqueId val="{00000000-3FCC-4772-A09B-495E311FCC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3FCC-4772-A09B-495E311FCC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13.27</c:v>
                </c:pt>
                <c:pt idx="1">
                  <c:v>13.5</c:v>
                </c:pt>
                <c:pt idx="2">
                  <c:v>14.22</c:v>
                </c:pt>
                <c:pt idx="3">
                  <c:v>16.899999999999999</c:v>
                </c:pt>
                <c:pt idx="4">
                  <c:v>17.38</c:v>
                </c:pt>
              </c:numCache>
            </c:numRef>
          </c:val>
          <c:extLst>
            <c:ext xmlns:c16="http://schemas.microsoft.com/office/drawing/2014/chart" uri="{C3380CC4-5D6E-409C-BE32-E72D297353CC}">
              <c16:uniqueId val="{00000000-C1BF-4B0A-9FD5-6EE15EF36C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C1BF-4B0A-9FD5-6EE15EF36C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41-42F5-9547-5CC9F6B891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2241-42F5-9547-5CC9F6B891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305.89999999999998</c:v>
                </c:pt>
                <c:pt idx="1">
                  <c:v>294.58999999999997</c:v>
                </c:pt>
                <c:pt idx="2">
                  <c:v>301.66000000000003</c:v>
                </c:pt>
                <c:pt idx="3">
                  <c:v>297.36</c:v>
                </c:pt>
                <c:pt idx="4">
                  <c:v>295.08</c:v>
                </c:pt>
              </c:numCache>
            </c:numRef>
          </c:val>
          <c:extLst>
            <c:ext xmlns:c16="http://schemas.microsoft.com/office/drawing/2014/chart" uri="{C3380CC4-5D6E-409C-BE32-E72D297353CC}">
              <c16:uniqueId val="{00000000-CEE2-4590-9433-77A7EA388E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CEE2-4590-9433-77A7EA388E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535.77</c:v>
                </c:pt>
                <c:pt idx="1">
                  <c:v>511.19</c:v>
                </c:pt>
                <c:pt idx="2">
                  <c:v>486.94</c:v>
                </c:pt>
                <c:pt idx="3">
                  <c:v>470.52</c:v>
                </c:pt>
                <c:pt idx="4">
                  <c:v>456.66</c:v>
                </c:pt>
              </c:numCache>
            </c:numRef>
          </c:val>
          <c:extLst>
            <c:ext xmlns:c16="http://schemas.microsoft.com/office/drawing/2014/chart" uri="{C3380CC4-5D6E-409C-BE32-E72D297353CC}">
              <c16:uniqueId val="{00000000-987B-4744-8630-053E672C52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987B-4744-8630-053E672C52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114.63</c:v>
                </c:pt>
                <c:pt idx="1">
                  <c:v>114.99</c:v>
                </c:pt>
                <c:pt idx="2">
                  <c:v>115.47</c:v>
                </c:pt>
                <c:pt idx="3">
                  <c:v>113.13</c:v>
                </c:pt>
                <c:pt idx="4">
                  <c:v>109.19</c:v>
                </c:pt>
              </c:numCache>
            </c:numRef>
          </c:val>
          <c:extLst>
            <c:ext xmlns:c16="http://schemas.microsoft.com/office/drawing/2014/chart" uri="{C3380CC4-5D6E-409C-BE32-E72D297353CC}">
              <c16:uniqueId val="{00000000-9401-4B7C-8995-752CC20A33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9401-4B7C-8995-752CC20A33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123.17</c:v>
                </c:pt>
                <c:pt idx="1">
                  <c:v>122.84</c:v>
                </c:pt>
                <c:pt idx="2">
                  <c:v>122.27</c:v>
                </c:pt>
                <c:pt idx="3">
                  <c:v>124.29</c:v>
                </c:pt>
                <c:pt idx="4">
                  <c:v>128.37</c:v>
                </c:pt>
              </c:numCache>
            </c:numRef>
          </c:val>
          <c:extLst>
            <c:ext xmlns:c16="http://schemas.microsoft.com/office/drawing/2014/chart" uri="{C3380CC4-5D6E-409C-BE32-E72D297353CC}">
              <c16:uniqueId val="{00000000-CE2A-464A-A729-2B2BF76422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CE2A-464A-A729-2B2BF76422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J64" sqref="BJ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徳島市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253054</v>
      </c>
      <c r="AM8" s="71"/>
      <c r="AN8" s="71"/>
      <c r="AO8" s="71"/>
      <c r="AP8" s="71"/>
      <c r="AQ8" s="71"/>
      <c r="AR8" s="71"/>
      <c r="AS8" s="71"/>
      <c r="AT8" s="67">
        <f>データ!$S$6</f>
        <v>191.39</v>
      </c>
      <c r="AU8" s="68"/>
      <c r="AV8" s="68"/>
      <c r="AW8" s="68"/>
      <c r="AX8" s="68"/>
      <c r="AY8" s="68"/>
      <c r="AZ8" s="68"/>
      <c r="BA8" s="68"/>
      <c r="BB8" s="70">
        <f>データ!$T$6</f>
        <v>1322.19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59.91</v>
      </c>
      <c r="J10" s="68"/>
      <c r="K10" s="68"/>
      <c r="L10" s="68"/>
      <c r="M10" s="68"/>
      <c r="N10" s="68"/>
      <c r="O10" s="69"/>
      <c r="P10" s="70">
        <f>データ!$P$6</f>
        <v>93.08</v>
      </c>
      <c r="Q10" s="70"/>
      <c r="R10" s="70"/>
      <c r="S10" s="70"/>
      <c r="T10" s="70"/>
      <c r="U10" s="70"/>
      <c r="V10" s="70"/>
      <c r="W10" s="71">
        <f>データ!$Q$6</f>
        <v>2437</v>
      </c>
      <c r="X10" s="71"/>
      <c r="Y10" s="71"/>
      <c r="Z10" s="71"/>
      <c r="AA10" s="71"/>
      <c r="AB10" s="71"/>
      <c r="AC10" s="71"/>
      <c r="AD10" s="2"/>
      <c r="AE10" s="2"/>
      <c r="AF10" s="2"/>
      <c r="AG10" s="2"/>
      <c r="AH10" s="4"/>
      <c r="AI10" s="4"/>
      <c r="AJ10" s="4"/>
      <c r="AK10" s="4"/>
      <c r="AL10" s="71">
        <f>データ!$U$6</f>
        <v>234841</v>
      </c>
      <c r="AM10" s="71"/>
      <c r="AN10" s="71"/>
      <c r="AO10" s="71"/>
      <c r="AP10" s="71"/>
      <c r="AQ10" s="71"/>
      <c r="AR10" s="71"/>
      <c r="AS10" s="71"/>
      <c r="AT10" s="67">
        <f>データ!$V$6</f>
        <v>105.63</v>
      </c>
      <c r="AU10" s="68"/>
      <c r="AV10" s="68"/>
      <c r="AW10" s="68"/>
      <c r="AX10" s="68"/>
      <c r="AY10" s="68"/>
      <c r="AZ10" s="68"/>
      <c r="BA10" s="68"/>
      <c r="BB10" s="70">
        <f>データ!$W$6</f>
        <v>2223.2399999999998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sGLuBgd2nR3nMQucf1kXjJgSbyEFK63pRcEWxY+q5rDZV8y3lOtCRVQ74gJRchj0i/gcXmes+pw0foyjR1AJw==" saltValue="r5IXETU1VAzlRa9ZArrq8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362018</v>
      </c>
      <c r="D6" s="34">
        <f t="shared" si="3"/>
        <v>46</v>
      </c>
      <c r="E6" s="34">
        <f t="shared" si="3"/>
        <v>1</v>
      </c>
      <c r="F6" s="34">
        <f t="shared" si="3"/>
        <v>0</v>
      </c>
      <c r="G6" s="34">
        <f t="shared" si="3"/>
        <v>1</v>
      </c>
      <c r="H6" s="34" t="str">
        <f t="shared" si="3"/>
        <v>徳島県　徳島市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59.91</v>
      </c>
      <c r="P6" s="35">
        <f t="shared" si="3"/>
        <v>93.08</v>
      </c>
      <c r="Q6" s="35">
        <f t="shared" si="3"/>
        <v>2437</v>
      </c>
      <c r="R6" s="35">
        <f t="shared" si="3"/>
        <v>253054</v>
      </c>
      <c r="S6" s="35">
        <f t="shared" si="3"/>
        <v>191.39</v>
      </c>
      <c r="T6" s="35">
        <f t="shared" si="3"/>
        <v>1322.19</v>
      </c>
      <c r="U6" s="35">
        <f t="shared" si="3"/>
        <v>234841</v>
      </c>
      <c r="V6" s="35">
        <f t="shared" si="3"/>
        <v>105.63</v>
      </c>
      <c r="W6" s="35">
        <f t="shared" si="3"/>
        <v>2223.2399999999998</v>
      </c>
      <c r="X6" s="36">
        <f>IF(X7="",NA(),X7)</f>
        <v>117.06</v>
      </c>
      <c r="Y6" s="36">
        <f t="shared" ref="Y6:AG6" si="4">IF(Y7="",NA(),Y7)</f>
        <v>117.85</v>
      </c>
      <c r="Z6" s="36">
        <f t="shared" si="4"/>
        <v>117.99</v>
      </c>
      <c r="AA6" s="36">
        <f t="shared" si="4"/>
        <v>115.88</v>
      </c>
      <c r="AB6" s="36">
        <f t="shared" si="4"/>
        <v>112.09</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305.89999999999998</v>
      </c>
      <c r="AU6" s="36">
        <f t="shared" ref="AU6:BC6" si="6">IF(AU7="",NA(),AU7)</f>
        <v>294.58999999999997</v>
      </c>
      <c r="AV6" s="36">
        <f t="shared" si="6"/>
        <v>301.66000000000003</v>
      </c>
      <c r="AW6" s="36">
        <f t="shared" si="6"/>
        <v>297.36</v>
      </c>
      <c r="AX6" s="36">
        <f t="shared" si="6"/>
        <v>295.08</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535.77</v>
      </c>
      <c r="BF6" s="36">
        <f t="shared" ref="BF6:BN6" si="7">IF(BF7="",NA(),BF7)</f>
        <v>511.19</v>
      </c>
      <c r="BG6" s="36">
        <f t="shared" si="7"/>
        <v>486.94</v>
      </c>
      <c r="BH6" s="36">
        <f t="shared" si="7"/>
        <v>470.52</v>
      </c>
      <c r="BI6" s="36">
        <f t="shared" si="7"/>
        <v>456.66</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114.63</v>
      </c>
      <c r="BQ6" s="36">
        <f t="shared" ref="BQ6:BY6" si="8">IF(BQ7="",NA(),BQ7)</f>
        <v>114.99</v>
      </c>
      <c r="BR6" s="36">
        <f t="shared" si="8"/>
        <v>115.47</v>
      </c>
      <c r="BS6" s="36">
        <f t="shared" si="8"/>
        <v>113.13</v>
      </c>
      <c r="BT6" s="36">
        <f t="shared" si="8"/>
        <v>109.19</v>
      </c>
      <c r="BU6" s="36">
        <f t="shared" si="8"/>
        <v>106.4</v>
      </c>
      <c r="BV6" s="36">
        <f t="shared" si="8"/>
        <v>107.61</v>
      </c>
      <c r="BW6" s="36">
        <f t="shared" si="8"/>
        <v>106.02</v>
      </c>
      <c r="BX6" s="36">
        <f t="shared" si="8"/>
        <v>104.84</v>
      </c>
      <c r="BY6" s="36">
        <f t="shared" si="8"/>
        <v>106.11</v>
      </c>
      <c r="BZ6" s="35" t="str">
        <f>IF(BZ7="","",IF(BZ7="-","【-】","【"&amp;SUBSTITUTE(TEXT(BZ7,"#,##0.00"),"-","△")&amp;"】"))</f>
        <v>【103.24】</v>
      </c>
      <c r="CA6" s="36">
        <f>IF(CA7="",NA(),CA7)</f>
        <v>123.17</v>
      </c>
      <c r="CB6" s="36">
        <f t="shared" ref="CB6:CJ6" si="9">IF(CB7="",NA(),CB7)</f>
        <v>122.84</v>
      </c>
      <c r="CC6" s="36">
        <f t="shared" si="9"/>
        <v>122.27</v>
      </c>
      <c r="CD6" s="36">
        <f t="shared" si="9"/>
        <v>124.29</v>
      </c>
      <c r="CE6" s="36">
        <f t="shared" si="9"/>
        <v>128.37</v>
      </c>
      <c r="CF6" s="36">
        <f t="shared" si="9"/>
        <v>156.29</v>
      </c>
      <c r="CG6" s="36">
        <f t="shared" si="9"/>
        <v>155.69</v>
      </c>
      <c r="CH6" s="36">
        <f t="shared" si="9"/>
        <v>158.6</v>
      </c>
      <c r="CI6" s="36">
        <f t="shared" si="9"/>
        <v>161.82</v>
      </c>
      <c r="CJ6" s="36">
        <f t="shared" si="9"/>
        <v>161.03</v>
      </c>
      <c r="CK6" s="35" t="str">
        <f>IF(CK7="","",IF(CK7="-","【-】","【"&amp;SUBSTITUTE(TEXT(CK7,"#,##0.00"),"-","△")&amp;"】"))</f>
        <v>【168.38】</v>
      </c>
      <c r="CL6" s="36">
        <f>IF(CL7="",NA(),CL7)</f>
        <v>52.19</v>
      </c>
      <c r="CM6" s="36">
        <f t="shared" ref="CM6:CU6" si="10">IF(CM7="",NA(),CM7)</f>
        <v>51.31</v>
      </c>
      <c r="CN6" s="36">
        <f t="shared" si="10"/>
        <v>51.06</v>
      </c>
      <c r="CO6" s="36">
        <f t="shared" si="10"/>
        <v>50.57</v>
      </c>
      <c r="CP6" s="36">
        <f t="shared" si="10"/>
        <v>50.21</v>
      </c>
      <c r="CQ6" s="36">
        <f t="shared" si="10"/>
        <v>62.34</v>
      </c>
      <c r="CR6" s="36">
        <f t="shared" si="10"/>
        <v>62.46</v>
      </c>
      <c r="CS6" s="36">
        <f t="shared" si="10"/>
        <v>62.88</v>
      </c>
      <c r="CT6" s="36">
        <f t="shared" si="10"/>
        <v>62.32</v>
      </c>
      <c r="CU6" s="36">
        <f t="shared" si="10"/>
        <v>61.71</v>
      </c>
      <c r="CV6" s="35" t="str">
        <f>IF(CV7="","",IF(CV7="-","【-】","【"&amp;SUBSTITUTE(TEXT(CV7,"#,##0.00"),"-","△")&amp;"】"))</f>
        <v>【60.00】</v>
      </c>
      <c r="CW6" s="36">
        <f>IF(CW7="",NA(),CW7)</f>
        <v>93.93</v>
      </c>
      <c r="CX6" s="36">
        <f t="shared" ref="CX6:DF6" si="11">IF(CX7="",NA(),CX7)</f>
        <v>95.85</v>
      </c>
      <c r="CY6" s="36">
        <f t="shared" si="11"/>
        <v>96.2</v>
      </c>
      <c r="CZ6" s="36">
        <f t="shared" si="11"/>
        <v>95.95</v>
      </c>
      <c r="DA6" s="36">
        <f t="shared" si="11"/>
        <v>95.03</v>
      </c>
      <c r="DB6" s="36">
        <f t="shared" si="11"/>
        <v>90.15</v>
      </c>
      <c r="DC6" s="36">
        <f t="shared" si="11"/>
        <v>90.62</v>
      </c>
      <c r="DD6" s="36">
        <f t="shared" si="11"/>
        <v>90.13</v>
      </c>
      <c r="DE6" s="36">
        <f t="shared" si="11"/>
        <v>90.19</v>
      </c>
      <c r="DF6" s="36">
        <f t="shared" si="11"/>
        <v>90.03</v>
      </c>
      <c r="DG6" s="35" t="str">
        <f>IF(DG7="","",IF(DG7="-","【-】","【"&amp;SUBSTITUTE(TEXT(DG7,"#,##0.00"),"-","△")&amp;"】"))</f>
        <v>【89.80】</v>
      </c>
      <c r="DH6" s="36">
        <f>IF(DH7="",NA(),DH7)</f>
        <v>43.51</v>
      </c>
      <c r="DI6" s="36">
        <f t="shared" ref="DI6:DQ6" si="12">IF(DI7="",NA(),DI7)</f>
        <v>44.77</v>
      </c>
      <c r="DJ6" s="36">
        <f t="shared" si="12"/>
        <v>46.37</v>
      </c>
      <c r="DK6" s="36">
        <f t="shared" si="12"/>
        <v>48</v>
      </c>
      <c r="DL6" s="36">
        <f t="shared" si="12"/>
        <v>49.39</v>
      </c>
      <c r="DM6" s="36">
        <f t="shared" si="12"/>
        <v>47.37</v>
      </c>
      <c r="DN6" s="36">
        <f t="shared" si="12"/>
        <v>48.01</v>
      </c>
      <c r="DO6" s="36">
        <f t="shared" si="12"/>
        <v>48.01</v>
      </c>
      <c r="DP6" s="36">
        <f t="shared" si="12"/>
        <v>48.86</v>
      </c>
      <c r="DQ6" s="36">
        <f t="shared" si="12"/>
        <v>49.6</v>
      </c>
      <c r="DR6" s="35" t="str">
        <f>IF(DR7="","",IF(DR7="-","【-】","【"&amp;SUBSTITUTE(TEXT(DR7,"#,##0.00"),"-","△")&amp;"】"))</f>
        <v>【49.59】</v>
      </c>
      <c r="DS6" s="36">
        <f>IF(DS7="",NA(),DS7)</f>
        <v>13.27</v>
      </c>
      <c r="DT6" s="36">
        <f t="shared" ref="DT6:EB6" si="13">IF(DT7="",NA(),DT7)</f>
        <v>13.5</v>
      </c>
      <c r="DU6" s="36">
        <f t="shared" si="13"/>
        <v>14.22</v>
      </c>
      <c r="DV6" s="36">
        <f t="shared" si="13"/>
        <v>16.899999999999999</v>
      </c>
      <c r="DW6" s="36">
        <f t="shared" si="13"/>
        <v>17.38</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0.76</v>
      </c>
      <c r="EE6" s="36">
        <f t="shared" ref="EE6:EM6" si="14">IF(EE7="",NA(),EE7)</f>
        <v>0.65</v>
      </c>
      <c r="EF6" s="36">
        <f t="shared" si="14"/>
        <v>0.44</v>
      </c>
      <c r="EG6" s="36">
        <f t="shared" si="14"/>
        <v>0.9</v>
      </c>
      <c r="EH6" s="36">
        <f t="shared" si="14"/>
        <v>0.9</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362018</v>
      </c>
      <c r="D7" s="38">
        <v>46</v>
      </c>
      <c r="E7" s="38">
        <v>1</v>
      </c>
      <c r="F7" s="38">
        <v>0</v>
      </c>
      <c r="G7" s="38">
        <v>1</v>
      </c>
      <c r="H7" s="38" t="s">
        <v>93</v>
      </c>
      <c r="I7" s="38" t="s">
        <v>94</v>
      </c>
      <c r="J7" s="38" t="s">
        <v>95</v>
      </c>
      <c r="K7" s="38" t="s">
        <v>96</v>
      </c>
      <c r="L7" s="38" t="s">
        <v>97</v>
      </c>
      <c r="M7" s="38" t="s">
        <v>98</v>
      </c>
      <c r="N7" s="39" t="s">
        <v>99</v>
      </c>
      <c r="O7" s="39">
        <v>59.91</v>
      </c>
      <c r="P7" s="39">
        <v>93.08</v>
      </c>
      <c r="Q7" s="39">
        <v>2437</v>
      </c>
      <c r="R7" s="39">
        <v>253054</v>
      </c>
      <c r="S7" s="39">
        <v>191.39</v>
      </c>
      <c r="T7" s="39">
        <v>1322.19</v>
      </c>
      <c r="U7" s="39">
        <v>234841</v>
      </c>
      <c r="V7" s="39">
        <v>105.63</v>
      </c>
      <c r="W7" s="39">
        <v>2223.2399999999998</v>
      </c>
      <c r="X7" s="39">
        <v>117.06</v>
      </c>
      <c r="Y7" s="39">
        <v>117.85</v>
      </c>
      <c r="Z7" s="39">
        <v>117.99</v>
      </c>
      <c r="AA7" s="39">
        <v>115.88</v>
      </c>
      <c r="AB7" s="39">
        <v>112.09</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305.89999999999998</v>
      </c>
      <c r="AU7" s="39">
        <v>294.58999999999997</v>
      </c>
      <c r="AV7" s="39">
        <v>301.66000000000003</v>
      </c>
      <c r="AW7" s="39">
        <v>297.36</v>
      </c>
      <c r="AX7" s="39">
        <v>295.08</v>
      </c>
      <c r="AY7" s="39">
        <v>299.44</v>
      </c>
      <c r="AZ7" s="39">
        <v>311.99</v>
      </c>
      <c r="BA7" s="39">
        <v>307.83</v>
      </c>
      <c r="BB7" s="39">
        <v>318.89</v>
      </c>
      <c r="BC7" s="39">
        <v>309.10000000000002</v>
      </c>
      <c r="BD7" s="39">
        <v>264.97000000000003</v>
      </c>
      <c r="BE7" s="39">
        <v>535.77</v>
      </c>
      <c r="BF7" s="39">
        <v>511.19</v>
      </c>
      <c r="BG7" s="39">
        <v>486.94</v>
      </c>
      <c r="BH7" s="39">
        <v>470.52</v>
      </c>
      <c r="BI7" s="39">
        <v>456.66</v>
      </c>
      <c r="BJ7" s="39">
        <v>298.08999999999997</v>
      </c>
      <c r="BK7" s="39">
        <v>291.77999999999997</v>
      </c>
      <c r="BL7" s="39">
        <v>295.44</v>
      </c>
      <c r="BM7" s="39">
        <v>290.07</v>
      </c>
      <c r="BN7" s="39">
        <v>290.42</v>
      </c>
      <c r="BO7" s="39">
        <v>266.61</v>
      </c>
      <c r="BP7" s="39">
        <v>114.63</v>
      </c>
      <c r="BQ7" s="39">
        <v>114.99</v>
      </c>
      <c r="BR7" s="39">
        <v>115.47</v>
      </c>
      <c r="BS7" s="39">
        <v>113.13</v>
      </c>
      <c r="BT7" s="39">
        <v>109.19</v>
      </c>
      <c r="BU7" s="39">
        <v>106.4</v>
      </c>
      <c r="BV7" s="39">
        <v>107.61</v>
      </c>
      <c r="BW7" s="39">
        <v>106.02</v>
      </c>
      <c r="BX7" s="39">
        <v>104.84</v>
      </c>
      <c r="BY7" s="39">
        <v>106.11</v>
      </c>
      <c r="BZ7" s="39">
        <v>103.24</v>
      </c>
      <c r="CA7" s="39">
        <v>123.17</v>
      </c>
      <c r="CB7" s="39">
        <v>122.84</v>
      </c>
      <c r="CC7" s="39">
        <v>122.27</v>
      </c>
      <c r="CD7" s="39">
        <v>124.29</v>
      </c>
      <c r="CE7" s="39">
        <v>128.37</v>
      </c>
      <c r="CF7" s="39">
        <v>156.29</v>
      </c>
      <c r="CG7" s="39">
        <v>155.69</v>
      </c>
      <c r="CH7" s="39">
        <v>158.6</v>
      </c>
      <c r="CI7" s="39">
        <v>161.82</v>
      </c>
      <c r="CJ7" s="39">
        <v>161.03</v>
      </c>
      <c r="CK7" s="39">
        <v>168.38</v>
      </c>
      <c r="CL7" s="39">
        <v>52.19</v>
      </c>
      <c r="CM7" s="39">
        <v>51.31</v>
      </c>
      <c r="CN7" s="39">
        <v>51.06</v>
      </c>
      <c r="CO7" s="39">
        <v>50.57</v>
      </c>
      <c r="CP7" s="39">
        <v>50.21</v>
      </c>
      <c r="CQ7" s="39">
        <v>62.34</v>
      </c>
      <c r="CR7" s="39">
        <v>62.46</v>
      </c>
      <c r="CS7" s="39">
        <v>62.88</v>
      </c>
      <c r="CT7" s="39">
        <v>62.32</v>
      </c>
      <c r="CU7" s="39">
        <v>61.71</v>
      </c>
      <c r="CV7" s="39">
        <v>60</v>
      </c>
      <c r="CW7" s="39">
        <v>93.93</v>
      </c>
      <c r="CX7" s="39">
        <v>95.85</v>
      </c>
      <c r="CY7" s="39">
        <v>96.2</v>
      </c>
      <c r="CZ7" s="39">
        <v>95.95</v>
      </c>
      <c r="DA7" s="39">
        <v>95.03</v>
      </c>
      <c r="DB7" s="39">
        <v>90.15</v>
      </c>
      <c r="DC7" s="39">
        <v>90.62</v>
      </c>
      <c r="DD7" s="39">
        <v>90.13</v>
      </c>
      <c r="DE7" s="39">
        <v>90.19</v>
      </c>
      <c r="DF7" s="39">
        <v>90.03</v>
      </c>
      <c r="DG7" s="39">
        <v>89.8</v>
      </c>
      <c r="DH7" s="39">
        <v>43.51</v>
      </c>
      <c r="DI7" s="39">
        <v>44.77</v>
      </c>
      <c r="DJ7" s="39">
        <v>46.37</v>
      </c>
      <c r="DK7" s="39">
        <v>48</v>
      </c>
      <c r="DL7" s="39">
        <v>49.39</v>
      </c>
      <c r="DM7" s="39">
        <v>47.37</v>
      </c>
      <c r="DN7" s="39">
        <v>48.01</v>
      </c>
      <c r="DO7" s="39">
        <v>48.01</v>
      </c>
      <c r="DP7" s="39">
        <v>48.86</v>
      </c>
      <c r="DQ7" s="39">
        <v>49.6</v>
      </c>
      <c r="DR7" s="39">
        <v>49.59</v>
      </c>
      <c r="DS7" s="39">
        <v>13.27</v>
      </c>
      <c r="DT7" s="39">
        <v>13.5</v>
      </c>
      <c r="DU7" s="39">
        <v>14.22</v>
      </c>
      <c r="DV7" s="39">
        <v>16.899999999999999</v>
      </c>
      <c r="DW7" s="39">
        <v>17.38</v>
      </c>
      <c r="DX7" s="39">
        <v>14.27</v>
      </c>
      <c r="DY7" s="39">
        <v>16.170000000000002</v>
      </c>
      <c r="DZ7" s="39">
        <v>16.600000000000001</v>
      </c>
      <c r="EA7" s="39">
        <v>18.510000000000002</v>
      </c>
      <c r="EB7" s="39">
        <v>20.49</v>
      </c>
      <c r="EC7" s="39">
        <v>19.440000000000001</v>
      </c>
      <c r="ED7" s="39">
        <v>0.76</v>
      </c>
      <c r="EE7" s="39">
        <v>0.65</v>
      </c>
      <c r="EF7" s="39">
        <v>0.44</v>
      </c>
      <c r="EG7" s="39">
        <v>0.9</v>
      </c>
      <c r="EH7" s="39">
        <v>0.9</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井内　達哉</cp:lastModifiedBy>
  <cp:lastPrinted>2021-01-25T00:22:52Z</cp:lastPrinted>
  <dcterms:created xsi:type="dcterms:W3CDTF">2020-12-04T02:14:00Z</dcterms:created>
  <dcterms:modified xsi:type="dcterms:W3CDTF">2021-01-25T00:25:19Z</dcterms:modified>
  <cp:category/>
</cp:coreProperties>
</file>