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3 HP公表\"/>
    </mc:Choice>
  </mc:AlternateContent>
  <bookViews>
    <workbookView xWindow="0" yWindow="0" windowWidth="20445" windowHeight="7605"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<sst xmlns="http://schemas.openxmlformats.org/spreadsheetml/2006/main" count="1144" uniqueCount="613">
  <si>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</si>
  <si>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</si>
  <si>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</si>
  <si>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</si>
  <si>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</si>
  <si>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</si>
  <si>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</si>
  <si>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</si>
  <si>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</si>
  <si>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</si>
  <si>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</si>
  <si>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</si>
  <si>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</si>
  <si>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</si>
  <si>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</si>
  <si>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</si>
  <si>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</si>
  <si>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</si>
  <si>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</si>
  <si>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</si>
  <si>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</si>
  <si>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</si>
  <si>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</si>
  <si>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</si>
  <si>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</si>
  <si>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</si>
  <si>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</si>
  <si>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</si>
  <si>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</si>
  <si>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</si>
  <si>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</si>
  <si>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</si>
  <si>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</si>
  <si>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</si>
  <si>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</si>
  <si>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</si>
  <si>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</si>
  <si>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</si>
  <si>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</si>
  <si>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</si>
  <si>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</si>
  <si>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</si>
  <si>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</si>
  <si>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</si>
  <si>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</si>
  <si>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</si>
  <si>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</si>
  <si>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</si>
  <si>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</si>
  <si>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</si>
  <si>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</si>
  <si>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</si>
  <si>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</si>
  <si>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</si>
  <si>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</si>
  <si>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</si>
  <si>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</si>
  <si>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</si>
  <si>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</si>
  <si>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</si>
  <si>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</si>
  <si>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</si>
  <si>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</si>
  <si>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</si>
  <si>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</si>
  <si>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</si>
  <si>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</si>
  <si>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</si>
  <si>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</si>
  <si>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</si>
  <si>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</si>
  <si>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</si>
  <si>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</si>
  <si>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</si>
  <si>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</si>
  <si>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</si>
  <si>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</si>
  <si>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</si>
  <si>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</si>
  <si>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</si>
  <si>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</si>
  <si>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</si>
  <si>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</si>
  <si>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</si>
  <si>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</si>
  <si>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</si>
  <si>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</si>
  <si>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</si>
  <si>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</si>
  <si>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</si>
  <si>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</si>
  <si>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</si>
  <si>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</si>
  <si>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</si>
  <si>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</si>
  <si>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</si>
  <si>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</si>
  <si>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</si>
  <si>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</si>
  <si>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</si>
  <si>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</si>
  <si>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</si>
  <si>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</si>
  <si>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</si>
  <si>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</si>
  <si>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</si>
  <si>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</si>
  <si>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</si>
  <si>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</si>
  <si>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</si>
  <si>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</si>
  <si>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</si>
  <si>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</si>
  <si>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</si>
  <si>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</si>
  <si>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</si>
  <si>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</si>
  <si>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</si>
  <si>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</si>
  <si>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</si>
  <si>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</si>
  <si>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</si>
  <si>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</si>
  <si>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</si>
  <si>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</si>
  <si>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</si>
  <si>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</si>
  <si>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</si>
  <si>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</si>
  <si>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</si>
  <si>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</si>
  <si>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</si>
  <si>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</si>
  <si>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</si>
  <si>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</si>
  <si>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</si>
  <si>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</si>
  <si>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</si>
  <si>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</si>
  <si>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</si>
  <si>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</si>
  <si>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</si>
  <si>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</si>
  <si>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</si>
  <si>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</si>
  <si>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</si>
  <si>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</si>
  <si>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</si>
  <si>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</si>
  <si>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</si>
  <si>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</si>
  <si>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</si>
  <si>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</si>
  <si>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</si>
  <si>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</si>
  <si>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</si>
  <si>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</si>
  <si>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</si>
  <si>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</si>
  <si>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</si>
  <si>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</si>
  <si>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</si>
  <si>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</si>
  <si>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</si>
  <si>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</si>
  <si>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</si>
  <si>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</si>
  <si>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</si>
  <si>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</si>
  <si>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</si>
  <si>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</si>
  <si>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</si>
  <si>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</si>
  <si>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</si>
  <si>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</si>
  <si>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</si>
  <si>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</si>
  <si>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</si>
  <si>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</si>
  <si>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</si>
  <si>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</si>
  <si>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</si>
  <si>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</si>
  <si>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</si>
  <si>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</si>
  <si>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</si>
  <si>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</si>
  <si>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</si>
  <si>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</si>
  <si>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</si>
  <si>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</si>
  <si>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</si>
  <si>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</si>
  <si>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</si>
  <si>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</si>
  <si>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</si>
  <si>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</si>
  <si>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</si>
  <si>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</si>
  <si>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</si>
  <si>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</si>
  <si>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</si>
  <si>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</si>
  <si>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</si>
  <si>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</si>
  <si>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</si>
  <si>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</si>
  <si>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</si>
  <si>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</si>
  <si>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</si>
  <si>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</si>
  <si>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</si>
  <si>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</si>
  <si>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</si>
  <si>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</si>
  <si>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徳島県阿南市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</si>
  <si>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</si>
  <si>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</si>
  <si>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</si>
  <si>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</si>
  <si>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</si>
  <si>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</si>
  <si>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</si>
  <si>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</si>
  <si>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</si>
  <si>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</si>
  <si>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</si>
  <si>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</si>
  <si>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</si>
  <si>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</si>
  <si>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</si>
  <si>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</si>
  <si>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</si>
  <si>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</si>
  <si>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</si>
  <si>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</si>
  <si>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</si>
  <si>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</si>
  <si>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</si>
  <si>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</si>
  <si>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</si>
  <si>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</si>
  <si>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</si>
  <si>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</si>
  <si>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</si>
  <si>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</si>
  <si>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</si>
  <si>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</si>
  <si>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</si>
  <si>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</si>
  <si>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</si>
  <si>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</si>
  <si>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</si>
  <si>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</si>
  <si>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</si>
  <si>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</si>
  <si>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</si>
  <si>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</si>
  <si>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</si>
  <si>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</si>
  <si>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</si>
  <si>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</si>
  <si>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</si>
  <si>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</si>
  <si>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</si>
  <si>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</si>
  <si>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</si>
  <si>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</si>
  <si>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</si>
  <si>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</si>
  <si>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</si>
  <si>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</si>
  <si>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</si>
  <si>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</si>
  <si>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</si>
  <si>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</si>
  <si>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</si>
  <si>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</si>
  <si>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</si>
  <si>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</si>
  <si>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</si>
  <si>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</si>
  <si>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</si>
  <si>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</si>
  <si>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</si>
  <si>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</si>
  <si>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</si>
  <si>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</si>
  <si>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</si>
  <si>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</si>
  <si>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</si>
  <si>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</si>
  <si>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</si>
  <si>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</si>
  <si>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</si>
  <si>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</si>
  <si>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</si>
  <si>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</si>
  <si>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</si>
  <si>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</si>
  <si>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</si>
  <si>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</si>
  <si>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</si>
  <si>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</si>
  <si>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</si>
  <si>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</si>
  <si>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</si>
  <si>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</si>
  <si>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</si>
  <si>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</si>
  <si>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</si>
  <si>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</si>
  <si>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</si>
  <si>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</si>
  <si>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</si>
  <si>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</si>
  <si>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</si>
  <si>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</si>
  <si>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</si>
  <si>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</si>
  <si>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</si>
  <si>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</si>
  <si>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</si>
  <si>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</si>
  <si>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</si>
  <si>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</si>
  <si>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</si>
  <si>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</si>
  <si>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</si>
  <si>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</si>
  <si>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</si>
  <si>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</si>
  <si>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</si>
  <si>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</si>
  <si>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</si>
  <si>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</si>
  <si>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</si>
  <si>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</si>
  <si>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</si>
  <si>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</si>
  <si>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</si>
  <si>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</si>
  <si>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</si>
  <si>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</si>
  <si>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</si>
  <si>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</si>
  <si>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</si>
  <si>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</si>
  <si>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</si>
  <si>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</si>
  <si>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</si>
  <si>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</si>
  <si>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</si>
  <si>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</si>
  <si>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</si>
  <si>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</si>
  <si>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</si>
  <si>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</si>
  <si>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</si>
  <si>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</si>
  <si>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</si>
  <si>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</si>
  <si>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</si>
  <si>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</si>
  <si>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</si>
  <si>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徳島県阿南市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</si>
  <si>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</si>
  <si>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</si>
  <si>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</si>
  <si>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</si>
  <si>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</si>
  <si>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</si>
  <si>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</si>
  <si>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</si>
  <si>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</si>
  <si>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</si>
  <si>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</si>
  <si>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</si>
  <si>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</si>
  <si>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</si>
  <si>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</si>
  <si>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</si>
  <si>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</si>
  <si>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</si>
  <si>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</si>
  <si>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</si>
  <si>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</si>
  <si>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</si>
  <si>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</si>
  <si>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</si>
  <si>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</si>
  <si>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</si>
  <si>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西春日野生活排水処理事業会計</t>
    <phoneticPr fontId="5"/>
  </si>
  <si>
    <t>夜間休日診療所事業会計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</si>
  <si>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</si>
  <si>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</si>
  <si>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</si>
  <si>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</si>
  <si>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</si>
  <si>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</si>
  <si>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</si>
  <si>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</si>
  <si>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</si>
  <si>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</si>
  <si>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</si>
  <si>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</si>
  <si>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</si>
  <si>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</si>
  <si>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</si>
  <si>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</si>
  <si>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</si>
  <si>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</si>
  <si>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</si>
  <si>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</si>
  <si>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</si>
  <si>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</si>
  <si>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</si>
  <si>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</si>
  <si>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</si>
  <si>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</si>
  <si>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</si>
  <si>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</si>
  <si>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</si>
  <si>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</si>
  <si>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</si>
  <si>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</si>
  <si>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</si>
  <si>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</si>
  <si>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</si>
  <si>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</si>
  <si>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</si>
  <si>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</si>
  <si>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</si>
  <si>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</si>
  <si>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</si>
  <si>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</si>
  <si>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</si>
  <si>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</si>
  <si>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</si>
  <si>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</si>
  <si>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</si>
  <si>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</si>
  <si>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</si>
  <si>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</si>
  <si>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</si>
  <si>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</si>
  <si>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</si>
  <si>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</si>
  <si>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</si>
  <si>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</si>
  <si>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</si>
  <si>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</si>
  <si>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</si>
  <si>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</si>
  <si>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</si>
  <si>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</si>
  <si>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</si>
  <si>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</si>
  <si>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</si>
  <si>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</si>
  <si>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</si>
  <si>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</si>
  <si>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</si>
  <si>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</si>
  <si>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</si>
  <si>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</si>
  <si>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</si>
  <si>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</si>
  <si>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</si>
  <si>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</si>
  <si>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</si>
  <si>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</si>
  <si>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</si>
  <si>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</si>
  <si>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</si>
  <si>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</si>
  <si>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</si>
  <si>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</si>
  <si>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</si>
  <si>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</si>
  <si>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伊島診療所事業会計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</si>
  <si>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</si>
  <si>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</si>
  <si>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</si>
  <si>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</si>
  <si>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</si>
  <si>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</si>
  <si>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</si>
  <si>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</si>
  <si>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</si>
  <si>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</si>
  <si>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</si>
  <si>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</si>
  <si>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</si>
  <si>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</si>
  <si>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</si>
  <si>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</si>
  <si>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</si>
  <si>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</si>
  <si>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</si>
  <si>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</si>
  <si>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</si>
  <si>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</si>
  <si>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</si>
  <si>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</si>
  <si>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</si>
  <si>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</si>
  <si>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</si>
  <si>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</si>
  <si>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</si>
  <si>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</si>
  <si>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</si>
  <si>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</si>
  <si>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</si>
  <si>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</si>
  <si>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</si>
  <si>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</si>
  <si>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</si>
  <si>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</si>
  <si>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</si>
  <si>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</si>
  <si>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</si>
  <si>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</si>
  <si>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</si>
  <si>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</si>
  <si>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</si>
  <si>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</si>
  <si>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</si>
  <si>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</si>
  <si>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</si>
  <si>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</si>
  <si>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</si>
  <si>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</si>
  <si>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</si>
  <si>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</si>
  <si>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</si>
  <si>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</si>
  <si>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</si>
  <si>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</si>
  <si>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</si>
  <si>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</si>
  <si>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</si>
  <si>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</si>
  <si>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</si>
  <si>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</si>
  <si>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</si>
  <si>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</si>
  <si>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</si>
  <si>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</si>
  <si>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</si>
  <si>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</si>
  <si>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</si>
  <si>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</si>
  <si>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</si>
  <si>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</si>
  <si>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</si>
  <si>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</si>
  <si>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</si>
  <si>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</si>
  <si>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</si>
  <si>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</si>
  <si>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</si>
  <si>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</si>
  <si>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</si>
  <si>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</si>
  <si>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0.35</t>
  </si>
  <si>
    <t>▲ 9.09</t>
  </si>
  <si>
    <t>▲ 7.76</t>
  </si>
  <si>
    <t>▲ 7.51</t>
  </si>
  <si>
    <t>阿南市水道事業会計</t>
  </si>
  <si>
    <t>介護保険事業会計</t>
  </si>
  <si>
    <t>国民健康保険事業会計</t>
  </si>
  <si>
    <t>一般会計</t>
  </si>
  <si>
    <t>後期高齢者医療会計</t>
  </si>
  <si>
    <t>春日野地域下水道事業会計</t>
  </si>
  <si>
    <t>住宅新築資金等貸付事業会計</t>
  </si>
  <si>
    <t>▲ 0.01</t>
  </si>
  <si>
    <t>▲ 0.00</t>
  </si>
  <si>
    <t>豊香野地区生活排水処理事業会計</t>
  </si>
  <si>
    <t>その他会計（赤字）</t>
  </si>
  <si>
    <t>その他会計（黒字）</t>
  </si>
  <si>
    <t>H25末</t>
    <phoneticPr fontId="5"/>
  </si>
  <si>
    <t>H26末</t>
    <phoneticPr fontId="5"/>
  </si>
  <si>
    <t>H27末</t>
    <phoneticPr fontId="5"/>
  </si>
  <si>
    <t>H28末</t>
    <phoneticPr fontId="5"/>
  </si>
  <si>
    <t>H29末</t>
    <phoneticPr fontId="5"/>
  </si>
  <si>
    <t>阿南市ごみ処理施設建設基金</t>
    <rPh sb="0" eb="3">
      <t>アナンシ</t>
    </rPh>
    <rPh sb="5" eb="7">
      <t>ショリ</t>
    </rPh>
    <rPh sb="7" eb="9">
      <t>シセツ</t>
    </rPh>
    <rPh sb="9" eb="11">
      <t>ケンセツ</t>
    </rPh>
    <rPh sb="11" eb="13">
      <t>キキン</t>
    </rPh>
    <phoneticPr fontId="2"/>
  </si>
  <si>
    <t>日亜化学工業河川水質改良基金</t>
    <phoneticPr fontId="2"/>
  </si>
  <si>
    <t>阿南市地域福祉基金</t>
  </si>
  <si>
    <t>阿南市輝く子どもの子育て応援に係る日亜化学工業基金</t>
  </si>
  <si>
    <t>輝けあなんふるさと創造基金</t>
    <rPh sb="0" eb="1">
      <t>カガヤ</t>
    </rPh>
    <rPh sb="9" eb="11">
      <t>ソウゾウ</t>
    </rPh>
    <rPh sb="11" eb="13">
      <t>キキン</t>
    </rPh>
    <phoneticPr fontId="2"/>
  </si>
  <si>
    <t>老人ホーム福寿荘組合</t>
    <rPh sb="0" eb="2">
      <t>ロウジン</t>
    </rPh>
    <rPh sb="5" eb="7">
      <t>フクジュ</t>
    </rPh>
    <rPh sb="7" eb="8">
      <t>ソウ</t>
    </rPh>
    <rPh sb="8" eb="10">
      <t>クミアイ</t>
    </rPh>
    <phoneticPr fontId="30"/>
  </si>
  <si>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30"/>
  </si>
  <si>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</si>
  <si>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0"/>
  </si>
  <si>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</si>
  <si>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30"/>
  </si>
  <si>
    <t>阿南市土地開発公社</t>
    <rPh sb="0" eb="3">
      <t>アナンシ</t>
    </rPh>
    <rPh sb="3" eb="5">
      <t>トチ</t>
    </rPh>
    <rPh sb="5" eb="7">
      <t>カイハツ</t>
    </rPh>
    <rPh sb="7" eb="9">
      <t>コウシャ</t>
    </rPh>
    <phoneticPr fontId="2"/>
  </si>
  <si>
    <t>株式会社コートベール徳島</t>
    <rPh sb="0" eb="4">
      <t>カブシキガイシャ</t>
    </rPh>
    <rPh sb="10" eb="12">
      <t>トクシマ</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</si>
  <si>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</si>
  <si>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</si>
  <si>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</si>
  <si>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</si>
  <si>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</si>
  <si>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と比べて低い数値となっているものの、耐用年数を迎える多数の施設の維持管理経費の増大が見込まれることや、老朽化した施設の改修・更新等により充当可能基金残高が減少することも想定されることから、平成29年３月に策定した「阿南市公共施設等総合管理計画」に沿って総合的かつ効率的な施設の維持管理、長寿命化及び統合等に取り組んで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1" eb="23">
      <t>ルイジ</t>
    </rPh>
    <rPh sb="23" eb="25">
      <t>ダンタイ</t>
    </rPh>
    <rPh sb="26" eb="27">
      <t>クラ</t>
    </rPh>
    <rPh sb="29" eb="30">
      <t>ヒク</t>
    </rPh>
    <rPh sb="31" eb="33">
      <t>スウチ</t>
    </rPh>
    <rPh sb="43" eb="45">
      <t>タイヨウ</t>
    </rPh>
    <rPh sb="45" eb="47">
      <t>ネンスウ</t>
    </rPh>
    <rPh sb="48" eb="49">
      <t>ムカ</t>
    </rPh>
    <rPh sb="51" eb="53">
      <t>タスウ</t>
    </rPh>
    <rPh sb="54" eb="56">
      <t>シセツ</t>
    </rPh>
    <rPh sb="57" eb="59">
      <t>イジ</t>
    </rPh>
    <rPh sb="59" eb="61">
      <t>カンリ</t>
    </rPh>
    <rPh sb="61" eb="63">
      <t>ケイヒ</t>
    </rPh>
    <rPh sb="64" eb="66">
      <t>ゾウダイ</t>
    </rPh>
    <rPh sb="67" eb="69">
      <t>ミコ</t>
    </rPh>
    <rPh sb="76" eb="79">
      <t>ロウキュウカ</t>
    </rPh>
    <rPh sb="81" eb="83">
      <t>シセツ</t>
    </rPh>
    <rPh sb="84" eb="86">
      <t>カイシュウ</t>
    </rPh>
    <rPh sb="87" eb="89">
      <t>コウシン</t>
    </rPh>
    <rPh sb="89" eb="90">
      <t>トウ</t>
    </rPh>
    <rPh sb="93" eb="95">
      <t>ジュウトウ</t>
    </rPh>
    <rPh sb="95" eb="97">
      <t>カノウ</t>
    </rPh>
    <rPh sb="97" eb="99">
      <t>キキン</t>
    </rPh>
    <rPh sb="99" eb="101">
      <t>ザンダカ</t>
    </rPh>
    <rPh sb="102" eb="104">
      <t>ゲンショウ</t>
    </rPh>
    <rPh sb="109" eb="111">
      <t>ソウテイ</t>
    </rPh>
    <rPh sb="119" eb="121">
      <t>ヘイセイ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</si>
  <si>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</si>
  <si>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</si>
  <si>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</si>
  <si>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</si>
  <si>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</si>
  <si>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</si>
  <si>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より低い水準を保っているがいるが、将来への負担を軽減するため、実施事業の精査を行い、市債発行に当たっては交付税措置されるものを優先するなど、引き続き適切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</si>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</sst>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332A-4306-9170-E4C68DD68E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104513</c:v>
                </c:pt>
                <c:pt idx="1">
                  <c:v>60894</c:v>
                </c:pt>
                <c:pt idx="2">
                  <c:v>98223</c:v>
                </c:pt>
                <c:pt idx="3">
                  <c:v>64728</c:v>
                </c:pt>
                <c:pt idx="4">
                  <c:v>95537</c:v>
                </c:pt>
              </c:numCache>
            </c:numRef>
          </c:val>
          <c:smooth val="0"/>
          <c:extLst xmlns:c16r2="http://schemas.microsoft.com/office/drawing/2015/06/chart">
            <c:ext xmlns:c16="http://schemas.microsoft.com/office/drawing/2014/chart" uri="{C3380CC4-5D6E-409C-BE32-E72D297353CC}">
              <c16:uniqueId val="{00000001-332A-4306-9170-E4C68DD68EA3}"/>
            </c:ext>
          </c:extLst>
        </c:ser>
        <c:dLbls>
          <c:showLegendKey val="0"/>
          <c:showVal val="0"/>
          <c:showCatName val="0"/>
          <c:showSerName val="0"/>
          <c:showPercent val="0"/>
          <c:showBubbleSize val="0"/>
        </c:dLbls>
        <c:marker val="1"/>
        <c:smooth val="0"/>
        <c:axId val="384855144"/>
        <c:axId val="384855528"/>
      </c:lineChart>
      <c:catAx>
        <c:axId val="384855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855528"/>
        <c:crosses val="autoZero"/>
        <c:auto val="1"/>
        <c:lblAlgn val="ctr"/>
        <c:lblOffset val="100"/>
        <c:tickLblSkip val="1"/>
        <c:tickMarkSkip val="1"/>
        <c:noMultiLvlLbl val="0"/>
      </c:catAx>
      <c:valAx>
        <c:axId val="384855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855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3.74</c:v>
                </c:pt>
                <c:pt idx="1">
                  <c:v>2.25</c:v>
                </c:pt>
                <c:pt idx="2">
                  <c:v>0.71</c:v>
                </c:pt>
                <c:pt idx="3">
                  <c:v>1.07</c:v>
                </c:pt>
                <c:pt idx="4">
                  <c:v>0.94</c:v>
                </c:pt>
              </c:numCache>
            </c:numRef>
          </c:val>
          <c:extLst xmlns:c16r2="http://schemas.microsoft.com/office/drawing/2015/06/chart">
            <c:ext xmlns:c16="http://schemas.microsoft.com/office/drawing/2014/chart" uri="{C3380CC4-5D6E-409C-BE32-E72D297353CC}">
              <c16:uniqueId val="{00000000-846A-4EBC-99C8-50CE263079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67.52</c:v>
                </c:pt>
                <c:pt idx="1">
                  <c:v>67.849999999999994</c:v>
                </c:pt>
                <c:pt idx="2">
                  <c:v>61.72</c:v>
                </c:pt>
                <c:pt idx="3">
                  <c:v>54.71</c:v>
                </c:pt>
                <c:pt idx="4">
                  <c:v>47.33</c:v>
                </c:pt>
              </c:numCache>
            </c:numRef>
          </c:val>
          <c:extLst xmlns:c16r2="http://schemas.microsoft.com/office/drawing/2015/06/chart">
            <c:ext xmlns:c16="http://schemas.microsoft.com/office/drawing/2014/chart" uri="{C3380CC4-5D6E-409C-BE32-E72D297353CC}">
              <c16:uniqueId val="{00000001-846A-4EBC-99C8-50CE2630796C}"/>
            </c:ext>
          </c:extLst>
        </c:ser>
        <c:dLbls>
          <c:showLegendKey val="0"/>
          <c:showVal val="0"/>
          <c:showCatName val="0"/>
          <c:showSerName val="0"/>
          <c:showPercent val="0"/>
          <c:showBubbleSize val="0"/>
        </c:dLbls>
        <c:gapWidth val="250"/>
        <c:overlap val="100"/>
        <c:axId val="388576800"/>
        <c:axId val="38857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2.96</c:v>
                </c:pt>
                <c:pt idx="1">
                  <c:v>-0.35</c:v>
                </c:pt>
                <c:pt idx="2">
                  <c:v>-9.09</c:v>
                </c:pt>
                <c:pt idx="3">
                  <c:v>-7.76</c:v>
                </c:pt>
                <c:pt idx="4">
                  <c:v>-7.51</c:v>
                </c:pt>
              </c:numCache>
            </c:numRef>
          </c:val>
          <c:smooth val="0"/>
          <c:extLst xmlns:c16r2="http://schemas.microsoft.com/office/drawing/2015/06/chart">
            <c:ext xmlns:c16="http://schemas.microsoft.com/office/drawing/2014/chart" uri="{C3380CC4-5D6E-409C-BE32-E72D297353CC}">
              <c16:uniqueId val="{00000002-846A-4EBC-99C8-50CE2630796C}"/>
            </c:ext>
          </c:extLst>
        </c:ser>
        <c:dLbls>
          <c:showLegendKey val="0"/>
          <c:showVal val="0"/>
          <c:showCatName val="0"/>
          <c:showSerName val="0"/>
          <c:showPercent val="0"/>
          <c:showBubbleSize val="0"/>
        </c:dLbls>
        <c:marker val="1"/>
        <c:smooth val="0"/>
        <c:axId val="388576800"/>
        <c:axId val="388577184"/>
      </c:lineChart>
      <c:catAx>
        <c:axId val="3885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577184"/>
        <c:crosses val="autoZero"/>
        <c:auto val="1"/>
        <c:lblAlgn val="ctr"/>
        <c:lblOffset val="100"/>
        <c:tickLblSkip val="1"/>
        <c:tickMarkSkip val="1"/>
        <c:noMultiLvlLbl val="0"/>
      </c:catAx>
      <c:valAx>
        <c:axId val="38857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5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0.1</c:v>
                </c:pt>
                <c:pt idx="6">
                  <c:v>#N/A</c:v>
                </c:pt>
                <c:pt idx="7">
                  <c:v>0.1</c:v>
                </c:pt>
                <c:pt idx="8">
                  <c:v>#N/A</c:v>
                </c:pt>
                <c:pt idx="9">
                  <c:v>0.03</c:v>
                </c:pt>
              </c:numCache>
            </c:numRef>
          </c:val>
          <c:extLst xmlns:c16r2="http://schemas.microsoft.com/office/drawing/2015/06/chart">
            <c:ext xmlns:c16="http://schemas.microsoft.com/office/drawing/2014/chart" uri="{C3380CC4-5D6E-409C-BE32-E72D297353CC}">
              <c16:uniqueId val="{00000000-7062-4521-A3E7-8FBBB50FD5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62-4521-A3E7-8FBBB50FD51B}"/>
            </c:ext>
          </c:extLst>
        </c:ser>
        <c:ser>
          <c:idx val="2"/>
          <c:order val="2"/>
          <c:tx>
            <c:strRef>
              <c:f>データシート!$A$29</c:f>
              <c:strCache>
                <c:ptCount val="1"/>
                <c:pt idx="0">
                  <c:v>豊香野地区生活排水処理事業会計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7062-4521-A3E7-8FBBB50FD51B}"/>
            </c:ext>
          </c:extLst>
        </c:ser>
        <c:ser>
          <c:idx val="3"/>
          <c:order val="3"/>
          <c:tx>
            <c:strRef>
              <c:f>データシート!$A$30</c:f>
              <c:strCache>
                <c:ptCount val="1"/>
                <c:pt idx="0">
                  <c:v>住宅新築資金等貸付事業会計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0.01</c:v>
                </c:pt>
                <c:pt idx="1">
                  <c:v>#N/A</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7062-4521-A3E7-8FBBB50FD51B}"/>
            </c:ext>
          </c:extLst>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0.05</c:v>
                </c:pt>
                <c:pt idx="4">
                  <c:v>#N/A</c:v>
                </c:pt>
                <c:pt idx="5">
                  <c:v>0.06</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7062-4521-A3E7-8FBBB50FD51B}"/>
            </c:ext>
          </c:extLst>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0.08</c:v>
                </c:pt>
                <c:pt idx="4">
                  <c:v>#N/A</c:v>
                </c:pt>
                <c:pt idx="5">
                  <c:v>0.09</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5-7062-4521-A3E7-8FBBB50FD51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3.69</c:v>
                </c:pt>
                <c:pt idx="2">
                  <c:v>#N/A</c:v>
                </c:pt>
                <c:pt idx="3">
                  <c:v>2.13</c:v>
                </c:pt>
                <c:pt idx="4">
                  <c:v>#N/A</c:v>
                </c:pt>
                <c:pt idx="5">
                  <c:v>0.55000000000000004</c:v>
                </c:pt>
                <c:pt idx="6">
                  <c:v>#N/A</c:v>
                </c:pt>
                <c:pt idx="7">
                  <c:v>0.95</c:v>
                </c:pt>
                <c:pt idx="8">
                  <c:v>#N/A</c:v>
                </c:pt>
                <c:pt idx="9">
                  <c:v>0.81</c:v>
                </c:pt>
              </c:numCache>
            </c:numRef>
          </c:val>
          <c:extLst xmlns:c16r2="http://schemas.microsoft.com/office/drawing/2015/06/chart">
            <c:ext xmlns:c16="http://schemas.microsoft.com/office/drawing/2014/chart" uri="{C3380CC4-5D6E-409C-BE32-E72D297353CC}">
              <c16:uniqueId val="{00000006-7062-4521-A3E7-8FBBB50FD51B}"/>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1.26</c:v>
                </c:pt>
                <c:pt idx="6">
                  <c:v>#N/A</c:v>
                </c:pt>
                <c:pt idx="7">
                  <c:v>0.79</c:v>
                </c:pt>
                <c:pt idx="8">
                  <c:v>#N/A</c:v>
                </c:pt>
                <c:pt idx="9">
                  <c:v>1.38</c:v>
                </c:pt>
              </c:numCache>
            </c:numRef>
          </c:val>
          <c:extLst xmlns:c16r2="http://schemas.microsoft.com/office/drawing/2015/06/chart">
            <c:ext xmlns:c16="http://schemas.microsoft.com/office/drawing/2014/chart" uri="{C3380CC4-5D6E-409C-BE32-E72D297353CC}">
              <c16:uniqueId val="{00000007-7062-4521-A3E7-8FBBB50FD51B}"/>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0.81</c:v>
                </c:pt>
                <c:pt idx="2">
                  <c:v>#N/A</c:v>
                </c:pt>
                <c:pt idx="3">
                  <c:v>0.96</c:v>
                </c:pt>
                <c:pt idx="4">
                  <c:v>#N/A</c:v>
                </c:pt>
                <c:pt idx="5">
                  <c:v>0.55000000000000004</c:v>
                </c:pt>
                <c:pt idx="6">
                  <c:v>#N/A</c:v>
                </c:pt>
                <c:pt idx="7">
                  <c:v>1.24</c:v>
                </c:pt>
                <c:pt idx="8">
                  <c:v>#N/A</c:v>
                </c:pt>
                <c:pt idx="9">
                  <c:v>1.87</c:v>
                </c:pt>
              </c:numCache>
            </c:numRef>
          </c:val>
          <c:extLst xmlns:c16r2="http://schemas.microsoft.com/office/drawing/2015/06/chart">
            <c:ext xmlns:c16="http://schemas.microsoft.com/office/drawing/2014/chart" uri="{C3380CC4-5D6E-409C-BE32-E72D297353CC}">
              <c16:uniqueId val="{00000008-7062-4521-A3E7-8FBBB50FD51B}"/>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6.02</c:v>
                </c:pt>
                <c:pt idx="2">
                  <c:v>#N/A</c:v>
                </c:pt>
                <c:pt idx="3">
                  <c:v>5.81</c:v>
                </c:pt>
                <c:pt idx="4">
                  <c:v>#N/A</c:v>
                </c:pt>
                <c:pt idx="5">
                  <c:v>5.91</c:v>
                </c:pt>
                <c:pt idx="6">
                  <c:v>#N/A</c:v>
                </c:pt>
                <c:pt idx="7">
                  <c:v>7.15</c:v>
                </c:pt>
                <c:pt idx="8">
                  <c:v>#N/A</c:v>
                </c:pt>
                <c:pt idx="9">
                  <c:v>8.15</c:v>
                </c:pt>
              </c:numCache>
            </c:numRef>
          </c:val>
          <c:extLst xmlns:c16r2="http://schemas.microsoft.com/office/drawing/2015/06/chart">
            <c:ext xmlns:c16="http://schemas.microsoft.com/office/drawing/2014/chart" uri="{C3380CC4-5D6E-409C-BE32-E72D297353CC}">
              <c16:uniqueId val="{00000009-7062-4521-A3E7-8FBBB50FD51B}"/>
            </c:ext>
          </c:extLst>
        </c:ser>
        <c:dLbls>
          <c:showLegendKey val="0"/>
          <c:showVal val="0"/>
          <c:showCatName val="0"/>
          <c:showSerName val="0"/>
          <c:showPercent val="0"/>
          <c:showBubbleSize val="0"/>
        </c:dLbls>
        <c:gapWidth val="150"/>
        <c:overlap val="100"/>
        <c:axId val="390977896"/>
        <c:axId val="390014720"/>
      </c:barChart>
      <c:catAx>
        <c:axId val="39097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014720"/>
        <c:crosses val="autoZero"/>
        <c:auto val="1"/>
        <c:lblAlgn val="ctr"/>
        <c:lblOffset val="100"/>
        <c:tickLblSkip val="1"/>
        <c:tickMarkSkip val="1"/>
        <c:noMultiLvlLbl val="0"/>
      </c:catAx>
      <c:valAx>
        <c:axId val="39001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977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2592</c:v>
                </c:pt>
                <c:pt idx="5">
                  <c:v>2573</c:v>
                </c:pt>
                <c:pt idx="8">
                  <c:v>2586</c:v>
                </c:pt>
                <c:pt idx="11">
                  <c:v>2594</c:v>
                </c:pt>
                <c:pt idx="14">
                  <c:v>2627</c:v>
                </c:pt>
              </c:numCache>
            </c:numRef>
          </c:val>
          <c:extLst xmlns:c16r2="http://schemas.microsoft.com/office/drawing/2015/06/chart">
            <c:ext xmlns:c16="http://schemas.microsoft.com/office/drawing/2014/chart" uri="{C3380CC4-5D6E-409C-BE32-E72D297353CC}">
              <c16:uniqueId val="{00000000-5119-4FE9-86F6-378BAFE398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19-4FE9-86F6-378BAFE398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19-4FE9-86F6-378BAFE398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5119-4FE9-86F6-378BAFE398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343</c:v>
                </c:pt>
                <c:pt idx="3">
                  <c:v>359</c:v>
                </c:pt>
                <c:pt idx="6">
                  <c:v>366</c:v>
                </c:pt>
                <c:pt idx="9">
                  <c:v>411</c:v>
                </c:pt>
                <c:pt idx="12">
                  <c:v>393</c:v>
                </c:pt>
              </c:numCache>
            </c:numRef>
          </c:val>
          <c:extLst xmlns:c16r2="http://schemas.microsoft.com/office/drawing/2015/06/chart">
            <c:ext xmlns:c16="http://schemas.microsoft.com/office/drawing/2014/chart" uri="{C3380CC4-5D6E-409C-BE32-E72D297353CC}">
              <c16:uniqueId val="{00000004-5119-4FE9-86F6-378BAFE398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19-4FE9-86F6-378BAFE398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19-4FE9-86F6-378BAFE398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3234</c:v>
                </c:pt>
                <c:pt idx="3">
                  <c:v>3075</c:v>
                </c:pt>
                <c:pt idx="6">
                  <c:v>3151</c:v>
                </c:pt>
                <c:pt idx="9">
                  <c:v>3159</c:v>
                </c:pt>
                <c:pt idx="12">
                  <c:v>3058</c:v>
                </c:pt>
              </c:numCache>
            </c:numRef>
          </c:val>
          <c:extLst xmlns:c16r2="http://schemas.microsoft.com/office/drawing/2015/06/chart">
            <c:ext xmlns:c16="http://schemas.microsoft.com/office/drawing/2014/chart" uri="{C3380CC4-5D6E-409C-BE32-E72D297353CC}">
              <c16:uniqueId val="{00000007-5119-4FE9-86F6-378BAFE39833}"/>
            </c:ext>
          </c:extLst>
        </c:ser>
        <c:dLbls>
          <c:showLegendKey val="0"/>
          <c:showVal val="0"/>
          <c:showCatName val="0"/>
          <c:showSerName val="0"/>
          <c:showPercent val="0"/>
          <c:showBubbleSize val="0"/>
        </c:dLbls>
        <c:gapWidth val="100"/>
        <c:overlap val="100"/>
        <c:axId val="357201048"/>
        <c:axId val="39538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986</c:v>
                </c:pt>
                <c:pt idx="2">
                  <c:v>#N/A</c:v>
                </c:pt>
                <c:pt idx="3">
                  <c:v>#N/A</c:v>
                </c:pt>
                <c:pt idx="4">
                  <c:v>862</c:v>
                </c:pt>
                <c:pt idx="5">
                  <c:v>#N/A</c:v>
                </c:pt>
                <c:pt idx="6">
                  <c:v>#N/A</c:v>
                </c:pt>
                <c:pt idx="7">
                  <c:v>932</c:v>
                </c:pt>
                <c:pt idx="8">
                  <c:v>#N/A</c:v>
                </c:pt>
                <c:pt idx="9">
                  <c:v>#N/A</c:v>
                </c:pt>
                <c:pt idx="10">
                  <c:v>977</c:v>
                </c:pt>
                <c:pt idx="11">
                  <c:v>#N/A</c:v>
                </c:pt>
                <c:pt idx="12">
                  <c:v>#N/A</c:v>
                </c:pt>
                <c:pt idx="13">
                  <c:v>825</c:v>
                </c:pt>
                <c:pt idx="14">
                  <c:v>#N/A</c:v>
                </c:pt>
              </c:numCache>
            </c:numRef>
          </c:val>
          <c:smooth val="0"/>
          <c:extLst xmlns:c16r2="http://schemas.microsoft.com/office/drawing/2015/06/chart">
            <c:ext xmlns:c16="http://schemas.microsoft.com/office/drawing/2014/chart" uri="{C3380CC4-5D6E-409C-BE32-E72D297353CC}">
              <c16:uniqueId val="{00000008-5119-4FE9-86F6-378BAFE39833}"/>
            </c:ext>
          </c:extLst>
        </c:ser>
        <c:dLbls>
          <c:showLegendKey val="0"/>
          <c:showVal val="0"/>
          <c:showCatName val="0"/>
          <c:showSerName val="0"/>
          <c:showPercent val="0"/>
          <c:showBubbleSize val="0"/>
        </c:dLbls>
        <c:marker val="1"/>
        <c:smooth val="0"/>
        <c:axId val="357201048"/>
        <c:axId val="395386928"/>
      </c:lineChart>
      <c:catAx>
        <c:axId val="35720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386928"/>
        <c:crosses val="autoZero"/>
        <c:auto val="1"/>
        <c:lblAlgn val="ctr"/>
        <c:lblOffset val="100"/>
        <c:tickLblSkip val="1"/>
        <c:tickMarkSkip val="1"/>
        <c:noMultiLvlLbl val="0"/>
      </c:catAx>
      <c:valAx>
        <c:axId val="39538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20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29769</c:v>
                </c:pt>
                <c:pt idx="5">
                  <c:v>29552</c:v>
                </c:pt>
                <c:pt idx="8">
                  <c:v>30465</c:v>
                </c:pt>
                <c:pt idx="11">
                  <c:v>30235</c:v>
                </c:pt>
                <c:pt idx="14">
                  <c:v>30996</c:v>
                </c:pt>
              </c:numCache>
            </c:numRef>
          </c:val>
          <c:extLst xmlns:c16r2="http://schemas.microsoft.com/office/drawing/2015/06/chart">
            <c:ext xmlns:c16="http://schemas.microsoft.com/office/drawing/2014/chart" uri="{C3380CC4-5D6E-409C-BE32-E72D297353CC}">
              <c16:uniqueId val="{00000000-4906-4D8A-96A7-8A385896F4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1229</c:v>
                </c:pt>
                <c:pt idx="5">
                  <c:v>1291</c:v>
                </c:pt>
                <c:pt idx="8">
                  <c:v>1234</c:v>
                </c:pt>
                <c:pt idx="11">
                  <c:v>1306</c:v>
                </c:pt>
                <c:pt idx="14">
                  <c:v>1418</c:v>
                </c:pt>
              </c:numCache>
            </c:numRef>
          </c:val>
          <c:extLst xmlns:c16r2="http://schemas.microsoft.com/office/drawing/2015/06/chart">
            <c:ext xmlns:c16="http://schemas.microsoft.com/office/drawing/2014/chart" uri="{C3380CC4-5D6E-409C-BE32-E72D297353CC}">
              <c16:uniqueId val="{00000001-4906-4D8A-96A7-8A385896F4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24495</c:v>
                </c:pt>
                <c:pt idx="5">
                  <c:v>24525</c:v>
                </c:pt>
                <c:pt idx="8">
                  <c:v>20863</c:v>
                </c:pt>
                <c:pt idx="11">
                  <c:v>19050</c:v>
                </c:pt>
                <c:pt idx="14">
                  <c:v>17467</c:v>
                </c:pt>
              </c:numCache>
            </c:numRef>
          </c:val>
          <c:extLst xmlns:c16r2="http://schemas.microsoft.com/office/drawing/2015/06/chart">
            <c:ext xmlns:c16="http://schemas.microsoft.com/office/drawing/2014/chart" uri="{C3380CC4-5D6E-409C-BE32-E72D297353CC}">
              <c16:uniqueId val="{00000002-4906-4D8A-96A7-8A385896F4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06-4D8A-96A7-8A385896F4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906-4D8A-96A7-8A385896F4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578</c:v>
                </c:pt>
                <c:pt idx="3">
                  <c:v>577</c:v>
                </c:pt>
                <c:pt idx="6">
                  <c:v>575</c:v>
                </c:pt>
                <c:pt idx="9">
                  <c:v>573</c:v>
                </c:pt>
                <c:pt idx="12">
                  <c:v>570</c:v>
                </c:pt>
              </c:numCache>
            </c:numRef>
          </c:val>
          <c:extLst xmlns:c16r2="http://schemas.microsoft.com/office/drawing/2015/06/chart">
            <c:ext xmlns:c16="http://schemas.microsoft.com/office/drawing/2014/chart" uri="{C3380CC4-5D6E-409C-BE32-E72D297353CC}">
              <c16:uniqueId val="{00000005-4906-4D8A-96A7-8A385896F4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6828</c:v>
                </c:pt>
                <c:pt idx="3">
                  <c:v>6435</c:v>
                </c:pt>
                <c:pt idx="6">
                  <c:v>6259</c:v>
                </c:pt>
                <c:pt idx="9">
                  <c:v>6053</c:v>
                </c:pt>
                <c:pt idx="12">
                  <c:v>5654</c:v>
                </c:pt>
              </c:numCache>
            </c:numRef>
          </c:val>
          <c:extLst xmlns:c16r2="http://schemas.microsoft.com/office/drawing/2015/06/chart">
            <c:ext xmlns:c16="http://schemas.microsoft.com/office/drawing/2014/chart" uri="{C3380CC4-5D6E-409C-BE32-E72D297353CC}">
              <c16:uniqueId val="{00000006-4906-4D8A-96A7-8A385896F4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c:v>
                </c:pt>
                <c:pt idx="3">
                  <c:v>4</c:v>
                </c:pt>
                <c:pt idx="6">
                  <c:v>3</c:v>
                </c:pt>
                <c:pt idx="9">
                  <c:v>2</c:v>
                </c:pt>
                <c:pt idx="12">
                  <c:v>2</c:v>
                </c:pt>
              </c:numCache>
            </c:numRef>
          </c:val>
          <c:extLst xmlns:c16r2="http://schemas.microsoft.com/office/drawing/2015/06/chart">
            <c:ext xmlns:c16="http://schemas.microsoft.com/office/drawing/2014/chart" uri="{C3380CC4-5D6E-409C-BE32-E72D297353CC}">
              <c16:uniqueId val="{00000007-4906-4D8A-96A7-8A385896F4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5887</c:v>
                </c:pt>
                <c:pt idx="3">
                  <c:v>5573</c:v>
                </c:pt>
                <c:pt idx="6">
                  <c:v>5480</c:v>
                </c:pt>
                <c:pt idx="9">
                  <c:v>5466</c:v>
                </c:pt>
                <c:pt idx="12">
                  <c:v>5283</c:v>
                </c:pt>
              </c:numCache>
            </c:numRef>
          </c:val>
          <c:extLst xmlns:c16r2="http://schemas.microsoft.com/office/drawing/2015/06/chart">
            <c:ext xmlns:c16="http://schemas.microsoft.com/office/drawing/2014/chart" uri="{C3380CC4-5D6E-409C-BE32-E72D297353CC}">
              <c16:uniqueId val="{00000008-4906-4D8A-96A7-8A385896F4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906-4D8A-96A7-8A385896F4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34280</c:v>
                </c:pt>
                <c:pt idx="3">
                  <c:v>33766</c:v>
                </c:pt>
                <c:pt idx="6">
                  <c:v>34695</c:v>
                </c:pt>
                <c:pt idx="9">
                  <c:v>34142</c:v>
                </c:pt>
                <c:pt idx="12">
                  <c:v>36250</c:v>
                </c:pt>
              </c:numCache>
            </c:numRef>
          </c:val>
          <c:extLst xmlns:c16r2="http://schemas.microsoft.com/office/drawing/2015/06/chart">
            <c:ext xmlns:c16="http://schemas.microsoft.com/office/drawing/2014/chart" uri="{C3380CC4-5D6E-409C-BE32-E72D297353CC}">
              <c16:uniqueId val="{0000000A-4906-4D8A-96A7-8A385896F4AA}"/>
            </c:ext>
          </c:extLst>
        </c:ser>
        <c:dLbls>
          <c:showLegendKey val="0"/>
          <c:showVal val="0"/>
          <c:showCatName val="0"/>
          <c:showSerName val="0"/>
          <c:showPercent val="0"/>
          <c:showBubbleSize val="0"/>
        </c:dLbls>
        <c:gapWidth val="100"/>
        <c:overlap val="100"/>
        <c:axId val="395422384"/>
        <c:axId val="39560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906-4D8A-96A7-8A385896F4AA}"/>
            </c:ext>
          </c:extLst>
        </c:ser>
        <c:dLbls>
          <c:showLegendKey val="0"/>
          <c:showVal val="0"/>
          <c:showCatName val="0"/>
          <c:showSerName val="0"/>
          <c:showPercent val="0"/>
          <c:showBubbleSize val="0"/>
        </c:dLbls>
        <c:marker val="1"/>
        <c:smooth val="0"/>
        <c:axId val="395422384"/>
        <c:axId val="395603504"/>
      </c:lineChart>
      <c:catAx>
        <c:axId val="39542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603504"/>
        <c:crosses val="autoZero"/>
        <c:auto val="1"/>
        <c:lblAlgn val="ctr"/>
        <c:lblOffset val="100"/>
        <c:tickLblSkip val="1"/>
        <c:tickMarkSkip val="1"/>
        <c:noMultiLvlLbl val="0"/>
      </c:catAx>
      <c:valAx>
        <c:axId val="39560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42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12428</c:v>
                </c:pt>
                <c:pt idx="1">
                  <c:v>10824</c:v>
                </c:pt>
                <c:pt idx="2">
                  <c:v>9363</c:v>
                </c:pt>
              </c:numCache>
            </c:numRef>
          </c:val>
          <c:extLst xmlns:c16r2="http://schemas.microsoft.com/office/drawing/2015/06/chart">
            <c:ext xmlns:c16="http://schemas.microsoft.com/office/drawing/2014/chart" uri="{C3380CC4-5D6E-409C-BE32-E72D297353CC}">
              <c16:uniqueId val="{00000000-8F3D-4CD1-AF83-1FCCBCE402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3598</c:v>
                </c:pt>
                <c:pt idx="1">
                  <c:v>3604</c:v>
                </c:pt>
                <c:pt idx="2">
                  <c:v>3609</c:v>
                </c:pt>
              </c:numCache>
            </c:numRef>
          </c:val>
          <c:extLst xmlns:c16r2="http://schemas.microsoft.com/office/drawing/2015/06/chart">
            <c:ext xmlns:c16="http://schemas.microsoft.com/office/drawing/2014/chart" uri="{C3380CC4-5D6E-409C-BE32-E72D297353CC}">
              <c16:uniqueId val="{00000001-8F3D-4CD1-AF83-1FCCBCE402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4373</c:v>
                </c:pt>
                <c:pt idx="1">
                  <c:v>4157</c:v>
                </c:pt>
                <c:pt idx="2">
                  <c:v>4947</c:v>
                </c:pt>
              </c:numCache>
            </c:numRef>
          </c:val>
          <c:extLst xmlns:c16r2="http://schemas.microsoft.com/office/drawing/2015/06/chart">
            <c:ext xmlns:c16="http://schemas.microsoft.com/office/drawing/2014/chart" uri="{C3380CC4-5D6E-409C-BE32-E72D297353CC}">
              <c16:uniqueId val="{00000002-8F3D-4CD1-AF83-1FCCBCE40269}"/>
            </c:ext>
          </c:extLst>
        </c:ser>
        <c:dLbls>
          <c:showLegendKey val="0"/>
          <c:showVal val="0"/>
          <c:showCatName val="0"/>
          <c:showSerName val="0"/>
          <c:showPercent val="0"/>
          <c:showBubbleSize val="0"/>
        </c:dLbls>
        <c:gapWidth val="120"/>
        <c:overlap val="100"/>
        <c:axId val="395604960"/>
        <c:axId val="386057744"/>
      </c:barChart>
      <c:catAx>
        <c:axId val="3956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057744"/>
        <c:crosses val="autoZero"/>
        <c:auto val="1"/>
        <c:lblAlgn val="ctr"/>
        <c:lblOffset val="100"/>
        <c:tickLblSkip val="1"/>
        <c:tickMarkSkip val="1"/>
        <c:noMultiLvlLbl val="0"/>
      </c:catAx>
      <c:valAx>
        <c:axId val="386057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60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BD-4B68-856D-2BBF6531462D}"/>
                </c:ext>
                <c:ext xmlns:c15="http://schemas.microsoft.com/office/drawing/2012/chart" uri="{CE6537A1-D6FC-4f65-9D91-7224C49458BB}">
                  <c15:dlblFieldTable>
                    <c15:dlblFTEntry>
                      <c15:txfldGUID>{DC375E8D-3960-466D-91FD-471256E8144D}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BD-4B68-856D-2BBF6531462D}"/>
                </c:ext>
                <c:ext xmlns:c15="http://schemas.microsoft.com/office/drawing/2012/chart" uri="{CE6537A1-D6FC-4f65-9D91-7224C49458BB}">
                  <c15:dlblFieldTable>
                    <c15:dlblFTEntry>
                      <c15:txfldGUID>{E95ED5BA-5A7C-4EF9-9B89-F825A5B90291}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BD-4B68-856D-2BBF6531462D}"/>
                </c:ext>
                <c:ext xmlns:c15="http://schemas.microsoft.com/office/drawing/2012/chart" uri="{CE6537A1-D6FC-4f65-9D91-7224C49458BB}">
                  <c15:dlblFieldTable>
                    <c15:dlblFTEntry>
                      <c15:txfldGUID>{57A334AA-4777-40B3-AC90-2C905DAB2F29}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BD-4B68-856D-2BBF6531462D}"/>
                </c:ext>
                <c:ext xmlns:c15="http://schemas.microsoft.com/office/drawing/2012/chart" uri="{CE6537A1-D6FC-4f65-9D91-7224C49458BB}">
                  <c15:dlblFieldTable>
                    <c15:dlblFTEntry>
                      <c15:txfldGUID>{6DEAE028-F8EE-46F2-B9F1-6DE9D2E8C858}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BD-4B68-856D-2BBF6531462D}"/>
                </c:ext>
                <c:ext xmlns:c15="http://schemas.microsoft.com/office/drawing/2012/chart" uri="{CE6537A1-D6FC-4f65-9D91-7224C49458BB}">
                  <c15:dlblFieldTable>
                    <c15:dlblFTEntry>
                      <c15:txfldGUID>{972F2DC4-ADA6-4542-80B7-E8512B81FA5F}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BD-4B68-856D-2BBF6531462D}"/>
                </c:ext>
                <c:ext xmlns:c15="http://schemas.microsoft.com/office/drawing/2012/chart" uri="{CE6537A1-D6FC-4f65-9D91-7224C49458BB}">
                  <c15:dlblFieldTable>
                    <c15:dlblFTEntry>
                      <c15:txfldGUID>{20D544C8-39BD-4851-95A1-744208C198D8}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BD-4B68-856D-2BBF6531462D}"/>
                </c:ext>
                <c:ext xmlns:c15="http://schemas.microsoft.com/office/drawing/2012/chart" uri="{CE6537A1-D6FC-4f65-9D91-7224C49458BB}">
                  <c15:dlblFieldTable>
                    <c15:dlblFTEntry>
                      <c15:txfldGUID>{F0428C62-96B9-46D0-BAD4-EB931DA40C4F}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BD-4B68-856D-2BBF6531462D}"/>
                </c:ext>
                <c:ext xmlns:c15="http://schemas.microsoft.com/office/drawing/2012/chart" uri="{CE6537A1-D6FC-4f65-9D91-7224C49458BB}">
                  <c15:dlblFieldTable>
                    <c15:dlblFTEntry>
                      <c15:txfldGUID>{14152D8B-DB0A-4685-BB3F-1148630025D2}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BD-4B68-856D-2BBF6531462D}"/>
                </c:ext>
                <c:ext xmlns:c15="http://schemas.microsoft.com/office/drawing/2012/chart" uri="{CE6537A1-D6FC-4f65-9D91-7224C49458BB}">
                  <c15:dlblFieldTable>
                    <c15:dlblFTEntry>
                      <c15:txfldGUID>{915B82AE-FB68-473D-A9C2-263860B18D63}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48.6</c:v>
                </c:pt>
                <c:pt idx="16">
                  <c:v>49.1</c:v>
                </c:pt>
                <c:pt idx="24">
                  <c:v>50.8</c:v>
                </c:pt>
                <c:pt idx="32">
                  <c:v>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1BD-4B68-856D-2BBF653146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BD-4B68-856D-2BBF6531462D}"/>
                </c:ext>
                <c:ext xmlns:c15="http://schemas.microsoft.com/office/drawing/2012/chart" uri="{CE6537A1-D6FC-4f65-9D91-7224C49458BB}">
                  <c15:dlblFieldTable>
                    <c15:dlblFTEntry>
                      <c15:txfldGUID>{D1EB9B2D-B8A4-4F39-A2A8-52BED235C368}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BD-4B68-856D-2BBF6531462D}"/>
                </c:ext>
                <c:ext xmlns:c15="http://schemas.microsoft.com/office/drawing/2012/chart" uri="{CE6537A1-D6FC-4f65-9D91-7224C49458BB}">
                  <c15:dlblFieldTable>
                    <c15:dlblFTEntry>
                      <c15:txfldGUID>{AB62E438-97BC-463A-A646-A79BB18DFCC8}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BD-4B68-856D-2BBF6531462D}"/>
                </c:ext>
                <c:ext xmlns:c15="http://schemas.microsoft.com/office/drawing/2012/chart" uri="{CE6537A1-D6FC-4f65-9D91-7224C49458BB}">
                  <c15:dlblFieldTable>
                    <c15:dlblFTEntry>
                      <c15:txfldGUID>{BA749133-2DBA-4185-B4B1-AB4F19006C28}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BD-4B68-856D-2BBF6531462D}"/>
                </c:ext>
                <c:ext xmlns:c15="http://schemas.microsoft.com/office/drawing/2012/chart" uri="{CE6537A1-D6FC-4f65-9D91-7224C49458BB}">
                  <c15:dlblFieldTable>
                    <c15:dlblFTEntry>
                      <c15:txfldGUID>{01714368-C871-48B2-B33A-B81A5ACB61C3}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BD-4B68-856D-2BBF6531462D}"/>
                </c:ext>
                <c:ext xmlns:c15="http://schemas.microsoft.com/office/drawing/2012/chart" uri="{CE6537A1-D6FC-4f65-9D91-7224C49458BB}">
                  <c15:dlblFieldTable>
                    <c15:dlblFTEntry>
                      <c15:txfldGUID>{ED788DDA-F05B-4818-8659-C5A5CB849528}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BD-4B68-856D-2BBF6531462D}"/>
                </c:ext>
                <c:ext xmlns:c15="http://schemas.microsoft.com/office/drawing/2012/chart" uri="{CE6537A1-D6FC-4f65-9D91-7224C49458BB}">
                  <c15:dlblFieldTable>
                    <c15:dlblFTEntry>
                      <c15:txfldGUID>{E1FF8814-967A-4B07-B9A5-C8E7C10AB758}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BD-4B68-856D-2BBF6531462D}"/>
                </c:ext>
                <c:ext xmlns:c15="http://schemas.microsoft.com/office/drawing/2012/chart" uri="{CE6537A1-D6FC-4f65-9D91-7224C49458BB}">
                  <c15:dlblFieldTable>
                    <c15:dlblFTEntry>
                      <c15:txfldGUID>{1FCB0353-7F91-4AF8-8F8E-0A0012A85168}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BD-4B68-856D-2BBF6531462D}"/>
                </c:ext>
                <c:ext xmlns:c15="http://schemas.microsoft.com/office/drawing/2012/chart" uri="{CE6537A1-D6FC-4f65-9D91-7224C49458BB}">
                  <c15:dlblFieldTable>
                    <c15:dlblFTEntry>
                      <c15:txfldGUID>{266DE779-99EC-43AD-869E-1718B123BE7F}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BD-4B68-856D-2BBF6531462D}"/>
                </c:ext>
                <c:ext xmlns:c15="http://schemas.microsoft.com/office/drawing/2012/chart" uri="{CE6537A1-D6FC-4f65-9D91-7224C49458BB}">
                  <c15:dlblFieldTable>
                    <c15:dlblFTEntry>
                      <c15:txfldGUID>{DDE196A9-2AA3-4927-AD36-FB91FE03D36B}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41BD-4B68-856D-2BBF6531462D}"/>
            </c:ext>
          </c:extLst>
        </c:ser>
        <c:dLbls>
          <c:showLegendKey val="0"/>
          <c:showVal val="1"/>
          <c:showCatName val="0"/>
          <c:showSerName val="0"/>
          <c:showPercent val="0"/>
          <c:showBubbleSize val="0"/>
        </c:dLbls>
        <c:axId val="386059704"/>
        <c:axId val="386053432"/>
      </c:scatterChart>
      <c:valAx>
        <c:axId val="386059704"/>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053432"/>
        <c:crosses val="autoZero"/>
        <c:crossBetween val="midCat"/>
      </c:valAx>
      <c:valAx>
        <c:axId val="386053432"/>
        <c:scaling>
          <c:orientation val="minMax"/>
          <c:max val="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059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0B-4B06-99EC-686D34EE19D8}"/>
                </c:ext>
                <c:ext xmlns:c15="http://schemas.microsoft.com/office/drawing/2012/chart" uri="{CE6537A1-D6FC-4f65-9D91-7224C49458BB}">
                  <c15:dlblFieldTable>
                    <c15:dlblFTEntry>
                      <c15:txfldGUID>{D6CE0F90-DF49-43BB-AE77-E01EE9CC4736}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0B-4B06-99EC-686D34EE19D8}"/>
                </c:ext>
                <c:ext xmlns:c15="http://schemas.microsoft.com/office/drawing/2012/chart" uri="{CE6537A1-D6FC-4f65-9D91-7224C49458BB}">
                  <c15:dlblFieldTable>
                    <c15:dlblFTEntry>
                      <c15:txfldGUID>{F2F3BEB9-3B7E-4372-8744-D1D91AFDA6B6}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0B-4B06-99EC-686D34EE19D8}"/>
                </c:ext>
                <c:ext xmlns:c15="http://schemas.microsoft.com/office/drawing/2012/chart" uri="{CE6537A1-D6FC-4f65-9D91-7224C49458BB}">
                  <c15:dlblFieldTable>
                    <c15:dlblFTEntry>
                      <c15:txfldGUID>{0852B177-E457-423C-A203-58B58BDC0463}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0B-4B06-99EC-686D34EE19D8}"/>
                </c:ext>
                <c:ext xmlns:c15="http://schemas.microsoft.com/office/drawing/2012/chart" uri="{CE6537A1-D6FC-4f65-9D91-7224C49458BB}">
                  <c15:dlblFieldTable>
                    <c15:dlblFTEntry>
                      <c15:txfldGUID>{F785FB1E-124C-45D0-91A4-BA958786DE88}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0B-4B06-99EC-686D34EE19D8}"/>
                </c:ext>
                <c:ext xmlns:c15="http://schemas.microsoft.com/office/drawing/2012/chart" uri="{CE6537A1-D6FC-4f65-9D91-7224C49458BB}">
                  <c15:dlblFieldTable>
                    <c15:dlblFTEntry>
                      <c15:txfldGUID>{580DE558-20BC-4EEA-9731-E9E598AADF5E}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0B-4B06-99EC-686D34EE19D8}"/>
                </c:ext>
                <c:ext xmlns:c15="http://schemas.microsoft.com/office/drawing/2012/chart" uri="{CE6537A1-D6FC-4f65-9D91-7224C49458BB}">
                  <c15:dlblFieldTable>
                    <c15:dlblFTEntry>
                      <c15:txfldGUID>{5BF0DB38-9876-4D2C-A1C9-442657C2FD3C}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0B-4B06-99EC-686D34EE19D8}"/>
                </c:ext>
                <c:ext xmlns:c15="http://schemas.microsoft.com/office/drawing/2012/chart" uri="{CE6537A1-D6FC-4f65-9D91-7224C49458BB}">
                  <c15:dlblFieldTable>
                    <c15:dlblFTEntry>
                      <c15:txfldGUID>{B1557712-FF56-4ED5-9515-E46D536995DE}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0B-4B06-99EC-686D34EE19D8}"/>
                </c:ext>
                <c:ext xmlns:c15="http://schemas.microsoft.com/office/drawing/2012/chart" uri="{CE6537A1-D6FC-4f65-9D91-7224C49458BB}">
                  <c15:dlblFieldTable>
                    <c15:dlblFTEntry>
                      <c15:txfldGUID>{4D939168-6598-4A14-BD06-44DD675EA5D2}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0B-4B06-99EC-686D34EE19D8}"/>
                </c:ext>
                <c:ext xmlns:c15="http://schemas.microsoft.com/office/drawing/2012/chart" uri="{CE6537A1-D6FC-4f65-9D91-7224C49458BB}">
                  <c15:dlblFieldTable>
                    <c15:dlblFTEntry>
                      <c15:txfldGUID>{58694F79-BB73-43F3-BDFF-EB7A88B5FFE3}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5.7</c:v>
                </c:pt>
                <c:pt idx="16">
                  <c:v>5.0999999999999996</c:v>
                </c:pt>
                <c:pt idx="24">
                  <c:v>5.2</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20B-4B06-99EC-686D34EE19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0B-4B06-99EC-686D34EE19D8}"/>
                </c:ext>
                <c:ext xmlns:c15="http://schemas.microsoft.com/office/drawing/2012/chart" uri="{CE6537A1-D6FC-4f65-9D91-7224C49458BB}">
                  <c15:dlblFieldTable>
                    <c15:dlblFTEntry>
                      <c15:txfldGUID>{9F174DF3-68A7-429A-9196-DACF4E58B873}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0B-4B06-99EC-686D34EE19D8}"/>
                </c:ext>
                <c:ext xmlns:c15="http://schemas.microsoft.com/office/drawing/2012/chart" uri="{CE6537A1-D6FC-4f65-9D91-7224C49458BB}">
                  <c15:dlblFieldTable>
                    <c15:dlblFTEntry>
                      <c15:txfldGUID>{EBD7DD02-5457-40AC-82EF-A3ED22280EB6}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0B-4B06-99EC-686D34EE19D8}"/>
                </c:ext>
                <c:ext xmlns:c15="http://schemas.microsoft.com/office/drawing/2012/chart" uri="{CE6537A1-D6FC-4f65-9D91-7224C49458BB}">
                  <c15:dlblFieldTable>
                    <c15:dlblFTEntry>
                      <c15:txfldGUID>{A35EFB47-3630-429C-B18F-86B1A1DDD196}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0B-4B06-99EC-686D34EE19D8}"/>
                </c:ext>
                <c:ext xmlns:c15="http://schemas.microsoft.com/office/drawing/2012/chart" uri="{CE6537A1-D6FC-4f65-9D91-7224C49458BB}">
                  <c15:dlblFieldTable>
                    <c15:dlblFTEntry>
                      <c15:txfldGUID>{98218F32-2467-4562-9F5D-092854D58B45}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0B-4B06-99EC-686D34EE19D8}"/>
                </c:ext>
                <c:ext xmlns:c15="http://schemas.microsoft.com/office/drawing/2012/chart" uri="{CE6537A1-D6FC-4f65-9D91-7224C49458BB}">
                  <c15:dlblFieldTable>
                    <c15:dlblFTEntry>
                      <c15:txfldGUID>{E327F1BE-6E1D-405B-A942-8EAC1CD5EFDA}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0B-4B06-99EC-686D34EE19D8}"/>
                </c:ext>
                <c:ext xmlns:c15="http://schemas.microsoft.com/office/drawing/2012/chart" uri="{CE6537A1-D6FC-4f65-9D91-7224C49458BB}">
                  <c15:dlblFieldTable>
                    <c15:dlblFTEntry>
                      <c15:txfldGUID>{BFFC8419-82B8-41EB-9D2D-E21465A6C1BB}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0B-4B06-99EC-686D34EE19D8}"/>
                </c:ext>
                <c:ext xmlns:c15="http://schemas.microsoft.com/office/drawing/2012/chart" uri="{CE6537A1-D6FC-4f65-9D91-7224C49458BB}">
                  <c15:dlblFieldTable>
                    <c15:dlblFTEntry>
                      <c15:txfldGUID>{B08D7598-9C4E-4BDA-A4B1-4BCA6EB76FC3}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0B-4B06-99EC-686D34EE19D8}"/>
                </c:ext>
                <c:ext xmlns:c15="http://schemas.microsoft.com/office/drawing/2012/chart" uri="{CE6537A1-D6FC-4f65-9D91-7224C49458BB}">
                  <c15:dlblFieldTable>
                    <c15:dlblFTEntry>
                      <c15:txfldGUID>{29E1A67A-D51E-43B6-8178-20CA134A6566}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0B-4B06-99EC-686D34EE19D8}"/>
                </c:ext>
                <c:ext xmlns:c15="http://schemas.microsoft.com/office/drawing/2012/chart" uri="{CE6537A1-D6FC-4f65-9D91-7224C49458BB}">
                  <c15:dlblFieldTable>
                    <c15:dlblFTEntry>
                      <c15:txfldGUID>{95E6571E-197E-4F89-B82B-E1F46602472C}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520B-4B06-99EC-686D34EE19D8}"/>
            </c:ext>
          </c:extLst>
        </c:ser>
        <c:dLbls>
          <c:showLegendKey val="0"/>
          <c:showVal val="1"/>
          <c:showCatName val="0"/>
          <c:showSerName val="0"/>
          <c:showPercent val="0"/>
          <c:showBubbleSize val="0"/>
        </c:dLbls>
        <c:axId val="386053824"/>
        <c:axId val="386055000"/>
      </c:scatterChart>
      <c:valAx>
        <c:axId val="386053824"/>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055000"/>
        <c:crosses val="autoZero"/>
        <c:crossBetween val="midCat"/>
      </c:valAx>
      <c:valAx>
        <c:axId val="38605500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053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傾向であったが、平成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であり、横ばいとなっている。なお、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ポイント下回っており、全国・県平均と比較しても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低水準にある。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既発債の定期償還に加え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高利残債の利率見直し交渉を積極的に行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っていることや、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交付税算入率の高い合併特例債を計画的に活用してきた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ことにより、現在の水準に抑えられているものと分析している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今後は、合併特例債の発行可能額が枯渇することから、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本来の対象事業における地方債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算入公債費等が減少する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ことが想定される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悪化が懸念される。そのため慎重な財政計画の下、適量、適切な事業実施により各比率の改善に努める必要がある。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latin typeface="ＭＳ Ｐゴシック" panose="020B0600070205080204" pitchFamily="50" charset="-128"/>
              <a:ea typeface="ＭＳ Ｐゴシック" panose="020B0600070205080204" pitchFamily="50" charset="-128"/>
            </a:rPr>
            <a:t>満期一括償還地方債の借入がなく、満期一括償還地方債の償還の財源として積み立てていない。</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中央学校給食センター建設事業等の大型事業の地方債発行により地方債残高は増加したが、その他の項目については減少している。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将来負担額に対し、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財政調整基金等の大幅な取崩しにより約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億円減少したものの約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年度末）の充当可能基金を保有していること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の高い合併特例債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優先的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してきたことなどから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、将来負担比率は生じていない。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また、退職手当負担（見込）額についても適正な定員管理により新規採用を最小限に留めていることなどから抑制されているが、今後は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市税収入が景気に左右されやすく不安定であることや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、普通交付税の段階的縮減期間に入っていることなど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を鑑み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、財源不足を補い収支の均衡を保つため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財政調整基金等からの繰入れ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想定され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、より一層の事務事業の効率化、適正化を図り、歳出抑制に努めるとともに慎重な市債発行と基金運用に努めることが重要である。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保育所など子育て支援施設等の事業及び運営に必要な資金として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「阿南市輝く子どもの子育て応援に係る日亜化学工業基金」を約９千万円取り崩したことや、阿南医療センター整備補助事業等の大型事業や財源調整のため財政調整基金を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億円取り崩したこと等により、基金全体としては約６億７千万円の減となった。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新市まちづくり計画に掲げる事業に充てていくことを目的として、平成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合併特例債を活用した基金である「輝けあなんふるさと創造基金」を造成した。老朽化した公共施設の更新に係る費用や義務的経費が増大していること、大幅な税収増が見込めないことから、基金全体の額は今後減少していく見込み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・ふるさとづくり基金：「自ら考え自ら行う地域づくり」の意識をひろめ、魅力ある阿南市づくりを実践する気風を醸成し、阿南市の活性化及び地</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域の振興を推進する事業又は若人の海外における視察研修を助成する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・輝けあなんふるさと創造基金：地域振興及び市民の一体感の醸成を図るために実施する事業の財源を確保し、前年度までに返済した額まで</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の範囲内で、新市まちづくり計画に位置づけられた事業に充てるため、合併特例債を活用して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億円を積み立てて新たに基金を造成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育て支援施設等の事業及び運営に必要な資金の財源に充てるため、約９千万円を取り崩したことによる減</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・阿南市公共用施設維持基金：発電用施設周辺地域整備法第７条の規定に基づく交付金により整備された公共用施設について、老朽化が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進んでいることから修繕その他の維持補修に充てる予定。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・大型の単独事業である阿南医療センター整備補助事業の実施に伴う取り崩し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・普通交付税の合併算定替の段階的縮減による財源不足に伴う取り崩し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・老朽化施設の更新費用、扶助費等義務的経費などが年々増加することが見込まれるため、残高は減少していくことが想定される。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・災害の備え等を考慮しつつ、必要事業をしゅん別し、効果的に取り崩し・積み立てを行う。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・基金運用から生ずる収益を約５百万円積み立てたことによる増加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市債の償還及び適正な管理に必要な財源を確保するため、計画的に積み立てる。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有形固定資産減価償却率は類似団体、全国平均及び県平均を下回っているが、多数の公共施設が耐用年数を迎えつつある状況を踏まえ、平成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年３月に、平成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年度から令和８年度までの</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年間を計画期間とする「阿南市公共施設等総合管理計画」を策定し、健全で持続可能な行政運営を行っていくため、計画的な施設の更新・維持に努めることとしている。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3" name="直線コネクタ 72"/>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4"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5" name="直線コネクタ 74"/>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8"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フローチャート: 判断 78"/>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2" name="フローチャート: 判断 81"/>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88" name="楕円 87"/>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9" name="有形固定資産減価償却率該当値テキスト"/>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90" name="楕円 89"/>
        <xdr:cNvSpPr/>
      </xdr:nvSpPr>
      <xdr:spPr>
        <a:xfrm>
          <a:off x="4000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105622</xdr:rowOff>
    </xdr:to>
    <xdr:cxnSp macro="">
      <xdr:nvCxnSpPr>
        <xdr:cNvPr id="91" name="直線コネクタ 90"/>
        <xdr:cNvCxnSpPr/>
      </xdr:nvCxnSpPr>
      <xdr:spPr>
        <a:xfrm flipV="1">
          <a:off x="4051300" y="63203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115993</xdr:rowOff>
    </xdr:from>
    <xdr:to>
      <xdr:col>15</xdr:col>
      <xdr:colOff>187325</xdr:colOff>
      <xdr:row>33</xdr:row>
      <xdr:rowOff>46143</xdr:rowOff>
    </xdr:to>
    <xdr:sp macro="" textlink="">
      <xdr:nvSpPr>
        <xdr:cNvPr id="92" name="楕円 91"/>
        <xdr:cNvSpPr/>
      </xdr:nvSpPr>
      <xdr:spPr>
        <a:xfrm>
          <a:off x="3238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105622</xdr:rowOff>
    </xdr:from>
    <xdr:to>
      <xdr:col>19</xdr:col>
      <xdr:colOff>136525</xdr:colOff>
      <xdr:row>32</xdr:row>
      <xdr:rowOff>166793</xdr:rowOff>
    </xdr:to>
    <xdr:cxnSp macro="">
      <xdr:nvCxnSpPr>
        <xdr:cNvPr id="93" name="直線コネクタ 92"/>
        <xdr:cNvCxnSpPr/>
      </xdr:nvCxnSpPr>
      <xdr:spPr>
        <a:xfrm flipV="1">
          <a:off x="3289300" y="636354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94" name="楕円 93"/>
        <xdr:cNvSpPr/>
      </xdr:nvSpPr>
      <xdr:spPr>
        <a:xfrm>
          <a:off x="247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166793</xdr:rowOff>
    </xdr:from>
    <xdr:to>
      <xdr:col>15</xdr:col>
      <xdr:colOff>136525</xdr:colOff>
      <xdr:row>33</xdr:row>
      <xdr:rowOff>13335</xdr:rowOff>
    </xdr:to>
    <xdr:cxnSp macro="">
      <xdr:nvCxnSpPr>
        <xdr:cNvPr id="95" name="直線コネクタ 94"/>
        <xdr:cNvCxnSpPr/>
      </xdr:nvCxnSpPr>
      <xdr:spPr>
        <a:xfrm flipV="1">
          <a:off x="2527300" y="642471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6"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7"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8"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99" name="n_1mainValue有形固定資産減価償却率"/>
        <xdr:cNvSpPr txBox="1"/>
      </xdr:nvSpPr>
      <xdr:spPr>
        <a:xfrm>
          <a:off x="38360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37270</xdr:rowOff>
    </xdr:from>
    <xdr:ext cx="405111" cy="259045"/>
    <xdr:sp macro="" textlink="">
      <xdr:nvSpPr>
        <xdr:cNvPr id="100" name="n_2mainValue有形固定資産減価償却率"/>
        <xdr:cNvSpPr txBox="1"/>
      </xdr:nvSpPr>
      <xdr:spPr>
        <a:xfrm>
          <a:off x="30867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101" name="n_3mainValue有形固定資産減価償却率"/>
        <xdr:cNvSpPr txBox="1"/>
      </xdr:nvSpPr>
      <xdr:spPr>
        <a:xfrm>
          <a:off x="2324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債務償還比率は類似団体及び全国平均を下回っているが、中央学校給食センター建設事業等により将来負担額が増加し、平成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年度と比べ</a:t>
          </a:r>
          <a:r>
            <a:rPr kumimoji="1" lang="en-US" altLang="ja-JP" sz="1100">
              <a:latin typeface="ＭＳ Ｐゴシック" panose="020B0600070205080204" pitchFamily="50" charset="-128"/>
              <a:ea typeface="ＭＳ Ｐゴシック" panose="020B0600070205080204" pitchFamily="50" charset="-128"/>
            </a:rPr>
            <a:t>102.5</a:t>
          </a:r>
          <a:r>
            <a:rPr kumimoji="1" lang="ja-JP" altLang="en-US" sz="1100">
              <a:latin typeface="ＭＳ Ｐゴシック" panose="020B0600070205080204" pitchFamily="50" charset="-128"/>
              <a:ea typeface="ＭＳ Ｐゴシック" panose="020B0600070205080204" pitchFamily="50" charset="-128"/>
            </a:rPr>
            <a:t>％上昇した。「第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次阿南市総合計画」の理念に沿って施策・事業の精査を行い、市債残高の抑制を図るなど、財政の健全化に努めていく。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30" name="直線コネクタ 129"/>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33"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4" name="直線コネクタ 133"/>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5"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6" name="フローチャート: 判断 135"/>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7" name="フローチャート: 判断 136"/>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124608</xdr:rowOff>
    </xdr:from>
    <xdr:to>
      <xdr:col>76</xdr:col>
      <xdr:colOff>73025</xdr:colOff>
      <xdr:row>31</xdr:row>
      <xdr:rowOff>54758</xdr:rowOff>
    </xdr:to>
    <xdr:sp macro="" textlink="">
      <xdr:nvSpPr>
        <xdr:cNvPr id="143" name="楕円 142"/>
        <xdr:cNvSpPr/>
      </xdr:nvSpPr>
      <xdr:spPr>
        <a:xfrm>
          <a:off x="14744700" y="60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103035</xdr:rowOff>
    </xdr:from>
    <xdr:ext cx="469744" cy="259045"/>
    <xdr:sp macro="" textlink="">
      <xdr:nvSpPr>
        <xdr:cNvPr id="144" name="債務償還比率該当値テキスト"/>
        <xdr:cNvSpPr txBox="1"/>
      </xdr:nvSpPr>
      <xdr:spPr>
        <a:xfrm>
          <a:off x="14846300" y="601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76101</xdr:rowOff>
    </xdr:from>
    <xdr:to>
      <xdr:col>72</xdr:col>
      <xdr:colOff>123825</xdr:colOff>
      <xdr:row>32</xdr:row>
      <xdr:rowOff>6251</xdr:rowOff>
    </xdr:to>
    <xdr:sp macro="" textlink="">
      <xdr:nvSpPr>
        <xdr:cNvPr id="145" name="楕円 144"/>
        <xdr:cNvSpPr/>
      </xdr:nvSpPr>
      <xdr:spPr>
        <a:xfrm>
          <a:off x="14033500" y="61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3958</xdr:rowOff>
    </xdr:from>
    <xdr:to>
      <xdr:col>76</xdr:col>
      <xdr:colOff>22225</xdr:colOff>
      <xdr:row>31</xdr:row>
      <xdr:rowOff>126901</xdr:rowOff>
    </xdr:to>
    <xdr:cxnSp macro="">
      <xdr:nvCxnSpPr>
        <xdr:cNvPr id="146" name="直線コネクタ 145"/>
        <xdr:cNvCxnSpPr/>
      </xdr:nvCxnSpPr>
      <xdr:spPr>
        <a:xfrm flipV="1">
          <a:off x="14084300" y="6090433"/>
          <a:ext cx="7112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7"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168828</xdr:rowOff>
    </xdr:from>
    <xdr:ext cx="469744" cy="259045"/>
    <xdr:sp macro="" textlink="">
      <xdr:nvSpPr>
        <xdr:cNvPr id="148" name="n_1mainValue債務償還比率"/>
        <xdr:cNvSpPr txBox="1"/>
      </xdr:nvSpPr>
      <xdr:spPr>
        <a:xfrm>
          <a:off x="13836727" y="625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1" name="楕円 70"/>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2" name="【道路】&#10;有形固定資産減価償却率該当値テキスト"/>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3" name="楕円 72"/>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127635</xdr:rowOff>
    </xdr:to>
    <xdr:cxnSp macro="">
      <xdr:nvCxnSpPr>
        <xdr:cNvPr id="74" name="直線コネクタ 73"/>
        <xdr:cNvCxnSpPr/>
      </xdr:nvCxnSpPr>
      <xdr:spPr>
        <a:xfrm flipV="1">
          <a:off x="3797300" y="6608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5" name="楕円 74"/>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127635</xdr:rowOff>
    </xdr:from>
    <xdr:to>
      <xdr:col>19</xdr:col>
      <xdr:colOff>177800</xdr:colOff>
      <xdr:row>38</xdr:row>
      <xdr:rowOff>161925</xdr:rowOff>
    </xdr:to>
    <xdr:cxnSp macro="">
      <xdr:nvCxnSpPr>
        <xdr:cNvPr id="76" name="直線コネクタ 75"/>
        <xdr:cNvCxnSpPr/>
      </xdr:nvCxnSpPr>
      <xdr:spPr>
        <a:xfrm flipV="1">
          <a:off x="2908300" y="664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143510</xdr:rowOff>
    </xdr:from>
    <xdr:to>
      <xdr:col>10</xdr:col>
      <xdr:colOff>165100</xdr:colOff>
      <xdr:row>39</xdr:row>
      <xdr:rowOff>73660</xdr:rowOff>
    </xdr:to>
    <xdr:sp macro="" textlink="">
      <xdr:nvSpPr>
        <xdr:cNvPr id="77" name="楕円 76"/>
        <xdr:cNvSpPr/>
      </xdr:nvSpPr>
      <xdr:spPr>
        <a:xfrm>
          <a:off x="1968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161925</xdr:rowOff>
    </xdr:from>
    <xdr:to>
      <xdr:col>15</xdr:col>
      <xdr:colOff>50800</xdr:colOff>
      <xdr:row>39</xdr:row>
      <xdr:rowOff>22860</xdr:rowOff>
    </xdr:to>
    <xdr:cxnSp macro="">
      <xdr:nvCxnSpPr>
        <xdr:cNvPr id="78" name="直線コネクタ 77"/>
        <xdr:cNvCxnSpPr/>
      </xdr:nvCxnSpPr>
      <xdr:spPr>
        <a:xfrm flipV="1">
          <a:off x="2019300" y="6677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2"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3" name="n_2mainValue【道路】&#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64787</xdr:rowOff>
    </xdr:from>
    <xdr:ext cx="405111" cy="259045"/>
    <xdr:sp macro="" textlink="">
      <xdr:nvSpPr>
        <xdr:cNvPr id="84" name="n_3mainValue【道路】&#10;有形固定資産減価償却率"/>
        <xdr:cNvSpPr txBox="1"/>
      </xdr:nvSpPr>
      <xdr:spPr>
        <a:xfrm>
          <a:off x="1816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141137</xdr:rowOff>
    </xdr:from>
    <xdr:to>
      <xdr:col>55</xdr:col>
      <xdr:colOff>50800</xdr:colOff>
      <xdr:row>40</xdr:row>
      <xdr:rowOff>71287</xdr:rowOff>
    </xdr:to>
    <xdr:sp macro="" textlink="">
      <xdr:nvSpPr>
        <xdr:cNvPr id="125" name="楕円 124"/>
        <xdr:cNvSpPr/>
      </xdr:nvSpPr>
      <xdr:spPr>
        <a:xfrm>
          <a:off x="10426700" y="68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119564</xdr:rowOff>
    </xdr:from>
    <xdr:ext cx="534377" cy="259045"/>
    <xdr:sp macro="" textlink="">
      <xdr:nvSpPr>
        <xdr:cNvPr id="126" name="【道路】&#10;一人当たり延長該当値テキスト"/>
        <xdr:cNvSpPr txBox="1"/>
      </xdr:nvSpPr>
      <xdr:spPr>
        <a:xfrm>
          <a:off x="10515600" y="6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145513</xdr:rowOff>
    </xdr:from>
    <xdr:to>
      <xdr:col>50</xdr:col>
      <xdr:colOff>165100</xdr:colOff>
      <xdr:row>40</xdr:row>
      <xdr:rowOff>75663</xdr:rowOff>
    </xdr:to>
    <xdr:sp macro="" textlink="">
      <xdr:nvSpPr>
        <xdr:cNvPr id="127" name="楕円 126"/>
        <xdr:cNvSpPr/>
      </xdr:nvSpPr>
      <xdr:spPr>
        <a:xfrm>
          <a:off x="9588500" y="68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20487</xdr:rowOff>
    </xdr:from>
    <xdr:to>
      <xdr:col>55</xdr:col>
      <xdr:colOff>0</xdr:colOff>
      <xdr:row>40</xdr:row>
      <xdr:rowOff>24863</xdr:rowOff>
    </xdr:to>
    <xdr:cxnSp macro="">
      <xdr:nvCxnSpPr>
        <xdr:cNvPr id="128" name="直線コネクタ 127"/>
        <xdr:cNvCxnSpPr/>
      </xdr:nvCxnSpPr>
      <xdr:spPr>
        <a:xfrm flipV="1">
          <a:off x="9639300" y="6878487"/>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149432</xdr:rowOff>
    </xdr:from>
    <xdr:to>
      <xdr:col>46</xdr:col>
      <xdr:colOff>38100</xdr:colOff>
      <xdr:row>40</xdr:row>
      <xdr:rowOff>79582</xdr:rowOff>
    </xdr:to>
    <xdr:sp macro="" textlink="">
      <xdr:nvSpPr>
        <xdr:cNvPr id="129" name="楕円 128"/>
        <xdr:cNvSpPr/>
      </xdr:nvSpPr>
      <xdr:spPr>
        <a:xfrm>
          <a:off x="8699500" y="68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24863</xdr:rowOff>
    </xdr:from>
    <xdr:to>
      <xdr:col>50</xdr:col>
      <xdr:colOff>114300</xdr:colOff>
      <xdr:row>40</xdr:row>
      <xdr:rowOff>28782</xdr:rowOff>
    </xdr:to>
    <xdr:cxnSp macro="">
      <xdr:nvCxnSpPr>
        <xdr:cNvPr id="130" name="直線コネクタ 129"/>
        <xdr:cNvCxnSpPr/>
      </xdr:nvCxnSpPr>
      <xdr:spPr>
        <a:xfrm flipV="1">
          <a:off x="8750300" y="688286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153874</xdr:rowOff>
    </xdr:from>
    <xdr:to>
      <xdr:col>41</xdr:col>
      <xdr:colOff>101600</xdr:colOff>
      <xdr:row>40</xdr:row>
      <xdr:rowOff>84024</xdr:rowOff>
    </xdr:to>
    <xdr:sp macro="" textlink="">
      <xdr:nvSpPr>
        <xdr:cNvPr id="131" name="楕円 130"/>
        <xdr:cNvSpPr/>
      </xdr:nvSpPr>
      <xdr:spPr>
        <a:xfrm>
          <a:off x="7810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28782</xdr:rowOff>
    </xdr:from>
    <xdr:to>
      <xdr:col>45</xdr:col>
      <xdr:colOff>177800</xdr:colOff>
      <xdr:row>40</xdr:row>
      <xdr:rowOff>33224</xdr:rowOff>
    </xdr:to>
    <xdr:cxnSp macro="">
      <xdr:nvCxnSpPr>
        <xdr:cNvPr id="132" name="直線コネクタ 131"/>
        <xdr:cNvCxnSpPr/>
      </xdr:nvCxnSpPr>
      <xdr:spPr>
        <a:xfrm flipV="1">
          <a:off x="7861300" y="6886782"/>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66790</xdr:rowOff>
    </xdr:from>
    <xdr:ext cx="534377" cy="259045"/>
    <xdr:sp macro="" textlink="">
      <xdr:nvSpPr>
        <xdr:cNvPr id="136" name="n_1mainValue【道路】&#10;一人当たり延長"/>
        <xdr:cNvSpPr txBox="1"/>
      </xdr:nvSpPr>
      <xdr:spPr>
        <a:xfrm>
          <a:off x="9359411" y="692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70709</xdr:rowOff>
    </xdr:from>
    <xdr:ext cx="534377" cy="259045"/>
    <xdr:sp macro="" textlink="">
      <xdr:nvSpPr>
        <xdr:cNvPr id="137" name="n_2mainValue【道路】&#10;一人当たり延長"/>
        <xdr:cNvSpPr txBox="1"/>
      </xdr:nvSpPr>
      <xdr:spPr>
        <a:xfrm>
          <a:off x="8483111" y="69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75151</xdr:rowOff>
    </xdr:from>
    <xdr:ext cx="534377" cy="259045"/>
    <xdr:sp macro="" textlink="">
      <xdr:nvSpPr>
        <xdr:cNvPr id="138" name="n_3mainValue【道路】&#10;一人当たり延長"/>
        <xdr:cNvSpPr txBox="1"/>
      </xdr:nvSpPr>
      <xdr:spPr>
        <a:xfrm>
          <a:off x="7594111" y="69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79" name="楕円 178"/>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80" name="【橋りょう・トンネ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81" name="楕円 180"/>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9797</xdr:rowOff>
    </xdr:to>
    <xdr:cxnSp macro="">
      <xdr:nvCxnSpPr>
        <xdr:cNvPr id="182" name="直線コネクタ 181"/>
        <xdr:cNvCxnSpPr/>
      </xdr:nvCxnSpPr>
      <xdr:spPr>
        <a:xfrm flipV="1">
          <a:off x="3797300" y="104453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83" name="楕円 182"/>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35923</xdr:rowOff>
    </xdr:to>
    <xdr:cxnSp macro="">
      <xdr:nvCxnSpPr>
        <xdr:cNvPr id="184" name="直線コネクタ 183"/>
        <xdr:cNvCxnSpPr/>
      </xdr:nvCxnSpPr>
      <xdr:spPr>
        <a:xfrm flipV="1">
          <a:off x="2908300" y="104682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5" name="楕円 184"/>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57150</xdr:rowOff>
    </xdr:to>
    <xdr:cxnSp macro="">
      <xdr:nvCxnSpPr>
        <xdr:cNvPr id="186" name="直線コネクタ 185"/>
        <xdr:cNvCxnSpPr/>
      </xdr:nvCxnSpPr>
      <xdr:spPr>
        <a:xfrm flipV="1">
          <a:off x="2019300" y="104943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190" name="n_1main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91"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92"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100931</xdr:rowOff>
    </xdr:from>
    <xdr:to>
      <xdr:col>55</xdr:col>
      <xdr:colOff>50800</xdr:colOff>
      <xdr:row>64</xdr:row>
      <xdr:rowOff>31081</xdr:rowOff>
    </xdr:to>
    <xdr:sp macro="" textlink="">
      <xdr:nvSpPr>
        <xdr:cNvPr id="231" name="楕円 230"/>
        <xdr:cNvSpPr/>
      </xdr:nvSpPr>
      <xdr:spPr>
        <a:xfrm>
          <a:off x="10426700" y="109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10515600"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102251</xdr:rowOff>
    </xdr:from>
    <xdr:to>
      <xdr:col>50</xdr:col>
      <xdr:colOff>165100</xdr:colOff>
      <xdr:row>64</xdr:row>
      <xdr:rowOff>32401</xdr:rowOff>
    </xdr:to>
    <xdr:sp macro="" textlink="">
      <xdr:nvSpPr>
        <xdr:cNvPr id="233" name="楕円 232"/>
        <xdr:cNvSpPr/>
      </xdr:nvSpPr>
      <xdr:spPr>
        <a:xfrm>
          <a:off x="9588500" y="109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151731</xdr:rowOff>
    </xdr:from>
    <xdr:to>
      <xdr:col>55</xdr:col>
      <xdr:colOff>0</xdr:colOff>
      <xdr:row>63</xdr:row>
      <xdr:rowOff>153051</xdr:rowOff>
    </xdr:to>
    <xdr:cxnSp macro="">
      <xdr:nvCxnSpPr>
        <xdr:cNvPr id="234" name="直線コネクタ 233"/>
        <xdr:cNvCxnSpPr/>
      </xdr:nvCxnSpPr>
      <xdr:spPr>
        <a:xfrm flipV="1">
          <a:off x="9639300" y="10953081"/>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103105</xdr:rowOff>
    </xdr:from>
    <xdr:to>
      <xdr:col>46</xdr:col>
      <xdr:colOff>38100</xdr:colOff>
      <xdr:row>64</xdr:row>
      <xdr:rowOff>33255</xdr:rowOff>
    </xdr:to>
    <xdr:sp macro="" textlink="">
      <xdr:nvSpPr>
        <xdr:cNvPr id="235" name="楕円 234"/>
        <xdr:cNvSpPr/>
      </xdr:nvSpPr>
      <xdr:spPr>
        <a:xfrm>
          <a:off x="8699500" y="109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153051</xdr:rowOff>
    </xdr:from>
    <xdr:to>
      <xdr:col>50</xdr:col>
      <xdr:colOff>114300</xdr:colOff>
      <xdr:row>63</xdr:row>
      <xdr:rowOff>153905</xdr:rowOff>
    </xdr:to>
    <xdr:cxnSp macro="">
      <xdr:nvCxnSpPr>
        <xdr:cNvPr id="236" name="直線コネクタ 235"/>
        <xdr:cNvCxnSpPr/>
      </xdr:nvCxnSpPr>
      <xdr:spPr>
        <a:xfrm flipV="1">
          <a:off x="8750300" y="10954401"/>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104482</xdr:rowOff>
    </xdr:from>
    <xdr:to>
      <xdr:col>41</xdr:col>
      <xdr:colOff>101600</xdr:colOff>
      <xdr:row>64</xdr:row>
      <xdr:rowOff>34632</xdr:rowOff>
    </xdr:to>
    <xdr:sp macro="" textlink="">
      <xdr:nvSpPr>
        <xdr:cNvPr id="237" name="楕円 236"/>
        <xdr:cNvSpPr/>
      </xdr:nvSpPr>
      <xdr:spPr>
        <a:xfrm>
          <a:off x="7810500" y="109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153905</xdr:rowOff>
    </xdr:from>
    <xdr:to>
      <xdr:col>45</xdr:col>
      <xdr:colOff>177800</xdr:colOff>
      <xdr:row>63</xdr:row>
      <xdr:rowOff>155282</xdr:rowOff>
    </xdr:to>
    <xdr:cxnSp macro="">
      <xdr:nvCxnSpPr>
        <xdr:cNvPr id="238" name="直線コネクタ 237"/>
        <xdr:cNvCxnSpPr/>
      </xdr:nvCxnSpPr>
      <xdr:spPr>
        <a:xfrm flipV="1">
          <a:off x="7861300" y="1095525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23528</xdr:rowOff>
    </xdr:from>
    <xdr:ext cx="599010" cy="259045"/>
    <xdr:sp macro="" textlink="">
      <xdr:nvSpPr>
        <xdr:cNvPr id="242" name="n_1mainValue【橋りょう・トンネル】&#10;一人当たり有形固定資産（償却資産）額"/>
        <xdr:cNvSpPr txBox="1"/>
      </xdr:nvSpPr>
      <xdr:spPr>
        <a:xfrm>
          <a:off x="9327095" y="1099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24382</xdr:rowOff>
    </xdr:from>
    <xdr:ext cx="599010" cy="259045"/>
    <xdr:sp macro="" textlink="">
      <xdr:nvSpPr>
        <xdr:cNvPr id="243" name="n_2mainValue【橋りょう・トンネル】&#10;一人当たり有形固定資産（償却資産）額"/>
        <xdr:cNvSpPr txBox="1"/>
      </xdr:nvSpPr>
      <xdr:spPr>
        <a:xfrm>
          <a:off x="8450795" y="109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25759</xdr:rowOff>
    </xdr:from>
    <xdr:ext cx="599010" cy="259045"/>
    <xdr:sp macro="" textlink="">
      <xdr:nvSpPr>
        <xdr:cNvPr id="244" name="n_3mainValue【橋りょう・トンネル】&#10;一人当たり有形固定資産（償却資産）額"/>
        <xdr:cNvSpPr txBox="1"/>
      </xdr:nvSpPr>
      <xdr:spPr>
        <a:xfrm>
          <a:off x="7561795" y="109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151892</xdr:rowOff>
    </xdr:from>
    <xdr:to>
      <xdr:col>24</xdr:col>
      <xdr:colOff>114300</xdr:colOff>
      <xdr:row>82</xdr:row>
      <xdr:rowOff>82042</xdr:rowOff>
    </xdr:to>
    <xdr:sp macro="" textlink="">
      <xdr:nvSpPr>
        <xdr:cNvPr id="282" name="楕円 281"/>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3319</xdr:rowOff>
    </xdr:from>
    <xdr:ext cx="405111" cy="259045"/>
    <xdr:sp macro="" textlink="">
      <xdr:nvSpPr>
        <xdr:cNvPr id="283" name="【公営住宅】&#10;有形固定資産減価償却率該当値テキスト"/>
        <xdr:cNvSpPr txBox="1"/>
      </xdr:nvSpPr>
      <xdr:spPr>
        <a:xfrm>
          <a:off x="4673600" y="1389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84" name="楕円 283"/>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31242</xdr:rowOff>
    </xdr:from>
    <xdr:to>
      <xdr:col>24</xdr:col>
      <xdr:colOff>63500</xdr:colOff>
      <xdr:row>82</xdr:row>
      <xdr:rowOff>33528</xdr:rowOff>
    </xdr:to>
    <xdr:cxnSp macro="">
      <xdr:nvCxnSpPr>
        <xdr:cNvPr id="285" name="直線コネクタ 284"/>
        <xdr:cNvCxnSpPr/>
      </xdr:nvCxnSpPr>
      <xdr:spPr>
        <a:xfrm flipV="1">
          <a:off x="3797300" y="140901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5587</xdr:rowOff>
    </xdr:from>
    <xdr:to>
      <xdr:col>15</xdr:col>
      <xdr:colOff>101600</xdr:colOff>
      <xdr:row>82</xdr:row>
      <xdr:rowOff>107187</xdr:rowOff>
    </xdr:to>
    <xdr:sp macro="" textlink="">
      <xdr:nvSpPr>
        <xdr:cNvPr id="286" name="楕円 285"/>
        <xdr:cNvSpPr/>
      </xdr:nvSpPr>
      <xdr:spPr>
        <a:xfrm>
          <a:off x="2857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56387</xdr:rowOff>
    </xdr:to>
    <xdr:cxnSp macro="">
      <xdr:nvCxnSpPr>
        <xdr:cNvPr id="287" name="直線コネクタ 286"/>
        <xdr:cNvCxnSpPr/>
      </xdr:nvCxnSpPr>
      <xdr:spPr>
        <a:xfrm flipV="1">
          <a:off x="2908300" y="140924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30735</xdr:rowOff>
    </xdr:from>
    <xdr:to>
      <xdr:col>10</xdr:col>
      <xdr:colOff>165100</xdr:colOff>
      <xdr:row>82</xdr:row>
      <xdr:rowOff>132335</xdr:rowOff>
    </xdr:to>
    <xdr:sp macro="" textlink="">
      <xdr:nvSpPr>
        <xdr:cNvPr id="288" name="楕円 287"/>
        <xdr:cNvSpPr/>
      </xdr:nvSpPr>
      <xdr:spPr>
        <a:xfrm>
          <a:off x="1968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56387</xdr:rowOff>
    </xdr:from>
    <xdr:to>
      <xdr:col>15</xdr:col>
      <xdr:colOff>50800</xdr:colOff>
      <xdr:row>82</xdr:row>
      <xdr:rowOff>81535</xdr:rowOff>
    </xdr:to>
    <xdr:cxnSp macro="">
      <xdr:nvCxnSpPr>
        <xdr:cNvPr id="289" name="直線コネクタ 288"/>
        <xdr:cNvCxnSpPr/>
      </xdr:nvCxnSpPr>
      <xdr:spPr>
        <a:xfrm flipV="1">
          <a:off x="2019300" y="141152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100855</xdr:rowOff>
    </xdr:from>
    <xdr:ext cx="405111" cy="259045"/>
    <xdr:sp macro="" textlink="">
      <xdr:nvSpPr>
        <xdr:cNvPr id="293" name="n_1main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94" name="n_2mainValue【公営住宅】&#10;有形固定資産減価償却率"/>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148862</xdr:rowOff>
    </xdr:from>
    <xdr:ext cx="405111" cy="259045"/>
    <xdr:sp macro="" textlink="">
      <xdr:nvSpPr>
        <xdr:cNvPr id="295" name="n_3mainValue【公営住宅】&#10;有形固定資産減価償却率"/>
        <xdr:cNvSpPr txBox="1"/>
      </xdr:nvSpPr>
      <xdr:spPr>
        <a:xfrm>
          <a:off x="1816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122174</xdr:rowOff>
    </xdr:from>
    <xdr:to>
      <xdr:col>55</xdr:col>
      <xdr:colOff>50800</xdr:colOff>
      <xdr:row>81</xdr:row>
      <xdr:rowOff>52324</xdr:rowOff>
    </xdr:to>
    <xdr:sp macro="" textlink="">
      <xdr:nvSpPr>
        <xdr:cNvPr id="334" name="楕円 333"/>
        <xdr:cNvSpPr/>
      </xdr:nvSpPr>
      <xdr:spPr>
        <a:xfrm>
          <a:off x="104267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145051</xdr:rowOff>
    </xdr:from>
    <xdr:ext cx="469744" cy="259045"/>
    <xdr:sp macro="" textlink="">
      <xdr:nvSpPr>
        <xdr:cNvPr id="335" name="【公営住宅】&#10;一人当たり面積該当値テキスト"/>
        <xdr:cNvSpPr txBox="1"/>
      </xdr:nvSpPr>
      <xdr:spPr>
        <a:xfrm>
          <a:off x="10515600" y="136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145796</xdr:rowOff>
    </xdr:from>
    <xdr:to>
      <xdr:col>50</xdr:col>
      <xdr:colOff>165100</xdr:colOff>
      <xdr:row>81</xdr:row>
      <xdr:rowOff>75946</xdr:rowOff>
    </xdr:to>
    <xdr:sp macro="" textlink="">
      <xdr:nvSpPr>
        <xdr:cNvPr id="336" name="楕円 335"/>
        <xdr:cNvSpPr/>
      </xdr:nvSpPr>
      <xdr:spPr>
        <a:xfrm>
          <a:off x="9588500" y="138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1524</xdr:rowOff>
    </xdr:from>
    <xdr:to>
      <xdr:col>55</xdr:col>
      <xdr:colOff>0</xdr:colOff>
      <xdr:row>81</xdr:row>
      <xdr:rowOff>25146</xdr:rowOff>
    </xdr:to>
    <xdr:cxnSp macro="">
      <xdr:nvCxnSpPr>
        <xdr:cNvPr id="337" name="直線コネクタ 336"/>
        <xdr:cNvCxnSpPr/>
      </xdr:nvCxnSpPr>
      <xdr:spPr>
        <a:xfrm flipV="1">
          <a:off x="9639300" y="1388897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38" name="楕円 337"/>
        <xdr:cNvSpPr/>
      </xdr:nvSpPr>
      <xdr:spPr>
        <a:xfrm>
          <a:off x="869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25146</xdr:rowOff>
    </xdr:from>
    <xdr:to>
      <xdr:col>50</xdr:col>
      <xdr:colOff>114300</xdr:colOff>
      <xdr:row>81</xdr:row>
      <xdr:rowOff>26670</xdr:rowOff>
    </xdr:to>
    <xdr:cxnSp macro="">
      <xdr:nvCxnSpPr>
        <xdr:cNvPr id="339" name="直線コネクタ 338"/>
        <xdr:cNvCxnSpPr/>
      </xdr:nvCxnSpPr>
      <xdr:spPr>
        <a:xfrm flipV="1">
          <a:off x="8750300" y="139125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150368</xdr:rowOff>
    </xdr:from>
    <xdr:to>
      <xdr:col>41</xdr:col>
      <xdr:colOff>101600</xdr:colOff>
      <xdr:row>81</xdr:row>
      <xdr:rowOff>80518</xdr:rowOff>
    </xdr:to>
    <xdr:sp macro="" textlink="">
      <xdr:nvSpPr>
        <xdr:cNvPr id="340" name="楕円 339"/>
        <xdr:cNvSpPr/>
      </xdr:nvSpPr>
      <xdr:spPr>
        <a:xfrm>
          <a:off x="7810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26670</xdr:rowOff>
    </xdr:from>
    <xdr:to>
      <xdr:col>45</xdr:col>
      <xdr:colOff>177800</xdr:colOff>
      <xdr:row>81</xdr:row>
      <xdr:rowOff>29718</xdr:rowOff>
    </xdr:to>
    <xdr:cxnSp macro="">
      <xdr:nvCxnSpPr>
        <xdr:cNvPr id="341" name="直線コネクタ 340"/>
        <xdr:cNvCxnSpPr/>
      </xdr:nvCxnSpPr>
      <xdr:spPr>
        <a:xfrm flipV="1">
          <a:off x="7861300" y="139141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92473</xdr:rowOff>
    </xdr:from>
    <xdr:ext cx="469744" cy="259045"/>
    <xdr:sp macro="" textlink="">
      <xdr:nvSpPr>
        <xdr:cNvPr id="345" name="n_1mainValue【公営住宅】&#10;一人当たり面積"/>
        <xdr:cNvSpPr txBox="1"/>
      </xdr:nvSpPr>
      <xdr:spPr>
        <a:xfrm>
          <a:off x="9391727"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46" name="n_2mainValue【公営住宅】&#10;一人当たり面積"/>
        <xdr:cNvSpPr txBox="1"/>
      </xdr:nvSpPr>
      <xdr:spPr>
        <a:xfrm>
          <a:off x="8515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97045</xdr:rowOff>
    </xdr:from>
    <xdr:ext cx="469744" cy="259045"/>
    <xdr:sp macro="" textlink="">
      <xdr:nvSpPr>
        <xdr:cNvPr id="347" name="n_3mainValue【公営住宅】&#10;一人当たり面積"/>
        <xdr:cNvSpPr txBox="1"/>
      </xdr:nvSpPr>
      <xdr:spPr>
        <a:xfrm>
          <a:off x="76264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387" name="楕円 386"/>
        <xdr:cNvSpPr/>
      </xdr:nvSpPr>
      <xdr:spPr>
        <a:xfrm>
          <a:off x="4584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63516</xdr:rowOff>
    </xdr:from>
    <xdr:ext cx="405111" cy="259045"/>
    <xdr:sp macro="" textlink="">
      <xdr:nvSpPr>
        <xdr:cNvPr id="388" name="【港湾・漁港】&#10;有形固定資産減価償却率該当値テキスト"/>
        <xdr:cNvSpPr txBox="1"/>
      </xdr:nvSpPr>
      <xdr:spPr>
        <a:xfrm>
          <a:off x="4673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52070</xdr:rowOff>
    </xdr:from>
    <xdr:to>
      <xdr:col>20</xdr:col>
      <xdr:colOff>38100</xdr:colOff>
      <xdr:row>101</xdr:row>
      <xdr:rowOff>153670</xdr:rowOff>
    </xdr:to>
    <xdr:sp macro="" textlink="">
      <xdr:nvSpPr>
        <xdr:cNvPr id="389" name="楕円 388"/>
        <xdr:cNvSpPr/>
      </xdr:nvSpPr>
      <xdr:spPr>
        <a:xfrm>
          <a:off x="3746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91439</xdr:rowOff>
    </xdr:from>
    <xdr:to>
      <xdr:col>24</xdr:col>
      <xdr:colOff>63500</xdr:colOff>
      <xdr:row>101</xdr:row>
      <xdr:rowOff>102870</xdr:rowOff>
    </xdr:to>
    <xdr:cxnSp macro="">
      <xdr:nvCxnSpPr>
        <xdr:cNvPr id="390" name="直線コネクタ 389"/>
        <xdr:cNvCxnSpPr/>
      </xdr:nvCxnSpPr>
      <xdr:spPr>
        <a:xfrm flipV="1">
          <a:off x="3797300" y="17407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61595</xdr:rowOff>
    </xdr:from>
    <xdr:to>
      <xdr:col>15</xdr:col>
      <xdr:colOff>101600</xdr:colOff>
      <xdr:row>101</xdr:row>
      <xdr:rowOff>163195</xdr:rowOff>
    </xdr:to>
    <xdr:sp macro="" textlink="">
      <xdr:nvSpPr>
        <xdr:cNvPr id="391" name="楕円 390"/>
        <xdr:cNvSpPr/>
      </xdr:nvSpPr>
      <xdr:spPr>
        <a:xfrm>
          <a:off x="2857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102870</xdr:rowOff>
    </xdr:from>
    <xdr:to>
      <xdr:col>19</xdr:col>
      <xdr:colOff>177800</xdr:colOff>
      <xdr:row>101</xdr:row>
      <xdr:rowOff>112395</xdr:rowOff>
    </xdr:to>
    <xdr:cxnSp macro="">
      <xdr:nvCxnSpPr>
        <xdr:cNvPr id="392" name="直線コネクタ 391"/>
        <xdr:cNvCxnSpPr/>
      </xdr:nvCxnSpPr>
      <xdr:spPr>
        <a:xfrm flipV="1">
          <a:off x="2908300" y="174193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393" name="楕円 392"/>
        <xdr:cNvSpPr/>
      </xdr:nvSpPr>
      <xdr:spPr>
        <a:xfrm>
          <a:off x="196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112395</xdr:rowOff>
    </xdr:from>
    <xdr:to>
      <xdr:col>15</xdr:col>
      <xdr:colOff>50800</xdr:colOff>
      <xdr:row>101</xdr:row>
      <xdr:rowOff>123825</xdr:rowOff>
    </xdr:to>
    <xdr:cxnSp macro="">
      <xdr:nvCxnSpPr>
        <xdr:cNvPr id="394" name="直線コネクタ 393"/>
        <xdr:cNvCxnSpPr/>
      </xdr:nvCxnSpPr>
      <xdr:spPr>
        <a:xfrm flipV="1">
          <a:off x="2019300" y="17428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7" name="n_3aveValue【港湾・漁港】&#10;有形固定資産減価償却率"/>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170197</xdr:rowOff>
    </xdr:from>
    <xdr:ext cx="405111" cy="259045"/>
    <xdr:sp macro="" textlink="">
      <xdr:nvSpPr>
        <xdr:cNvPr id="398" name="n_1mainValue【港湾・漁港】&#10;有形固定資産減価償却率"/>
        <xdr:cNvSpPr txBox="1"/>
      </xdr:nvSpPr>
      <xdr:spPr>
        <a:xfrm>
          <a:off x="3582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8272</xdr:rowOff>
    </xdr:from>
    <xdr:ext cx="405111" cy="259045"/>
    <xdr:sp macro="" textlink="">
      <xdr:nvSpPr>
        <xdr:cNvPr id="399" name="n_2mainValue【港湾・漁港】&#10;有形固定資産減価償却率"/>
        <xdr:cNvSpPr txBox="1"/>
      </xdr:nvSpPr>
      <xdr:spPr>
        <a:xfrm>
          <a:off x="2705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400" name="n_3mainValue【港湾・漁港】&#10;有形固定資産減価償却率"/>
        <xdr:cNvSpPr txBox="1"/>
      </xdr:nvSpPr>
      <xdr:spPr>
        <a:xfrm>
          <a:off x="1816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43493</xdr:rowOff>
    </xdr:from>
    <xdr:to>
      <xdr:col>55</xdr:col>
      <xdr:colOff>50800</xdr:colOff>
      <xdr:row>107</xdr:row>
      <xdr:rowOff>145093</xdr:rowOff>
    </xdr:to>
    <xdr:sp macro="" textlink="">
      <xdr:nvSpPr>
        <xdr:cNvPr id="435" name="楕円 434"/>
        <xdr:cNvSpPr/>
      </xdr:nvSpPr>
      <xdr:spPr>
        <a:xfrm>
          <a:off x="10426700" y="183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129870</xdr:rowOff>
    </xdr:from>
    <xdr:ext cx="534377" cy="259045"/>
    <xdr:sp macro="" textlink="">
      <xdr:nvSpPr>
        <xdr:cNvPr id="436" name="【港湾・漁港】&#10;一人当たり有形固定資産（償却資産）額該当値テキスト"/>
        <xdr:cNvSpPr txBox="1"/>
      </xdr:nvSpPr>
      <xdr:spPr>
        <a:xfrm>
          <a:off x="10515600" y="183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43898</xdr:rowOff>
    </xdr:from>
    <xdr:to>
      <xdr:col>50</xdr:col>
      <xdr:colOff>165100</xdr:colOff>
      <xdr:row>107</xdr:row>
      <xdr:rowOff>145498</xdr:rowOff>
    </xdr:to>
    <xdr:sp macro="" textlink="">
      <xdr:nvSpPr>
        <xdr:cNvPr id="437" name="楕円 436"/>
        <xdr:cNvSpPr/>
      </xdr:nvSpPr>
      <xdr:spPr>
        <a:xfrm>
          <a:off x="9588500" y="183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94293</xdr:rowOff>
    </xdr:from>
    <xdr:to>
      <xdr:col>55</xdr:col>
      <xdr:colOff>0</xdr:colOff>
      <xdr:row>107</xdr:row>
      <xdr:rowOff>94698</xdr:rowOff>
    </xdr:to>
    <xdr:cxnSp macro="">
      <xdr:nvCxnSpPr>
        <xdr:cNvPr id="438" name="直線コネクタ 437"/>
        <xdr:cNvCxnSpPr/>
      </xdr:nvCxnSpPr>
      <xdr:spPr>
        <a:xfrm flipV="1">
          <a:off x="9639300" y="18439443"/>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44247</xdr:rowOff>
    </xdr:from>
    <xdr:to>
      <xdr:col>46</xdr:col>
      <xdr:colOff>38100</xdr:colOff>
      <xdr:row>107</xdr:row>
      <xdr:rowOff>145847</xdr:rowOff>
    </xdr:to>
    <xdr:sp macro="" textlink="">
      <xdr:nvSpPr>
        <xdr:cNvPr id="439" name="楕円 438"/>
        <xdr:cNvSpPr/>
      </xdr:nvSpPr>
      <xdr:spPr>
        <a:xfrm>
          <a:off x="8699500" y="183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94698</xdr:rowOff>
    </xdr:from>
    <xdr:to>
      <xdr:col>50</xdr:col>
      <xdr:colOff>114300</xdr:colOff>
      <xdr:row>107</xdr:row>
      <xdr:rowOff>95047</xdr:rowOff>
    </xdr:to>
    <xdr:cxnSp macro="">
      <xdr:nvCxnSpPr>
        <xdr:cNvPr id="440" name="直線コネクタ 439"/>
        <xdr:cNvCxnSpPr/>
      </xdr:nvCxnSpPr>
      <xdr:spPr>
        <a:xfrm flipV="1">
          <a:off x="8750300" y="1843984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44602</xdr:rowOff>
    </xdr:from>
    <xdr:to>
      <xdr:col>41</xdr:col>
      <xdr:colOff>101600</xdr:colOff>
      <xdr:row>107</xdr:row>
      <xdr:rowOff>146202</xdr:rowOff>
    </xdr:to>
    <xdr:sp macro="" textlink="">
      <xdr:nvSpPr>
        <xdr:cNvPr id="441" name="楕円 440"/>
        <xdr:cNvSpPr/>
      </xdr:nvSpPr>
      <xdr:spPr>
        <a:xfrm>
          <a:off x="7810500" y="183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95047</xdr:rowOff>
    </xdr:from>
    <xdr:to>
      <xdr:col>45</xdr:col>
      <xdr:colOff>177800</xdr:colOff>
      <xdr:row>107</xdr:row>
      <xdr:rowOff>95402</xdr:rowOff>
    </xdr:to>
    <xdr:cxnSp macro="">
      <xdr:nvCxnSpPr>
        <xdr:cNvPr id="442" name="直線コネクタ 441"/>
        <xdr:cNvCxnSpPr/>
      </xdr:nvCxnSpPr>
      <xdr:spPr>
        <a:xfrm flipV="1">
          <a:off x="7861300" y="1844019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136625</xdr:rowOff>
    </xdr:from>
    <xdr:ext cx="534377" cy="259045"/>
    <xdr:sp macro="" textlink="">
      <xdr:nvSpPr>
        <xdr:cNvPr id="446" name="n_1mainValue【港湾・漁港】&#10;一人当たり有形固定資産（償却資産）額"/>
        <xdr:cNvSpPr txBox="1"/>
      </xdr:nvSpPr>
      <xdr:spPr>
        <a:xfrm>
          <a:off x="9359411" y="184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136974</xdr:rowOff>
    </xdr:from>
    <xdr:ext cx="534377" cy="259045"/>
    <xdr:sp macro="" textlink="">
      <xdr:nvSpPr>
        <xdr:cNvPr id="447" name="n_2mainValue【港湾・漁港】&#10;一人当たり有形固定資産（償却資産）額"/>
        <xdr:cNvSpPr txBox="1"/>
      </xdr:nvSpPr>
      <xdr:spPr>
        <a:xfrm>
          <a:off x="8483111" y="184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137329</xdr:rowOff>
    </xdr:from>
    <xdr:ext cx="534377" cy="259045"/>
    <xdr:sp macro="" textlink="">
      <xdr:nvSpPr>
        <xdr:cNvPr id="448" name="n_3mainValue【港湾・漁港】&#10;一人当たり有形固定資産（償却資産）額"/>
        <xdr:cNvSpPr txBox="1"/>
      </xdr:nvSpPr>
      <xdr:spPr>
        <a:xfrm>
          <a:off x="7594111" y="184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88" name="楕円 487"/>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489" name="【認定こども園・幼稚園・保育所】&#10;有形固定資産減価償却率該当値テキスト"/>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90" name="楕円 489"/>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118110</xdr:rowOff>
    </xdr:to>
    <xdr:cxnSp macro="">
      <xdr:nvCxnSpPr>
        <xdr:cNvPr id="491" name="直線コネクタ 490"/>
        <xdr:cNvCxnSpPr/>
      </xdr:nvCxnSpPr>
      <xdr:spPr>
        <a:xfrm flipV="1">
          <a:off x="15481300" y="64141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2" name="楕円 491"/>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139065</xdr:rowOff>
    </xdr:to>
    <xdr:cxnSp macro="">
      <xdr:nvCxnSpPr>
        <xdr:cNvPr id="493" name="直線コネクタ 492"/>
        <xdr:cNvCxnSpPr/>
      </xdr:nvCxnSpPr>
      <xdr:spPr>
        <a:xfrm flipV="1">
          <a:off x="14592300" y="64617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94" name="楕円 493"/>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37</xdr:row>
      <xdr:rowOff>139065</xdr:rowOff>
    </xdr:to>
    <xdr:cxnSp macro="">
      <xdr:nvCxnSpPr>
        <xdr:cNvPr id="495" name="直線コネクタ 494"/>
        <xdr:cNvCxnSpPr/>
      </xdr:nvCxnSpPr>
      <xdr:spPr>
        <a:xfrm>
          <a:off x="13703300" y="636651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499" name="n_1main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00" name="n_2main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01" name="n_3main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32"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46627</xdr:rowOff>
    </xdr:from>
    <xdr:to>
      <xdr:col>116</xdr:col>
      <xdr:colOff>114300</xdr:colOff>
      <xdr:row>35</xdr:row>
      <xdr:rowOff>148227</xdr:rowOff>
    </xdr:to>
    <xdr:sp macro="" textlink="">
      <xdr:nvSpPr>
        <xdr:cNvPr id="542" name="楕円 541"/>
        <xdr:cNvSpPr/>
      </xdr:nvSpPr>
      <xdr:spPr>
        <a:xfrm>
          <a:off x="22110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69504</xdr:rowOff>
    </xdr:from>
    <xdr:ext cx="469744" cy="259045"/>
    <xdr:sp macro="" textlink="">
      <xdr:nvSpPr>
        <xdr:cNvPr id="543" name="【認定こども園・幼稚園・保育所】&#10;一人当たり面積該当値テキスト"/>
        <xdr:cNvSpPr txBox="1"/>
      </xdr:nvSpPr>
      <xdr:spPr>
        <a:xfrm>
          <a:off x="22199600"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544" name="楕円 543"/>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97427</xdr:rowOff>
    </xdr:from>
    <xdr:to>
      <xdr:col>116</xdr:col>
      <xdr:colOff>63500</xdr:colOff>
      <xdr:row>35</xdr:row>
      <xdr:rowOff>110490</xdr:rowOff>
    </xdr:to>
    <xdr:cxnSp macro="">
      <xdr:nvCxnSpPr>
        <xdr:cNvPr id="545" name="直線コネクタ 544"/>
        <xdr:cNvCxnSpPr/>
      </xdr:nvCxnSpPr>
      <xdr:spPr>
        <a:xfrm flipV="1">
          <a:off x="21323300" y="60981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69487</xdr:rowOff>
    </xdr:from>
    <xdr:to>
      <xdr:col>107</xdr:col>
      <xdr:colOff>101600</xdr:colOff>
      <xdr:row>35</xdr:row>
      <xdr:rowOff>171087</xdr:rowOff>
    </xdr:to>
    <xdr:sp macro="" textlink="">
      <xdr:nvSpPr>
        <xdr:cNvPr id="546" name="楕円 545"/>
        <xdr:cNvSpPr/>
      </xdr:nvSpPr>
      <xdr:spPr>
        <a:xfrm>
          <a:off x="20383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110490</xdr:rowOff>
    </xdr:from>
    <xdr:to>
      <xdr:col>111</xdr:col>
      <xdr:colOff>177800</xdr:colOff>
      <xdr:row>35</xdr:row>
      <xdr:rowOff>120287</xdr:rowOff>
    </xdr:to>
    <xdr:cxnSp macro="">
      <xdr:nvCxnSpPr>
        <xdr:cNvPr id="547" name="直線コネクタ 546"/>
        <xdr:cNvCxnSpPr/>
      </xdr:nvCxnSpPr>
      <xdr:spPr>
        <a:xfrm flipV="1">
          <a:off x="20434300" y="6111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157661</xdr:rowOff>
    </xdr:from>
    <xdr:to>
      <xdr:col>102</xdr:col>
      <xdr:colOff>165100</xdr:colOff>
      <xdr:row>36</xdr:row>
      <xdr:rowOff>87811</xdr:rowOff>
    </xdr:to>
    <xdr:sp macro="" textlink="">
      <xdr:nvSpPr>
        <xdr:cNvPr id="548" name="楕円 547"/>
        <xdr:cNvSpPr/>
      </xdr:nvSpPr>
      <xdr:spPr>
        <a:xfrm>
          <a:off x="19494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120287</xdr:rowOff>
    </xdr:from>
    <xdr:to>
      <xdr:col>107</xdr:col>
      <xdr:colOff>50800</xdr:colOff>
      <xdr:row>36</xdr:row>
      <xdr:rowOff>37011</xdr:rowOff>
    </xdr:to>
    <xdr:cxnSp macro="">
      <xdr:nvCxnSpPr>
        <xdr:cNvPr id="549" name="直線コネクタ 548"/>
        <xdr:cNvCxnSpPr/>
      </xdr:nvCxnSpPr>
      <xdr:spPr>
        <a:xfrm flipV="1">
          <a:off x="19545300" y="612103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5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5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5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553"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16164</xdr:rowOff>
    </xdr:from>
    <xdr:ext cx="469744" cy="259045"/>
    <xdr:sp macro="" textlink="">
      <xdr:nvSpPr>
        <xdr:cNvPr id="554" name="n_2mainValue【認定こども園・幼稚園・保育所】&#10;一人当たり面積"/>
        <xdr:cNvSpPr txBox="1"/>
      </xdr:nvSpPr>
      <xdr:spPr>
        <a:xfrm>
          <a:off x="20199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104338</xdr:rowOff>
    </xdr:from>
    <xdr:ext cx="469744" cy="259045"/>
    <xdr:sp macro="" textlink="">
      <xdr:nvSpPr>
        <xdr:cNvPr id="555" name="n_3mainValue【認定こども園・幼稚園・保育所】&#10;一人当たり面積"/>
        <xdr:cNvSpPr txBox="1"/>
      </xdr:nvSpPr>
      <xdr:spPr>
        <a:xfrm>
          <a:off x="19310427" y="5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xdr:rowOff>
    </xdr:from>
    <xdr:to>
      <xdr:col>85</xdr:col>
      <xdr:colOff>177800</xdr:colOff>
      <xdr:row>59</xdr:row>
      <xdr:rowOff>114808</xdr:rowOff>
    </xdr:to>
    <xdr:sp macro="" textlink="">
      <xdr:nvSpPr>
        <xdr:cNvPr id="593" name="楕円 592"/>
        <xdr:cNvSpPr/>
      </xdr:nvSpPr>
      <xdr:spPr>
        <a:xfrm>
          <a:off x="16268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163085</xdr:rowOff>
    </xdr:from>
    <xdr:ext cx="405111" cy="259045"/>
    <xdr:sp macro="" textlink="">
      <xdr:nvSpPr>
        <xdr:cNvPr id="594" name="【学校施設】&#10;有形固定資産減価償却率該当値テキスト"/>
        <xdr:cNvSpPr txBox="1"/>
      </xdr:nvSpPr>
      <xdr:spPr>
        <a:xfrm>
          <a:off x="16357600"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595" name="楕円 594"/>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41148</xdr:rowOff>
    </xdr:from>
    <xdr:to>
      <xdr:col>85</xdr:col>
      <xdr:colOff>127000</xdr:colOff>
      <xdr:row>59</xdr:row>
      <xdr:rowOff>64008</xdr:rowOff>
    </xdr:to>
    <xdr:cxnSp macro="">
      <xdr:nvCxnSpPr>
        <xdr:cNvPr id="596" name="直線コネクタ 595"/>
        <xdr:cNvCxnSpPr/>
      </xdr:nvCxnSpPr>
      <xdr:spPr>
        <a:xfrm>
          <a:off x="15481300" y="101566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97" name="楕円 596"/>
        <xdr:cNvSpPr/>
      </xdr:nvSpPr>
      <xdr:spPr>
        <a:xfrm>
          <a:off x="14541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61722</xdr:rowOff>
    </xdr:to>
    <xdr:cxnSp macro="">
      <xdr:nvCxnSpPr>
        <xdr:cNvPr id="598" name="直線コネクタ 597"/>
        <xdr:cNvCxnSpPr/>
      </xdr:nvCxnSpPr>
      <xdr:spPr>
        <a:xfrm flipV="1">
          <a:off x="14592300" y="101566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599" name="楕円 598"/>
        <xdr:cNvSpPr/>
      </xdr:nvSpPr>
      <xdr:spPr>
        <a:xfrm>
          <a:off x="1365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61722</xdr:rowOff>
    </xdr:from>
    <xdr:to>
      <xdr:col>76</xdr:col>
      <xdr:colOff>114300</xdr:colOff>
      <xdr:row>59</xdr:row>
      <xdr:rowOff>107442</xdr:rowOff>
    </xdr:to>
    <xdr:cxnSp macro="">
      <xdr:nvCxnSpPr>
        <xdr:cNvPr id="600" name="直線コネクタ 599"/>
        <xdr:cNvCxnSpPr/>
      </xdr:nvCxnSpPr>
      <xdr:spPr>
        <a:xfrm flipV="1">
          <a:off x="13703300" y="1017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1"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602"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3"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83075</xdr:rowOff>
    </xdr:from>
    <xdr:ext cx="405111" cy="259045"/>
    <xdr:sp macro="" textlink="">
      <xdr:nvSpPr>
        <xdr:cNvPr id="604" name="n_1mainValue【学校施設】&#10;有形固定資産減価償却率"/>
        <xdr:cNvSpPr txBox="1"/>
      </xdr:nvSpPr>
      <xdr:spPr>
        <a:xfrm>
          <a:off x="152660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605" name="n_2mainValue【学校施設】&#10;有形固定資産減価償却率"/>
        <xdr:cNvSpPr txBox="1"/>
      </xdr:nvSpPr>
      <xdr:spPr>
        <a:xfrm>
          <a:off x="14389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149369</xdr:rowOff>
    </xdr:from>
    <xdr:ext cx="405111" cy="259045"/>
    <xdr:sp macro="" textlink="">
      <xdr:nvSpPr>
        <xdr:cNvPr id="606" name="n_3mainValue【学校施設】&#10;有形固定資産減価償却率"/>
        <xdr:cNvSpPr txBox="1"/>
      </xdr:nvSpPr>
      <xdr:spPr>
        <a:xfrm>
          <a:off x="13500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5"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18161</xdr:rowOff>
    </xdr:from>
    <xdr:to>
      <xdr:col>116</xdr:col>
      <xdr:colOff>114300</xdr:colOff>
      <xdr:row>60</xdr:row>
      <xdr:rowOff>119761</xdr:rowOff>
    </xdr:to>
    <xdr:sp macro="" textlink="">
      <xdr:nvSpPr>
        <xdr:cNvPr id="645" name="楕円 644"/>
        <xdr:cNvSpPr/>
      </xdr:nvSpPr>
      <xdr:spPr>
        <a:xfrm>
          <a:off x="22110700" y="103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41038</xdr:rowOff>
    </xdr:from>
    <xdr:ext cx="469744" cy="259045"/>
    <xdr:sp macro="" textlink="">
      <xdr:nvSpPr>
        <xdr:cNvPr id="646" name="【学校施設】&#10;一人当たり面積該当値テキスト"/>
        <xdr:cNvSpPr txBox="1"/>
      </xdr:nvSpPr>
      <xdr:spPr>
        <a:xfrm>
          <a:off x="22199600"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25019</xdr:rowOff>
    </xdr:from>
    <xdr:to>
      <xdr:col>112</xdr:col>
      <xdr:colOff>38100</xdr:colOff>
      <xdr:row>60</xdr:row>
      <xdr:rowOff>126619</xdr:rowOff>
    </xdr:to>
    <xdr:sp macro="" textlink="">
      <xdr:nvSpPr>
        <xdr:cNvPr id="647" name="楕円 646"/>
        <xdr:cNvSpPr/>
      </xdr:nvSpPr>
      <xdr:spPr>
        <a:xfrm>
          <a:off x="21272500" y="103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68961</xdr:rowOff>
    </xdr:from>
    <xdr:to>
      <xdr:col>116</xdr:col>
      <xdr:colOff>63500</xdr:colOff>
      <xdr:row>60</xdr:row>
      <xdr:rowOff>75819</xdr:rowOff>
    </xdr:to>
    <xdr:cxnSp macro="">
      <xdr:nvCxnSpPr>
        <xdr:cNvPr id="648" name="直線コネクタ 647"/>
        <xdr:cNvCxnSpPr/>
      </xdr:nvCxnSpPr>
      <xdr:spPr>
        <a:xfrm flipV="1">
          <a:off x="21323300" y="103559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18923</xdr:rowOff>
    </xdr:from>
    <xdr:to>
      <xdr:col>107</xdr:col>
      <xdr:colOff>101600</xdr:colOff>
      <xdr:row>60</xdr:row>
      <xdr:rowOff>120523</xdr:rowOff>
    </xdr:to>
    <xdr:sp macro="" textlink="">
      <xdr:nvSpPr>
        <xdr:cNvPr id="649" name="楕円 648"/>
        <xdr:cNvSpPr/>
      </xdr:nvSpPr>
      <xdr:spPr>
        <a:xfrm>
          <a:off x="20383500" y="10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69723</xdr:rowOff>
    </xdr:from>
    <xdr:to>
      <xdr:col>111</xdr:col>
      <xdr:colOff>177800</xdr:colOff>
      <xdr:row>60</xdr:row>
      <xdr:rowOff>75819</xdr:rowOff>
    </xdr:to>
    <xdr:cxnSp macro="">
      <xdr:nvCxnSpPr>
        <xdr:cNvPr id="650" name="直線コネクタ 649"/>
        <xdr:cNvCxnSpPr/>
      </xdr:nvCxnSpPr>
      <xdr:spPr>
        <a:xfrm>
          <a:off x="20434300" y="103567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25019</xdr:rowOff>
    </xdr:from>
    <xdr:to>
      <xdr:col>102</xdr:col>
      <xdr:colOff>165100</xdr:colOff>
      <xdr:row>60</xdr:row>
      <xdr:rowOff>126619</xdr:rowOff>
    </xdr:to>
    <xdr:sp macro="" textlink="">
      <xdr:nvSpPr>
        <xdr:cNvPr id="651" name="楕円 650"/>
        <xdr:cNvSpPr/>
      </xdr:nvSpPr>
      <xdr:spPr>
        <a:xfrm>
          <a:off x="19494500" y="103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69723</xdr:rowOff>
    </xdr:from>
    <xdr:to>
      <xdr:col>107</xdr:col>
      <xdr:colOff>50800</xdr:colOff>
      <xdr:row>60</xdr:row>
      <xdr:rowOff>75819</xdr:rowOff>
    </xdr:to>
    <xdr:cxnSp macro="">
      <xdr:nvCxnSpPr>
        <xdr:cNvPr id="652" name="直線コネクタ 651"/>
        <xdr:cNvCxnSpPr/>
      </xdr:nvCxnSpPr>
      <xdr:spPr>
        <a:xfrm flipV="1">
          <a:off x="19545300" y="103567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53"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54"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55"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143146</xdr:rowOff>
    </xdr:from>
    <xdr:ext cx="469744" cy="259045"/>
    <xdr:sp macro="" textlink="">
      <xdr:nvSpPr>
        <xdr:cNvPr id="656" name="n_1mainValue【学校施設】&#10;一人当たり面積"/>
        <xdr:cNvSpPr txBox="1"/>
      </xdr:nvSpPr>
      <xdr:spPr>
        <a:xfrm>
          <a:off x="21075727"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137050</xdr:rowOff>
    </xdr:from>
    <xdr:ext cx="469744" cy="259045"/>
    <xdr:sp macro="" textlink="">
      <xdr:nvSpPr>
        <xdr:cNvPr id="657" name="n_2mainValue【学校施設】&#10;一人当たり面積"/>
        <xdr:cNvSpPr txBox="1"/>
      </xdr:nvSpPr>
      <xdr:spPr>
        <a:xfrm>
          <a:off x="20199427" y="100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143146</xdr:rowOff>
    </xdr:from>
    <xdr:ext cx="469744" cy="259045"/>
    <xdr:sp macro="" textlink="">
      <xdr:nvSpPr>
        <xdr:cNvPr id="658" name="n_3mainValue【学校施設】&#10;一人当たり面積"/>
        <xdr:cNvSpPr txBox="1"/>
      </xdr:nvSpPr>
      <xdr:spPr>
        <a:xfrm>
          <a:off x="19310427"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88"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111125</xdr:rowOff>
    </xdr:from>
    <xdr:to>
      <xdr:col>85</xdr:col>
      <xdr:colOff>177800</xdr:colOff>
      <xdr:row>85</xdr:row>
      <xdr:rowOff>41275</xdr:rowOff>
    </xdr:to>
    <xdr:sp macro="" textlink="">
      <xdr:nvSpPr>
        <xdr:cNvPr id="698" name="楕円 697"/>
        <xdr:cNvSpPr/>
      </xdr:nvSpPr>
      <xdr:spPr>
        <a:xfrm>
          <a:off x="16268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89552</xdr:rowOff>
    </xdr:from>
    <xdr:ext cx="405111" cy="259045"/>
    <xdr:sp macro="" textlink="">
      <xdr:nvSpPr>
        <xdr:cNvPr id="699" name="【児童館】&#10;有形固定資産減価償却率該当値テキスト"/>
        <xdr:cNvSpPr txBox="1"/>
      </xdr:nvSpPr>
      <xdr:spPr>
        <a:xfrm>
          <a:off x="16357600"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700" name="楕円 699"/>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161925</xdr:rowOff>
    </xdr:from>
    <xdr:to>
      <xdr:col>85</xdr:col>
      <xdr:colOff>127000</xdr:colOff>
      <xdr:row>85</xdr:row>
      <xdr:rowOff>40005</xdr:rowOff>
    </xdr:to>
    <xdr:cxnSp macro="">
      <xdr:nvCxnSpPr>
        <xdr:cNvPr id="701" name="直線コネクタ 700"/>
        <xdr:cNvCxnSpPr/>
      </xdr:nvCxnSpPr>
      <xdr:spPr>
        <a:xfrm flipV="1">
          <a:off x="15481300" y="14563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36830</xdr:rowOff>
    </xdr:from>
    <xdr:to>
      <xdr:col>76</xdr:col>
      <xdr:colOff>165100</xdr:colOff>
      <xdr:row>85</xdr:row>
      <xdr:rowOff>138430</xdr:rowOff>
    </xdr:to>
    <xdr:sp macro="" textlink="">
      <xdr:nvSpPr>
        <xdr:cNvPr id="702" name="楕円 701"/>
        <xdr:cNvSpPr/>
      </xdr:nvSpPr>
      <xdr:spPr>
        <a:xfrm>
          <a:off x="14541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40005</xdr:rowOff>
    </xdr:from>
    <xdr:to>
      <xdr:col>81</xdr:col>
      <xdr:colOff>50800</xdr:colOff>
      <xdr:row>85</xdr:row>
      <xdr:rowOff>87630</xdr:rowOff>
    </xdr:to>
    <xdr:cxnSp macro="">
      <xdr:nvCxnSpPr>
        <xdr:cNvPr id="703" name="直線コネクタ 702"/>
        <xdr:cNvCxnSpPr/>
      </xdr:nvCxnSpPr>
      <xdr:spPr>
        <a:xfrm flipV="1">
          <a:off x="14592300" y="146132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23495</xdr:rowOff>
    </xdr:from>
    <xdr:to>
      <xdr:col>72</xdr:col>
      <xdr:colOff>38100</xdr:colOff>
      <xdr:row>79</xdr:row>
      <xdr:rowOff>125095</xdr:rowOff>
    </xdr:to>
    <xdr:sp macro="" textlink="">
      <xdr:nvSpPr>
        <xdr:cNvPr id="704" name="楕円 703"/>
        <xdr:cNvSpPr/>
      </xdr:nvSpPr>
      <xdr:spPr>
        <a:xfrm>
          <a:off x="13652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74295</xdr:rowOff>
    </xdr:from>
    <xdr:to>
      <xdr:col>76</xdr:col>
      <xdr:colOff>114300</xdr:colOff>
      <xdr:row>85</xdr:row>
      <xdr:rowOff>87630</xdr:rowOff>
    </xdr:to>
    <xdr:cxnSp macro="">
      <xdr:nvCxnSpPr>
        <xdr:cNvPr id="705" name="直線コネクタ 704"/>
        <xdr:cNvCxnSpPr/>
      </xdr:nvCxnSpPr>
      <xdr:spPr>
        <a:xfrm>
          <a:off x="13703300" y="13618845"/>
          <a:ext cx="889000" cy="10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706"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7"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8"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709" name="n_1mainValue【児童館】&#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129557</xdr:rowOff>
    </xdr:from>
    <xdr:ext cx="405111" cy="259045"/>
    <xdr:sp macro="" textlink="">
      <xdr:nvSpPr>
        <xdr:cNvPr id="710" name="n_2mainValue【児童館】&#10;有形固定資産減価償却率"/>
        <xdr:cNvSpPr txBox="1"/>
      </xdr:nvSpPr>
      <xdr:spPr>
        <a:xfrm>
          <a:off x="14389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141622</xdr:rowOff>
    </xdr:from>
    <xdr:ext cx="405111" cy="259045"/>
    <xdr:sp macro="" textlink="">
      <xdr:nvSpPr>
        <xdr:cNvPr id="711" name="n_3mainValue【児童館】&#10;有形固定資産減価償却率"/>
        <xdr:cNvSpPr txBox="1"/>
      </xdr:nvSpPr>
      <xdr:spPr>
        <a:xfrm>
          <a:off x="13500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48" name="楕円 747"/>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49"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50" name="楕円 74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51" name="直線コネクタ 750"/>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52" name="楕円 751"/>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118111</xdr:rowOff>
    </xdr:to>
    <xdr:cxnSp macro="">
      <xdr:nvCxnSpPr>
        <xdr:cNvPr id="753" name="直線コネクタ 752"/>
        <xdr:cNvCxnSpPr/>
      </xdr:nvCxnSpPr>
      <xdr:spPr>
        <a:xfrm flipV="1">
          <a:off x="20434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54" name="楕円 753"/>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84</xdr:row>
      <xdr:rowOff>83820</xdr:rowOff>
    </xdr:to>
    <xdr:cxnSp macro="">
      <xdr:nvCxnSpPr>
        <xdr:cNvPr id="755" name="直線コネクタ 754"/>
        <xdr:cNvCxnSpPr/>
      </xdr:nvCxnSpPr>
      <xdr:spPr>
        <a:xfrm flipV="1">
          <a:off x="19545300" y="14348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5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60" name="n_2main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61"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1"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801" name="楕円 800"/>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802" name="【公民館】&#10;有形固定資産減価償却率該当値テキスト"/>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803" name="楕円 802"/>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51436</xdr:rowOff>
    </xdr:to>
    <xdr:cxnSp macro="">
      <xdr:nvCxnSpPr>
        <xdr:cNvPr id="804" name="直線コネクタ 803"/>
        <xdr:cNvCxnSpPr/>
      </xdr:nvCxnSpPr>
      <xdr:spPr>
        <a:xfrm flipV="1">
          <a:off x="15481300" y="18013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805" name="楕円 804"/>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70486</xdr:rowOff>
    </xdr:to>
    <xdr:cxnSp macro="">
      <xdr:nvCxnSpPr>
        <xdr:cNvPr id="806" name="直線コネクタ 805"/>
        <xdr:cNvCxnSpPr/>
      </xdr:nvCxnSpPr>
      <xdr:spPr>
        <a:xfrm flipV="1">
          <a:off x="14592300" y="180536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807" name="楕円 806"/>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106680</xdr:rowOff>
    </xdr:to>
    <xdr:cxnSp macro="">
      <xdr:nvCxnSpPr>
        <xdr:cNvPr id="808" name="直線コネクタ 807"/>
        <xdr:cNvCxnSpPr/>
      </xdr:nvCxnSpPr>
      <xdr:spPr>
        <a:xfrm flipV="1">
          <a:off x="13703300" y="18072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809"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10"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811"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812"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813" name="n_2main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814" name="n_3mainValue【公民館】&#10;有形固定資産減価償却率"/>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41"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851" name="楕円 850"/>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11701</xdr:rowOff>
    </xdr:from>
    <xdr:ext cx="469744" cy="259045"/>
    <xdr:sp macro="" textlink="">
      <xdr:nvSpPr>
        <xdr:cNvPr id="852" name="【公民館】&#10;一人当たり面積該当値テキスト"/>
        <xdr:cNvSpPr txBox="1"/>
      </xdr:nvSpPr>
      <xdr:spPr>
        <a:xfrm>
          <a:off x="22199600" y="178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164846</xdr:rowOff>
    </xdr:from>
    <xdr:to>
      <xdr:col>112</xdr:col>
      <xdr:colOff>38100</xdr:colOff>
      <xdr:row>105</xdr:row>
      <xdr:rowOff>94996</xdr:rowOff>
    </xdr:to>
    <xdr:sp macro="" textlink="">
      <xdr:nvSpPr>
        <xdr:cNvPr id="853" name="楕円 852"/>
        <xdr:cNvSpPr/>
      </xdr:nvSpPr>
      <xdr:spPr>
        <a:xfrm>
          <a:off x="21272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39624</xdr:rowOff>
    </xdr:from>
    <xdr:to>
      <xdr:col>116</xdr:col>
      <xdr:colOff>63500</xdr:colOff>
      <xdr:row>105</xdr:row>
      <xdr:rowOff>44196</xdr:rowOff>
    </xdr:to>
    <xdr:cxnSp macro="">
      <xdr:nvCxnSpPr>
        <xdr:cNvPr id="854" name="直線コネクタ 853"/>
        <xdr:cNvCxnSpPr/>
      </xdr:nvCxnSpPr>
      <xdr:spPr>
        <a:xfrm flipV="1">
          <a:off x="21323300" y="180418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855" name="楕円 854"/>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44196</xdr:rowOff>
    </xdr:to>
    <xdr:cxnSp macro="">
      <xdr:nvCxnSpPr>
        <xdr:cNvPr id="856" name="直線コネクタ 855"/>
        <xdr:cNvCxnSpPr/>
      </xdr:nvCxnSpPr>
      <xdr:spPr>
        <a:xfrm>
          <a:off x="20434300" y="18012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137413</xdr:rowOff>
    </xdr:from>
    <xdr:to>
      <xdr:col>102</xdr:col>
      <xdr:colOff>165100</xdr:colOff>
      <xdr:row>105</xdr:row>
      <xdr:rowOff>67563</xdr:rowOff>
    </xdr:to>
    <xdr:sp macro="" textlink="">
      <xdr:nvSpPr>
        <xdr:cNvPr id="857" name="楕円 856"/>
        <xdr:cNvSpPr/>
      </xdr:nvSpPr>
      <xdr:spPr>
        <a:xfrm>
          <a:off x="19494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16763</xdr:rowOff>
    </xdr:to>
    <xdr:cxnSp macro="">
      <xdr:nvCxnSpPr>
        <xdr:cNvPr id="858" name="直線コネクタ 857"/>
        <xdr:cNvCxnSpPr/>
      </xdr:nvCxnSpPr>
      <xdr:spPr>
        <a:xfrm flipV="1">
          <a:off x="19545300" y="180121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59"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6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61"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111523</xdr:rowOff>
    </xdr:from>
    <xdr:ext cx="469744" cy="259045"/>
    <xdr:sp macro="" textlink="">
      <xdr:nvSpPr>
        <xdr:cNvPr id="862" name="n_1mainValue【公民館】&#10;一人当たり面積"/>
        <xdr:cNvSpPr txBox="1"/>
      </xdr:nvSpPr>
      <xdr:spPr>
        <a:xfrm>
          <a:off x="210757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863" name="n_2mainValue【公民館】&#10;一人当たり面積"/>
        <xdr:cNvSpPr txBox="1"/>
      </xdr:nvSpPr>
      <xdr:spPr>
        <a:xfrm>
          <a:off x="20199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84090</xdr:rowOff>
    </xdr:from>
    <xdr:ext cx="469744" cy="259045"/>
    <xdr:sp macro="" textlink="">
      <xdr:nvSpPr>
        <xdr:cNvPr id="864" name="n_3mainValue【公民館】&#10;一人当たり面積"/>
        <xdr:cNvSpPr txBox="1"/>
      </xdr:nvSpPr>
      <xdr:spPr>
        <a:xfrm>
          <a:off x="19310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認定こども園・幼稚園・保育所及び港湾・漁港において、有形固定資産減価償却率が類似団体内平均値、全国平均及び県平均より高い水準にある。また、認定こども園・幼稚園・保育所、学校施設、公営住宅及び公民館については、一人当たり面積が類似団体内平均値を上回っている。今後、「阿南市公共施設等総合管理計画」に基づき、長期的な視点で更新、統廃合、長寿命化などを適切に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3" name="【図書館】&#10;有形固定資産減価償却率該当値テキスト"/>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4" name="楕円 73"/>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33746</xdr:rowOff>
    </xdr:to>
    <xdr:cxnSp macro="">
      <xdr:nvCxnSpPr>
        <xdr:cNvPr id="75" name="直線コネクタ 74"/>
        <xdr:cNvCxnSpPr/>
      </xdr:nvCxnSpPr>
      <xdr:spPr>
        <a:xfrm flipV="1">
          <a:off x="3797300" y="63447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6" name="楕円 75"/>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66403</xdr:rowOff>
    </xdr:to>
    <xdr:cxnSp macro="">
      <xdr:nvCxnSpPr>
        <xdr:cNvPr id="77" name="直線コネクタ 76"/>
        <xdr:cNvCxnSpPr/>
      </xdr:nvCxnSpPr>
      <xdr:spPr>
        <a:xfrm flipV="1">
          <a:off x="2908300" y="63773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8" name="楕円 77"/>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99060</xdr:rowOff>
    </xdr:to>
    <xdr:cxnSp macro="">
      <xdr:nvCxnSpPr>
        <xdr:cNvPr id="79" name="直線コネクタ 78"/>
        <xdr:cNvCxnSpPr/>
      </xdr:nvCxnSpPr>
      <xdr:spPr>
        <a:xfrm flipV="1">
          <a:off x="2019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101073</xdr:rowOff>
    </xdr:from>
    <xdr:ext cx="405111" cy="259045"/>
    <xdr:sp macro="" textlink="">
      <xdr:nvSpPr>
        <xdr:cNvPr id="83" name="n_1mainValue【図書館】&#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4" name="n_2main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5" name="n_3mainValue【図書館】&#10;有形固定資産減価償却率"/>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24" name="楕円 123"/>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10177</xdr:rowOff>
    </xdr:from>
    <xdr:ext cx="469744" cy="259045"/>
    <xdr:sp macro="" textlink="">
      <xdr:nvSpPr>
        <xdr:cNvPr id="125" name="【図書館】&#10;一人当たり面積該当値テキスト"/>
        <xdr:cNvSpPr txBox="1"/>
      </xdr:nvSpPr>
      <xdr:spPr>
        <a:xfrm>
          <a:off x="105156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26" name="楕円 125"/>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38100</xdr:rowOff>
    </xdr:to>
    <xdr:cxnSp macro="">
      <xdr:nvCxnSpPr>
        <xdr:cNvPr id="127" name="直線コネクタ 126"/>
        <xdr:cNvCxnSpPr/>
      </xdr:nvCxnSpPr>
      <xdr:spPr>
        <a:xfrm>
          <a:off x="96393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28" name="楕円 127"/>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38100</xdr:rowOff>
    </xdr:to>
    <xdr:cxnSp macro="">
      <xdr:nvCxnSpPr>
        <xdr:cNvPr id="129" name="直線コネクタ 128"/>
        <xdr:cNvCxnSpPr/>
      </xdr:nvCxnSpPr>
      <xdr:spPr>
        <a:xfrm>
          <a:off x="8750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0" name="楕円 129"/>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38100</xdr:rowOff>
    </xdr:from>
    <xdr:to>
      <xdr:col>45</xdr:col>
      <xdr:colOff>177800</xdr:colOff>
      <xdr:row>37</xdr:row>
      <xdr:rowOff>57150</xdr:rowOff>
    </xdr:to>
    <xdr:cxnSp macro="">
      <xdr:nvCxnSpPr>
        <xdr:cNvPr id="131" name="直線コネクタ 130"/>
        <xdr:cNvCxnSpPr/>
      </xdr:nvCxnSpPr>
      <xdr:spPr>
        <a:xfrm flipV="1">
          <a:off x="7861300" y="638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35"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36" name="n_2mainValue【図書館】&#10;一人当たり面積"/>
        <xdr:cNvSpPr txBox="1"/>
      </xdr:nvSpPr>
      <xdr:spPr>
        <a:xfrm>
          <a:off x="8515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7"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77" name="楕円 176"/>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78"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79" name="楕円 178"/>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68580</xdr:rowOff>
    </xdr:to>
    <xdr:cxnSp macro="">
      <xdr:nvCxnSpPr>
        <xdr:cNvPr id="180" name="直線コネクタ 179"/>
        <xdr:cNvCxnSpPr/>
      </xdr:nvCxnSpPr>
      <xdr:spPr>
        <a:xfrm flipV="1">
          <a:off x="3797300" y="1048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81" name="楕円 180"/>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102870</xdr:rowOff>
    </xdr:to>
    <xdr:cxnSp macro="">
      <xdr:nvCxnSpPr>
        <xdr:cNvPr id="182" name="直線コネクタ 181"/>
        <xdr:cNvCxnSpPr/>
      </xdr:nvCxnSpPr>
      <xdr:spPr>
        <a:xfrm flipV="1">
          <a:off x="2908300" y="1052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xdr:rowOff>
    </xdr:from>
    <xdr:to>
      <xdr:col>10</xdr:col>
      <xdr:colOff>165100</xdr:colOff>
      <xdr:row>61</xdr:row>
      <xdr:rowOff>113665</xdr:rowOff>
    </xdr:to>
    <xdr:sp macro="" textlink="">
      <xdr:nvSpPr>
        <xdr:cNvPr id="183" name="楕円 182"/>
        <xdr:cNvSpPr/>
      </xdr:nvSpPr>
      <xdr:spPr>
        <a:xfrm>
          <a:off x="196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102870</xdr:rowOff>
    </xdr:to>
    <xdr:cxnSp macro="">
      <xdr:nvCxnSpPr>
        <xdr:cNvPr id="184" name="直線コネクタ 183"/>
        <xdr:cNvCxnSpPr/>
      </xdr:nvCxnSpPr>
      <xdr:spPr>
        <a:xfrm>
          <a:off x="2019300" y="10521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88"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89" name="n_2mainValue【体育館・プー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104792</xdr:rowOff>
    </xdr:from>
    <xdr:ext cx="405111" cy="259045"/>
    <xdr:sp macro="" textlink="">
      <xdr:nvSpPr>
        <xdr:cNvPr id="190" name="n_3mainValue【体育館・プール】&#10;有形固定資産減価償却率"/>
        <xdr:cNvSpPr txBox="1"/>
      </xdr:nvSpPr>
      <xdr:spPr>
        <a:xfrm>
          <a:off x="1816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106934</xdr:rowOff>
    </xdr:from>
    <xdr:to>
      <xdr:col>55</xdr:col>
      <xdr:colOff>50800</xdr:colOff>
      <xdr:row>60</xdr:row>
      <xdr:rowOff>37084</xdr:rowOff>
    </xdr:to>
    <xdr:sp macro="" textlink="">
      <xdr:nvSpPr>
        <xdr:cNvPr id="227" name="楕円 226"/>
        <xdr:cNvSpPr/>
      </xdr:nvSpPr>
      <xdr:spPr>
        <a:xfrm>
          <a:off x="10426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129811</xdr:rowOff>
    </xdr:from>
    <xdr:ext cx="469744" cy="259045"/>
    <xdr:sp macro="" textlink="">
      <xdr:nvSpPr>
        <xdr:cNvPr id="228" name="【体育館・プール】&#10;一人当たり面積該当値テキスト"/>
        <xdr:cNvSpPr txBox="1"/>
      </xdr:nvSpPr>
      <xdr:spPr>
        <a:xfrm>
          <a:off x="10515600" y="100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113792</xdr:rowOff>
    </xdr:from>
    <xdr:to>
      <xdr:col>50</xdr:col>
      <xdr:colOff>165100</xdr:colOff>
      <xdr:row>60</xdr:row>
      <xdr:rowOff>43942</xdr:rowOff>
    </xdr:to>
    <xdr:sp macro="" textlink="">
      <xdr:nvSpPr>
        <xdr:cNvPr id="229" name="楕円 228"/>
        <xdr:cNvSpPr/>
      </xdr:nvSpPr>
      <xdr:spPr>
        <a:xfrm>
          <a:off x="9588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157734</xdr:rowOff>
    </xdr:from>
    <xdr:to>
      <xdr:col>55</xdr:col>
      <xdr:colOff>0</xdr:colOff>
      <xdr:row>59</xdr:row>
      <xdr:rowOff>164592</xdr:rowOff>
    </xdr:to>
    <xdr:cxnSp macro="">
      <xdr:nvCxnSpPr>
        <xdr:cNvPr id="230" name="直線コネクタ 229"/>
        <xdr:cNvCxnSpPr/>
      </xdr:nvCxnSpPr>
      <xdr:spPr>
        <a:xfrm flipV="1">
          <a:off x="9639300" y="102732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31" name="楕円 230"/>
        <xdr:cNvSpPr/>
      </xdr:nvSpPr>
      <xdr:spPr>
        <a:xfrm>
          <a:off x="869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164592</xdr:rowOff>
    </xdr:from>
    <xdr:to>
      <xdr:col>50</xdr:col>
      <xdr:colOff>114300</xdr:colOff>
      <xdr:row>60</xdr:row>
      <xdr:rowOff>0</xdr:rowOff>
    </xdr:to>
    <xdr:cxnSp macro="">
      <xdr:nvCxnSpPr>
        <xdr:cNvPr id="232" name="直線コネクタ 231"/>
        <xdr:cNvCxnSpPr/>
      </xdr:nvCxnSpPr>
      <xdr:spPr>
        <a:xfrm flipV="1">
          <a:off x="8750300" y="10280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161798</xdr:rowOff>
    </xdr:from>
    <xdr:to>
      <xdr:col>41</xdr:col>
      <xdr:colOff>101600</xdr:colOff>
      <xdr:row>60</xdr:row>
      <xdr:rowOff>91948</xdr:rowOff>
    </xdr:to>
    <xdr:sp macro="" textlink="">
      <xdr:nvSpPr>
        <xdr:cNvPr id="233" name="楕円 232"/>
        <xdr:cNvSpPr/>
      </xdr:nvSpPr>
      <xdr:spPr>
        <a:xfrm>
          <a:off x="7810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41148</xdr:rowOff>
    </xdr:to>
    <xdr:cxnSp macro="">
      <xdr:nvCxnSpPr>
        <xdr:cNvPr id="234" name="直線コネクタ 233"/>
        <xdr:cNvCxnSpPr/>
      </xdr:nvCxnSpPr>
      <xdr:spPr>
        <a:xfrm flipV="1">
          <a:off x="7861300" y="10287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60469</xdr:rowOff>
    </xdr:from>
    <xdr:ext cx="469744" cy="259045"/>
    <xdr:sp macro="" textlink="">
      <xdr:nvSpPr>
        <xdr:cNvPr id="238" name="n_1mainValue【体育館・プール】&#10;一人当たり面積"/>
        <xdr:cNvSpPr txBox="1"/>
      </xdr:nvSpPr>
      <xdr:spPr>
        <a:xfrm>
          <a:off x="9391727" y="100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39" name="n_2main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108475</xdr:rowOff>
    </xdr:from>
    <xdr:ext cx="469744" cy="259045"/>
    <xdr:sp macro="" textlink="">
      <xdr:nvSpPr>
        <xdr:cNvPr id="240" name="n_3mainValue【体育館・プール】&#10;一人当たり面積"/>
        <xdr:cNvSpPr txBox="1"/>
      </xdr:nvSpPr>
      <xdr:spPr>
        <a:xfrm>
          <a:off x="7626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80" name="楕円 279"/>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81" name="【福祉施設】&#10;有形固定資産減価償却率該当値テキスト"/>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82" name="楕円 281"/>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59055</xdr:rowOff>
    </xdr:to>
    <xdr:cxnSp macro="">
      <xdr:nvCxnSpPr>
        <xdr:cNvPr id="283" name="直線コネクタ 282"/>
        <xdr:cNvCxnSpPr/>
      </xdr:nvCxnSpPr>
      <xdr:spPr>
        <a:xfrm flipV="1">
          <a:off x="3797300" y="137388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84" name="楕円 283"/>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102870</xdr:rowOff>
    </xdr:to>
    <xdr:cxnSp macro="">
      <xdr:nvCxnSpPr>
        <xdr:cNvPr id="285" name="直線コネクタ 284"/>
        <xdr:cNvCxnSpPr/>
      </xdr:nvCxnSpPr>
      <xdr:spPr>
        <a:xfrm flipV="1">
          <a:off x="2908300" y="13775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286" name="楕円 285"/>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144780</xdr:rowOff>
    </xdr:to>
    <xdr:cxnSp macro="">
      <xdr:nvCxnSpPr>
        <xdr:cNvPr id="287" name="直線コネクタ 286"/>
        <xdr:cNvCxnSpPr/>
      </xdr:nvCxnSpPr>
      <xdr:spPr>
        <a:xfrm flipV="1">
          <a:off x="2019300" y="1381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91" name="n_1mainValue【福祉施設】&#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92" name="n_2main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293" name="n_3mainValue【福祉施設】&#10;有形固定資産減価償却率"/>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34" name="楕円 333"/>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35" name="【福祉施設】&#10;一人当たり面積該当値テキスト"/>
        <xdr:cNvSpPr txBox="1"/>
      </xdr:nvSpPr>
      <xdr:spPr>
        <a:xfrm>
          <a:off x="10515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36" name="楕円 335"/>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157299</xdr:rowOff>
    </xdr:to>
    <xdr:cxnSp macro="">
      <xdr:nvCxnSpPr>
        <xdr:cNvPr id="337" name="直線コネクタ 336"/>
        <xdr:cNvCxnSpPr/>
      </xdr:nvCxnSpPr>
      <xdr:spPr>
        <a:xfrm>
          <a:off x="9639300" y="1473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38" name="楕円 337"/>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160564</xdr:rowOff>
    </xdr:to>
    <xdr:cxnSp macro="">
      <xdr:nvCxnSpPr>
        <xdr:cNvPr id="339" name="直線コネクタ 338"/>
        <xdr:cNvCxnSpPr/>
      </xdr:nvCxnSpPr>
      <xdr:spPr>
        <a:xfrm flipV="1">
          <a:off x="8750300" y="1473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109764</xdr:rowOff>
    </xdr:from>
    <xdr:to>
      <xdr:col>41</xdr:col>
      <xdr:colOff>101600</xdr:colOff>
      <xdr:row>86</xdr:row>
      <xdr:rowOff>39914</xdr:rowOff>
    </xdr:to>
    <xdr:sp macro="" textlink="">
      <xdr:nvSpPr>
        <xdr:cNvPr id="340" name="楕円 339"/>
        <xdr:cNvSpPr/>
      </xdr:nvSpPr>
      <xdr:spPr>
        <a:xfrm>
          <a:off x="781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85</xdr:row>
      <xdr:rowOff>160564</xdr:rowOff>
    </xdr:to>
    <xdr:cxnSp macro="">
      <xdr:nvCxnSpPr>
        <xdr:cNvPr id="341" name="直線コネクタ 340"/>
        <xdr:cNvCxnSpPr/>
      </xdr:nvCxnSpPr>
      <xdr:spPr>
        <a:xfrm>
          <a:off x="7861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345"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46"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31041</xdr:rowOff>
    </xdr:from>
    <xdr:ext cx="469744" cy="259045"/>
    <xdr:sp macro="" textlink="">
      <xdr:nvSpPr>
        <xdr:cNvPr id="347" name="n_3mainValue【福祉施設】&#10;一人当たり面積"/>
        <xdr:cNvSpPr txBox="1"/>
      </xdr:nvSpPr>
      <xdr:spPr>
        <a:xfrm>
          <a:off x="7626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27032</xdr:rowOff>
    </xdr:from>
    <xdr:to>
      <xdr:col>24</xdr:col>
      <xdr:colOff>114300</xdr:colOff>
      <xdr:row>103</xdr:row>
      <xdr:rowOff>128632</xdr:rowOff>
    </xdr:to>
    <xdr:sp macro="" textlink="">
      <xdr:nvSpPr>
        <xdr:cNvPr id="388" name="楕円 387"/>
        <xdr:cNvSpPr/>
      </xdr:nvSpPr>
      <xdr:spPr>
        <a:xfrm>
          <a:off x="4584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49909</xdr:rowOff>
    </xdr:from>
    <xdr:ext cx="405111" cy="259045"/>
    <xdr:sp macro="" textlink="">
      <xdr:nvSpPr>
        <xdr:cNvPr id="389" name="【市民会館】&#10;有形固定資産減価償却率該当値テキスト"/>
        <xdr:cNvSpPr txBox="1"/>
      </xdr:nvSpPr>
      <xdr:spPr>
        <a:xfrm>
          <a:off x="4673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90" name="楕円 389"/>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110489</xdr:rowOff>
    </xdr:to>
    <xdr:cxnSp macro="">
      <xdr:nvCxnSpPr>
        <xdr:cNvPr id="391" name="直線コネクタ 390"/>
        <xdr:cNvCxnSpPr/>
      </xdr:nvCxnSpPr>
      <xdr:spPr>
        <a:xfrm flipV="1">
          <a:off x="3797300" y="177371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392" name="楕円 391"/>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139881</xdr:rowOff>
    </xdr:to>
    <xdr:cxnSp macro="">
      <xdr:nvCxnSpPr>
        <xdr:cNvPr id="393" name="直線コネクタ 392"/>
        <xdr:cNvCxnSpPr/>
      </xdr:nvCxnSpPr>
      <xdr:spPr>
        <a:xfrm flipV="1">
          <a:off x="2908300" y="177698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394" name="楕円 393"/>
        <xdr:cNvSpPr/>
      </xdr:nvSpPr>
      <xdr:spPr>
        <a:xfrm>
          <a:off x="1968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103</xdr:row>
      <xdr:rowOff>169273</xdr:rowOff>
    </xdr:to>
    <xdr:cxnSp macro="">
      <xdr:nvCxnSpPr>
        <xdr:cNvPr id="395" name="直線コネクタ 394"/>
        <xdr:cNvCxnSpPr/>
      </xdr:nvCxnSpPr>
      <xdr:spPr>
        <a:xfrm flipV="1">
          <a:off x="2019300" y="177992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399"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400" name="n_2mainValue【市民会館】&#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01" name="n_3mainValue【市民会館】&#10;有形固定資産減価償却率"/>
        <xdr:cNvSpPr txBox="1"/>
      </xdr:nvSpPr>
      <xdr:spPr>
        <a:xfrm>
          <a:off x="1816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438" name="楕円 437"/>
        <xdr:cNvSpPr/>
      </xdr:nvSpPr>
      <xdr:spPr>
        <a:xfrm>
          <a:off x="10426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151147</xdr:rowOff>
    </xdr:from>
    <xdr:ext cx="469744" cy="259045"/>
    <xdr:sp macro="" textlink="">
      <xdr:nvSpPr>
        <xdr:cNvPr id="439" name="【市民会館】&#10;一人当たり面積該当値テキスト"/>
        <xdr:cNvSpPr txBox="1"/>
      </xdr:nvSpPr>
      <xdr:spPr>
        <a:xfrm>
          <a:off x="10515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137413</xdr:rowOff>
    </xdr:from>
    <xdr:to>
      <xdr:col>50</xdr:col>
      <xdr:colOff>165100</xdr:colOff>
      <xdr:row>102</xdr:row>
      <xdr:rowOff>67563</xdr:rowOff>
    </xdr:to>
    <xdr:sp macro="" textlink="">
      <xdr:nvSpPr>
        <xdr:cNvPr id="440" name="楕円 439"/>
        <xdr:cNvSpPr/>
      </xdr:nvSpPr>
      <xdr:spPr>
        <a:xfrm>
          <a:off x="9588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16763</xdr:rowOff>
    </xdr:to>
    <xdr:cxnSp macro="">
      <xdr:nvCxnSpPr>
        <xdr:cNvPr id="441" name="直線コネクタ 440"/>
        <xdr:cNvCxnSpPr/>
      </xdr:nvCxnSpPr>
      <xdr:spPr>
        <a:xfrm flipV="1">
          <a:off x="9639300" y="174955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146558</xdr:rowOff>
    </xdr:from>
    <xdr:to>
      <xdr:col>46</xdr:col>
      <xdr:colOff>38100</xdr:colOff>
      <xdr:row>102</xdr:row>
      <xdr:rowOff>76708</xdr:rowOff>
    </xdr:to>
    <xdr:sp macro="" textlink="">
      <xdr:nvSpPr>
        <xdr:cNvPr id="442" name="楕円 441"/>
        <xdr:cNvSpPr/>
      </xdr:nvSpPr>
      <xdr:spPr>
        <a:xfrm>
          <a:off x="8699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xdr:rowOff>
    </xdr:from>
    <xdr:to>
      <xdr:col>50</xdr:col>
      <xdr:colOff>114300</xdr:colOff>
      <xdr:row>102</xdr:row>
      <xdr:rowOff>25908</xdr:rowOff>
    </xdr:to>
    <xdr:cxnSp macro="">
      <xdr:nvCxnSpPr>
        <xdr:cNvPr id="443" name="直線コネクタ 442"/>
        <xdr:cNvCxnSpPr/>
      </xdr:nvCxnSpPr>
      <xdr:spPr>
        <a:xfrm flipV="1">
          <a:off x="8750300" y="1750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444" name="楕円 443"/>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25908</xdr:rowOff>
    </xdr:from>
    <xdr:to>
      <xdr:col>45</xdr:col>
      <xdr:colOff>177800</xdr:colOff>
      <xdr:row>102</xdr:row>
      <xdr:rowOff>39624</xdr:rowOff>
    </xdr:to>
    <xdr:cxnSp macro="">
      <xdr:nvCxnSpPr>
        <xdr:cNvPr id="445" name="直線コネクタ 444"/>
        <xdr:cNvCxnSpPr/>
      </xdr:nvCxnSpPr>
      <xdr:spPr>
        <a:xfrm flipV="1">
          <a:off x="7861300" y="17513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84090</xdr:rowOff>
    </xdr:from>
    <xdr:ext cx="469744" cy="259045"/>
    <xdr:sp macro="" textlink="">
      <xdr:nvSpPr>
        <xdr:cNvPr id="449" name="n_1mainValue【市民会館】&#10;一人当たり面積"/>
        <xdr:cNvSpPr txBox="1"/>
      </xdr:nvSpPr>
      <xdr:spPr>
        <a:xfrm>
          <a:off x="9391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93235</xdr:rowOff>
    </xdr:from>
    <xdr:ext cx="469744" cy="259045"/>
    <xdr:sp macro="" textlink="">
      <xdr:nvSpPr>
        <xdr:cNvPr id="450" name="n_2mainValue【市民会館】&#10;一人当たり面積"/>
        <xdr:cNvSpPr txBox="1"/>
      </xdr:nvSpPr>
      <xdr:spPr>
        <a:xfrm>
          <a:off x="85154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451" name="n_3mainValue【市民会館】&#10;一人当たり面積"/>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92" name="楕円 491"/>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93" name="【一般廃棄物処理施設】&#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494" name="楕円 493"/>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162741</xdr:rowOff>
    </xdr:to>
    <xdr:cxnSp macro="">
      <xdr:nvCxnSpPr>
        <xdr:cNvPr id="495" name="直線コネクタ 494"/>
        <xdr:cNvCxnSpPr/>
      </xdr:nvCxnSpPr>
      <xdr:spPr>
        <a:xfrm flipV="1">
          <a:off x="15481300" y="678561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496" name="楕円 495"/>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56606</xdr:rowOff>
    </xdr:to>
    <xdr:cxnSp macro="">
      <xdr:nvCxnSpPr>
        <xdr:cNvPr id="497" name="直線コネクタ 496"/>
        <xdr:cNvCxnSpPr/>
      </xdr:nvCxnSpPr>
      <xdr:spPr>
        <a:xfrm flipV="1">
          <a:off x="14592300" y="68492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72753</xdr:rowOff>
    </xdr:from>
    <xdr:to>
      <xdr:col>72</xdr:col>
      <xdr:colOff>38100</xdr:colOff>
      <xdr:row>41</xdr:row>
      <xdr:rowOff>2903</xdr:rowOff>
    </xdr:to>
    <xdr:sp macro="" textlink="">
      <xdr:nvSpPr>
        <xdr:cNvPr id="498" name="楕円 497"/>
        <xdr:cNvSpPr/>
      </xdr:nvSpPr>
      <xdr:spPr>
        <a:xfrm>
          <a:off x="13652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123553</xdr:rowOff>
    </xdr:to>
    <xdr:cxnSp macro="">
      <xdr:nvCxnSpPr>
        <xdr:cNvPr id="499" name="直線コネクタ 498"/>
        <xdr:cNvCxnSpPr/>
      </xdr:nvCxnSpPr>
      <xdr:spPr>
        <a:xfrm flipV="1">
          <a:off x="13703300" y="691460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503" name="n_1mainValue【一般廃棄物処理施設】&#10;有形固定資産減価償却率"/>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504" name="n_2mainValue【一般廃棄物処理施設】&#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165480</xdr:rowOff>
    </xdr:from>
    <xdr:ext cx="405111" cy="259045"/>
    <xdr:sp macro="" textlink="">
      <xdr:nvSpPr>
        <xdr:cNvPr id="505" name="n_3mainValue【一般廃棄物処理施設】&#10;有形固定資産減価償却率"/>
        <xdr:cNvSpPr txBox="1"/>
      </xdr:nvSpPr>
      <xdr:spPr>
        <a:xfrm>
          <a:off x="13500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30"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147181</xdr:rowOff>
    </xdr:from>
    <xdr:to>
      <xdr:col>116</xdr:col>
      <xdr:colOff>114300</xdr:colOff>
      <xdr:row>36</xdr:row>
      <xdr:rowOff>77331</xdr:rowOff>
    </xdr:to>
    <xdr:sp macro="" textlink="">
      <xdr:nvSpPr>
        <xdr:cNvPr id="540" name="楕円 539"/>
        <xdr:cNvSpPr/>
      </xdr:nvSpPr>
      <xdr:spPr>
        <a:xfrm>
          <a:off x="22110700" y="61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170058</xdr:rowOff>
    </xdr:from>
    <xdr:ext cx="599010" cy="259045"/>
    <xdr:sp macro="" textlink="">
      <xdr:nvSpPr>
        <xdr:cNvPr id="541" name="【一般廃棄物処理施設】&#10;一人当たり有形固定資産（償却資産）額該当値テキスト"/>
        <xdr:cNvSpPr txBox="1"/>
      </xdr:nvSpPr>
      <xdr:spPr>
        <a:xfrm>
          <a:off x="22199600" y="59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162200</xdr:rowOff>
    </xdr:from>
    <xdr:to>
      <xdr:col>112</xdr:col>
      <xdr:colOff>38100</xdr:colOff>
      <xdr:row>36</xdr:row>
      <xdr:rowOff>92350</xdr:rowOff>
    </xdr:to>
    <xdr:sp macro="" textlink="">
      <xdr:nvSpPr>
        <xdr:cNvPr id="542" name="楕円 541"/>
        <xdr:cNvSpPr/>
      </xdr:nvSpPr>
      <xdr:spPr>
        <a:xfrm>
          <a:off x="21272500" y="6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26531</xdr:rowOff>
    </xdr:from>
    <xdr:to>
      <xdr:col>116</xdr:col>
      <xdr:colOff>63500</xdr:colOff>
      <xdr:row>36</xdr:row>
      <xdr:rowOff>41550</xdr:rowOff>
    </xdr:to>
    <xdr:cxnSp macro="">
      <xdr:nvCxnSpPr>
        <xdr:cNvPr id="543" name="直線コネクタ 542"/>
        <xdr:cNvCxnSpPr/>
      </xdr:nvCxnSpPr>
      <xdr:spPr>
        <a:xfrm flipV="1">
          <a:off x="21323300" y="6198731"/>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169726</xdr:rowOff>
    </xdr:from>
    <xdr:to>
      <xdr:col>107</xdr:col>
      <xdr:colOff>101600</xdr:colOff>
      <xdr:row>36</xdr:row>
      <xdr:rowOff>99876</xdr:rowOff>
    </xdr:to>
    <xdr:sp macro="" textlink="">
      <xdr:nvSpPr>
        <xdr:cNvPr id="544" name="楕円 543"/>
        <xdr:cNvSpPr/>
      </xdr:nvSpPr>
      <xdr:spPr>
        <a:xfrm>
          <a:off x="20383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41550</xdr:rowOff>
    </xdr:from>
    <xdr:to>
      <xdr:col>111</xdr:col>
      <xdr:colOff>177800</xdr:colOff>
      <xdr:row>36</xdr:row>
      <xdr:rowOff>49076</xdr:rowOff>
    </xdr:to>
    <xdr:cxnSp macro="">
      <xdr:nvCxnSpPr>
        <xdr:cNvPr id="545" name="直線コネクタ 544"/>
        <xdr:cNvCxnSpPr/>
      </xdr:nvCxnSpPr>
      <xdr:spPr>
        <a:xfrm flipV="1">
          <a:off x="20434300" y="6213750"/>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5957</xdr:rowOff>
    </xdr:from>
    <xdr:to>
      <xdr:col>102</xdr:col>
      <xdr:colOff>165100</xdr:colOff>
      <xdr:row>36</xdr:row>
      <xdr:rowOff>107557</xdr:rowOff>
    </xdr:to>
    <xdr:sp macro="" textlink="">
      <xdr:nvSpPr>
        <xdr:cNvPr id="546" name="楕円 545"/>
        <xdr:cNvSpPr/>
      </xdr:nvSpPr>
      <xdr:spPr>
        <a:xfrm>
          <a:off x="19494500" y="61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49076</xdr:rowOff>
    </xdr:from>
    <xdr:to>
      <xdr:col>107</xdr:col>
      <xdr:colOff>50800</xdr:colOff>
      <xdr:row>36</xdr:row>
      <xdr:rowOff>56757</xdr:rowOff>
    </xdr:to>
    <xdr:cxnSp macro="">
      <xdr:nvCxnSpPr>
        <xdr:cNvPr id="547" name="直線コネクタ 546"/>
        <xdr:cNvCxnSpPr/>
      </xdr:nvCxnSpPr>
      <xdr:spPr>
        <a:xfrm flipV="1">
          <a:off x="19545300" y="6221276"/>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55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108877</xdr:rowOff>
    </xdr:from>
    <xdr:ext cx="599010" cy="259045"/>
    <xdr:sp macro="" textlink="">
      <xdr:nvSpPr>
        <xdr:cNvPr id="551" name="n_1mainValue【一般廃棄物処理施設】&#10;一人当たり有形固定資産（償却資産）額"/>
        <xdr:cNvSpPr txBox="1"/>
      </xdr:nvSpPr>
      <xdr:spPr>
        <a:xfrm>
          <a:off x="21011095" y="593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116403</xdr:rowOff>
    </xdr:from>
    <xdr:ext cx="599010" cy="259045"/>
    <xdr:sp macro="" textlink="">
      <xdr:nvSpPr>
        <xdr:cNvPr id="552" name="n_2mainValue【一般廃棄物処理施設】&#10;一人当たり有形固定資産（償却資産）額"/>
        <xdr:cNvSpPr txBox="1"/>
      </xdr:nvSpPr>
      <xdr:spPr>
        <a:xfrm>
          <a:off x="20134795" y="594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124084</xdr:rowOff>
    </xdr:from>
    <xdr:ext cx="599010" cy="259045"/>
    <xdr:sp macro="" textlink="">
      <xdr:nvSpPr>
        <xdr:cNvPr id="553" name="n_3mainValue【一般廃棄物処理施設】&#10;一人当たり有形固定資産（償却資産）額"/>
        <xdr:cNvSpPr txBox="1"/>
      </xdr:nvSpPr>
      <xdr:spPr>
        <a:xfrm>
          <a:off x="19245795" y="59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594" name="楕円 593"/>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340478" cy="259045"/>
    <xdr:sp macro="" textlink="">
      <xdr:nvSpPr>
        <xdr:cNvPr id="595" name="【保健センター・保健所】&#10;有形固定資産減価償却率該当値テキスト"/>
        <xdr:cNvSpPr txBox="1"/>
      </xdr:nvSpPr>
      <xdr:spPr>
        <a:xfrm>
          <a:off x="16357600" y="1096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132642</xdr:rowOff>
    </xdr:from>
    <xdr:ext cx="405111" cy="259045"/>
    <xdr:sp macro="" textlink="">
      <xdr:nvSpPr>
        <xdr:cNvPr id="596"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97"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98"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9" name="直線コネクタ 6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0" name="テキスト ボックス 6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1" name="直線コネクタ 6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2" name="テキスト ボックス 6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5" name="直線コネクタ 6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6" name="テキスト ボックス 6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7" name="直線コネクタ 6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8" name="テキスト ボックス 6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2" name="直線コネクタ 62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4" name="直線コネクタ 62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26" name="直線コネクタ 62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2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28" name="フローチャート: 判断 62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29" name="フローチャート: 判断 62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0" name="フローチャート: 判断 62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1" name="フローチャート: 判断 63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37" name="楕円 636"/>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38"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63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4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4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2" name="直線コネクタ 6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3" name="テキスト ボックス 6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4" name="直線コネクタ 6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5" name="テキスト ボックス 6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6" name="直線コネクタ 6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7" name="テキスト ボックス 6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8" name="直線コネクタ 6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9" name="テキスト ボックス 6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0" name="直線コネクタ 6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1" name="テキスト ボックス 6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2" name="直線コネクタ 6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3" name="テキスト ボックス 6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5" name="テキスト ボックス 6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67" name="直線コネクタ 666"/>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68"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69" name="直線コネクタ 668"/>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70"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71" name="直線コネクタ 670"/>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72"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73" name="フローチャート: 判断 672"/>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74" name="フローチャート: 判断 673"/>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75" name="フローチャート: 判断 674"/>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76" name="フローチャート: 判断 675"/>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82" name="楕円 681"/>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83" name="【消防施設】&#10;有形固定資産減価償却率該当値テキスト"/>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684" name="楕円 683"/>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105048</xdr:rowOff>
    </xdr:to>
    <xdr:cxnSp macro="">
      <xdr:nvCxnSpPr>
        <xdr:cNvPr id="685" name="直線コネクタ 684"/>
        <xdr:cNvCxnSpPr/>
      </xdr:nvCxnSpPr>
      <xdr:spPr>
        <a:xfrm flipV="1">
          <a:off x="15481300" y="1429131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686" name="楕円 685"/>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145869</xdr:rowOff>
    </xdr:to>
    <xdr:cxnSp macro="">
      <xdr:nvCxnSpPr>
        <xdr:cNvPr id="687" name="直線コネクタ 686"/>
        <xdr:cNvCxnSpPr/>
      </xdr:nvCxnSpPr>
      <xdr:spPr>
        <a:xfrm flipV="1">
          <a:off x="14592300" y="1433539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688" name="楕円 687"/>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84</xdr:row>
      <xdr:rowOff>20138</xdr:rowOff>
    </xdr:to>
    <xdr:cxnSp macro="">
      <xdr:nvCxnSpPr>
        <xdr:cNvPr id="689" name="直線コネクタ 688"/>
        <xdr:cNvCxnSpPr/>
      </xdr:nvCxnSpPr>
      <xdr:spPr>
        <a:xfrm flipV="1">
          <a:off x="13703300" y="143762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690"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91"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9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146975</xdr:rowOff>
    </xdr:from>
    <xdr:ext cx="405111" cy="259045"/>
    <xdr:sp macro="" textlink="">
      <xdr:nvSpPr>
        <xdr:cNvPr id="693" name="n_1mainValue【消防施設】&#10;有形固定資産減価償却率"/>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694"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695" name="n_3mainValue【消防施設】&#10;有形固定資産減価償却率"/>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6" name="直線コネクタ 70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7" name="テキスト ボックス 70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8" name="直線コネクタ 70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9" name="テキスト ボックス 70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0" name="直線コネクタ 70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1" name="テキスト ボックス 71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2" name="直線コネクタ 71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3" name="テキスト ボックス 71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17" name="直線コネクタ 716"/>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9" name="直線コネクタ 71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20"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21" name="直線コネクタ 720"/>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22"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23" name="フローチャート: 判断 72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24" name="フローチャート: 判断 723"/>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25" name="フローチャート: 判断 72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6" name="フローチャート: 判断 72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7" name="テキスト ボックス 7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8" name="テキスト ボックス 7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9" name="テキスト ボックス 7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0" name="テキスト ボックス 7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1" name="テキスト ボックス 7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32" name="楕円 731"/>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33" name="【消防施設】&#10;一人当たり面積該当値テキスト"/>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734" name="楕円 733"/>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111252</xdr:rowOff>
    </xdr:to>
    <xdr:cxnSp macro="">
      <xdr:nvCxnSpPr>
        <xdr:cNvPr id="735" name="直線コネクタ 734"/>
        <xdr:cNvCxnSpPr/>
      </xdr:nvCxnSpPr>
      <xdr:spPr>
        <a:xfrm>
          <a:off x="21323300" y="14165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69596</xdr:rowOff>
    </xdr:from>
    <xdr:to>
      <xdr:col>107</xdr:col>
      <xdr:colOff>101600</xdr:colOff>
      <xdr:row>82</xdr:row>
      <xdr:rowOff>171196</xdr:rowOff>
    </xdr:to>
    <xdr:sp macro="" textlink="">
      <xdr:nvSpPr>
        <xdr:cNvPr id="736" name="楕円 735"/>
        <xdr:cNvSpPr/>
      </xdr:nvSpPr>
      <xdr:spPr>
        <a:xfrm>
          <a:off x="20383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120396</xdr:rowOff>
    </xdr:to>
    <xdr:cxnSp macro="">
      <xdr:nvCxnSpPr>
        <xdr:cNvPr id="737" name="直線コネクタ 736"/>
        <xdr:cNvCxnSpPr/>
      </xdr:nvCxnSpPr>
      <xdr:spPr>
        <a:xfrm flipV="1">
          <a:off x="20434300" y="14165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83313</xdr:rowOff>
    </xdr:from>
    <xdr:to>
      <xdr:col>102</xdr:col>
      <xdr:colOff>165100</xdr:colOff>
      <xdr:row>83</xdr:row>
      <xdr:rowOff>13463</xdr:rowOff>
    </xdr:to>
    <xdr:sp macro="" textlink="">
      <xdr:nvSpPr>
        <xdr:cNvPr id="738" name="楕円 737"/>
        <xdr:cNvSpPr/>
      </xdr:nvSpPr>
      <xdr:spPr>
        <a:xfrm>
          <a:off x="19494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120396</xdr:rowOff>
    </xdr:from>
    <xdr:to>
      <xdr:col>107</xdr:col>
      <xdr:colOff>50800</xdr:colOff>
      <xdr:row>82</xdr:row>
      <xdr:rowOff>134113</xdr:rowOff>
    </xdr:to>
    <xdr:cxnSp macro="">
      <xdr:nvCxnSpPr>
        <xdr:cNvPr id="739" name="直線コネクタ 738"/>
        <xdr:cNvCxnSpPr/>
      </xdr:nvCxnSpPr>
      <xdr:spPr>
        <a:xfrm flipV="1">
          <a:off x="19545300" y="141792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40"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41"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42"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743" name="n_1mainValue【消防施設】&#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16273</xdr:rowOff>
    </xdr:from>
    <xdr:ext cx="469744" cy="259045"/>
    <xdr:sp macro="" textlink="">
      <xdr:nvSpPr>
        <xdr:cNvPr id="744" name="n_2mainValue【消防施設】&#10;一人当たり面積"/>
        <xdr:cNvSpPr txBox="1"/>
      </xdr:nvSpPr>
      <xdr:spPr>
        <a:xfrm>
          <a:off x="20199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29990</xdr:rowOff>
    </xdr:from>
    <xdr:ext cx="469744" cy="259045"/>
    <xdr:sp macro="" textlink="">
      <xdr:nvSpPr>
        <xdr:cNvPr id="745" name="n_3mainValue【消防施設】&#10;一人当たり面積"/>
        <xdr:cNvSpPr txBox="1"/>
      </xdr:nvSpPr>
      <xdr:spPr>
        <a:xfrm>
          <a:off x="19310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7" name="テキスト ボックス 7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7" name="テキスト ボックス 7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9" name="テキスト ボックス 7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71" name="直線コネクタ 770"/>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7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74"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75" name="直線コネクタ 774"/>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6"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7" name="フローチャート: 判断 776"/>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78" name="フローチャート: 判断 777"/>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79" name="フローチャート: 判断 778"/>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80" name="フローチャート: 判断 779"/>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786" name="楕円 785"/>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787" name="【庁舎】&#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788" name="楕円 787"/>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118655</xdr:rowOff>
    </xdr:to>
    <xdr:cxnSp macro="">
      <xdr:nvCxnSpPr>
        <xdr:cNvPr id="789" name="直線コネクタ 788"/>
        <xdr:cNvCxnSpPr/>
      </xdr:nvCxnSpPr>
      <xdr:spPr>
        <a:xfrm flipV="1">
          <a:off x="15481300" y="1843278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790" name="楕円 789"/>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118655</xdr:rowOff>
    </xdr:to>
    <xdr:cxnSp macro="">
      <xdr:nvCxnSpPr>
        <xdr:cNvPr id="791" name="直線コネクタ 790"/>
        <xdr:cNvCxnSpPr/>
      </xdr:nvCxnSpPr>
      <xdr:spPr>
        <a:xfrm>
          <a:off x="14592300" y="184474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792" name="楕円 791"/>
        <xdr:cNvSpPr/>
      </xdr:nvSpPr>
      <xdr:spPr>
        <a:xfrm>
          <a:off x="13652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136616</xdr:rowOff>
    </xdr:from>
    <xdr:to>
      <xdr:col>76</xdr:col>
      <xdr:colOff>114300</xdr:colOff>
      <xdr:row>107</xdr:row>
      <xdr:rowOff>102326</xdr:rowOff>
    </xdr:to>
    <xdr:cxnSp macro="">
      <xdr:nvCxnSpPr>
        <xdr:cNvPr id="793" name="直線コネクタ 792"/>
        <xdr:cNvCxnSpPr/>
      </xdr:nvCxnSpPr>
      <xdr:spPr>
        <a:xfrm>
          <a:off x="13703300" y="183103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94"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95"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96"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797"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98" name="n_2mainValue【庁舎】&#10;有形固定資産減価償却率"/>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799" name="n_3mainValue【庁舎】&#10;有形固定資産減価償却率"/>
        <xdr:cNvSpPr txBox="1"/>
      </xdr:nvSpPr>
      <xdr:spPr>
        <a:xfrm>
          <a:off x="13500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23" name="直線コネクタ 822"/>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24"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25" name="直線コネクタ 824"/>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26"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27" name="直線コネクタ 826"/>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28"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29" name="フローチャート: 判断 828"/>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30" name="フローチャート: 判断 829"/>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31" name="フローチャート: 判断 830"/>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32" name="フローチャート: 判断 831"/>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53975</xdr:rowOff>
    </xdr:from>
    <xdr:to>
      <xdr:col>116</xdr:col>
      <xdr:colOff>114300</xdr:colOff>
      <xdr:row>104</xdr:row>
      <xdr:rowOff>155575</xdr:rowOff>
    </xdr:to>
    <xdr:sp macro="" textlink="">
      <xdr:nvSpPr>
        <xdr:cNvPr id="838" name="楕円 837"/>
        <xdr:cNvSpPr/>
      </xdr:nvSpPr>
      <xdr:spPr>
        <a:xfrm>
          <a:off x="22110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76852</xdr:rowOff>
    </xdr:from>
    <xdr:ext cx="469744" cy="259045"/>
    <xdr:sp macro="" textlink="">
      <xdr:nvSpPr>
        <xdr:cNvPr id="839" name="【庁舎】&#10;一人当たり面積該当値テキスト"/>
        <xdr:cNvSpPr txBox="1"/>
      </xdr:nvSpPr>
      <xdr:spPr>
        <a:xfrm>
          <a:off x="22199600"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61595</xdr:rowOff>
    </xdr:from>
    <xdr:to>
      <xdr:col>112</xdr:col>
      <xdr:colOff>38100</xdr:colOff>
      <xdr:row>104</xdr:row>
      <xdr:rowOff>163195</xdr:rowOff>
    </xdr:to>
    <xdr:sp macro="" textlink="">
      <xdr:nvSpPr>
        <xdr:cNvPr id="840" name="楕円 839"/>
        <xdr:cNvSpPr/>
      </xdr:nvSpPr>
      <xdr:spPr>
        <a:xfrm>
          <a:off x="21272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104775</xdr:rowOff>
    </xdr:from>
    <xdr:to>
      <xdr:col>116</xdr:col>
      <xdr:colOff>63500</xdr:colOff>
      <xdr:row>104</xdr:row>
      <xdr:rowOff>112395</xdr:rowOff>
    </xdr:to>
    <xdr:cxnSp macro="">
      <xdr:nvCxnSpPr>
        <xdr:cNvPr id="841" name="直線コネクタ 840"/>
        <xdr:cNvCxnSpPr/>
      </xdr:nvCxnSpPr>
      <xdr:spPr>
        <a:xfrm flipV="1">
          <a:off x="21323300" y="179355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34925</xdr:rowOff>
    </xdr:from>
    <xdr:to>
      <xdr:col>107</xdr:col>
      <xdr:colOff>101600</xdr:colOff>
      <xdr:row>104</xdr:row>
      <xdr:rowOff>136525</xdr:rowOff>
    </xdr:to>
    <xdr:sp macro="" textlink="">
      <xdr:nvSpPr>
        <xdr:cNvPr id="842" name="楕円 841"/>
        <xdr:cNvSpPr/>
      </xdr:nvSpPr>
      <xdr:spPr>
        <a:xfrm>
          <a:off x="2038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85725</xdr:rowOff>
    </xdr:from>
    <xdr:to>
      <xdr:col>111</xdr:col>
      <xdr:colOff>177800</xdr:colOff>
      <xdr:row>104</xdr:row>
      <xdr:rowOff>112395</xdr:rowOff>
    </xdr:to>
    <xdr:cxnSp macro="">
      <xdr:nvCxnSpPr>
        <xdr:cNvPr id="843" name="直線コネクタ 842"/>
        <xdr:cNvCxnSpPr/>
      </xdr:nvCxnSpPr>
      <xdr:spPr>
        <a:xfrm>
          <a:off x="20434300" y="17916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844" name="楕円 843"/>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85725</xdr:rowOff>
    </xdr:from>
    <xdr:to>
      <xdr:col>107</xdr:col>
      <xdr:colOff>50800</xdr:colOff>
      <xdr:row>106</xdr:row>
      <xdr:rowOff>11430</xdr:rowOff>
    </xdr:to>
    <xdr:cxnSp macro="">
      <xdr:nvCxnSpPr>
        <xdr:cNvPr id="845" name="直線コネクタ 844"/>
        <xdr:cNvCxnSpPr/>
      </xdr:nvCxnSpPr>
      <xdr:spPr>
        <a:xfrm flipV="1">
          <a:off x="19545300" y="1791652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46"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47"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4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8272</xdr:rowOff>
    </xdr:from>
    <xdr:ext cx="469744" cy="259045"/>
    <xdr:sp macro="" textlink="">
      <xdr:nvSpPr>
        <xdr:cNvPr id="849" name="n_1mainValue【庁舎】&#10;一人当たり面積"/>
        <xdr:cNvSpPr txBox="1"/>
      </xdr:nvSpPr>
      <xdr:spPr>
        <a:xfrm>
          <a:off x="21075727" y="17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153052</xdr:rowOff>
    </xdr:from>
    <xdr:ext cx="469744" cy="259045"/>
    <xdr:sp macro="" textlink="">
      <xdr:nvSpPr>
        <xdr:cNvPr id="850" name="n_2mainValue【庁舎】&#10;一人当たり面積"/>
        <xdr:cNvSpPr txBox="1"/>
      </xdr:nvSpPr>
      <xdr:spPr>
        <a:xfrm>
          <a:off x="201994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78757</xdr:rowOff>
    </xdr:from>
    <xdr:ext cx="469744" cy="259045"/>
    <xdr:sp macro="" textlink="">
      <xdr:nvSpPr>
        <xdr:cNvPr id="851" name="n_3mainValue【庁舎】&#10;一人当たり面積"/>
        <xdr:cNvSpPr txBox="1"/>
      </xdr:nvSpPr>
      <xdr:spPr>
        <a:xfrm>
          <a:off x="19310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比較的新しい年代に建設された一般廃棄物処理施設、体育館・プール、消防施設、庁舎及び保健センターは有形固定資産減価償却率が低い水準にあるが、図書館、福祉施設及び市民会館については、類似団体平均、全国平均及び県平均のいずれと比較しても高い水準にある。また、体育館・プール、市民会館及び庁舎については、一人当たり面積が類似団体平均、全国平均及び県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老朽化した施設については予防的な修繕や改修による施設機能の維持に努めているが、今後は人口減少等による利用需要の状況を考慮に入れ、規模の最適化、統廃合を進めていく。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年度から財源不足団体となっており、平成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評価替えに伴う固定資産税の減収や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急速な高齢化等を背景とした社会保障関連経費の増大などにより、財政力は低下し続けている。今後、引き続き税の徴収強化等により歳入確保に努めるとともに、定員管理・給与の適正化、実施事業の取捨など歳出の見直しを行い、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138642</xdr:rowOff>
    </xdr:to>
    <xdr:cxnSp macro="">
      <xdr:nvCxnSpPr>
        <xdr:cNvPr id="69" name="直線コネクタ 68"/>
        <xdr:cNvCxnSpPr/>
      </xdr:nvCxnSpPr>
      <xdr:spPr>
        <a:xfrm>
          <a:off x="4114800" y="64621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118533</xdr:rowOff>
    </xdr:to>
    <xdr:cxnSp macro="">
      <xdr:nvCxnSpPr>
        <xdr:cNvPr id="72" name="直線コネクタ 71"/>
        <xdr:cNvCxnSpPr/>
      </xdr:nvCxnSpPr>
      <xdr:spPr>
        <a:xfrm>
          <a:off x="3225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58208</xdr:rowOff>
    </xdr:from>
    <xdr:to>
      <xdr:col>15</xdr:col>
      <xdr:colOff>82550</xdr:colOff>
      <xdr:row>37</xdr:row>
      <xdr:rowOff>78317</xdr:rowOff>
    </xdr:to>
    <xdr:cxnSp macro="">
      <xdr:nvCxnSpPr>
        <xdr:cNvPr id="75" name="直線コネクタ 74"/>
        <xdr:cNvCxnSpPr/>
      </xdr:nvCxnSpPr>
      <xdr:spPr>
        <a:xfrm>
          <a:off x="2336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58208</xdr:rowOff>
    </xdr:to>
    <xdr:cxnSp macro="">
      <xdr:nvCxnSpPr>
        <xdr:cNvPr id="78" name="直線コネクタ 77"/>
        <xdr:cNvCxnSpPr/>
      </xdr:nvCxnSpPr>
      <xdr:spPr>
        <a:xfrm>
          <a:off x="1447800" y="638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87842</xdr:rowOff>
    </xdr:from>
    <xdr:to>
      <xdr:col>23</xdr:col>
      <xdr:colOff>184150</xdr:colOff>
      <xdr:row>38</xdr:row>
      <xdr:rowOff>17991</xdr:rowOff>
    </xdr:to>
    <xdr:sp macro="" textlink="">
      <xdr:nvSpPr>
        <xdr:cNvPr id="88" name="楕円 87"/>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104369</xdr:rowOff>
    </xdr:from>
    <xdr:ext cx="762000" cy="259045"/>
    <xdr:sp macro="" textlink="">
      <xdr:nvSpPr>
        <xdr:cNvPr id="89"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2" name="楕円 91"/>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3" name="テキスト ボックス 92"/>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7408</xdr:rowOff>
    </xdr:from>
    <xdr:to>
      <xdr:col>11</xdr:col>
      <xdr:colOff>82550</xdr:colOff>
      <xdr:row>37</xdr:row>
      <xdr:rowOff>109008</xdr:rowOff>
    </xdr:to>
    <xdr:sp macro="" textlink="">
      <xdr:nvSpPr>
        <xdr:cNvPr id="94" name="楕円 93"/>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119185</xdr:rowOff>
    </xdr:from>
    <xdr:ext cx="762000" cy="259045"/>
    <xdr:sp macro="" textlink="">
      <xdr:nvSpPr>
        <xdr:cNvPr id="95" name="テキスト ボックス 94"/>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6" name="楕円 95"/>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7" name="テキスト ボックス 96"/>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では、普通交付税で減収がみられ、歳出面では、義務的経費が増加しており、特に人件費においては類似団体中の順位が著しく悪く、令和２年度以降は会計年度任用職員制度の導入による増加が予想されることから、業務の抜本的見直しによる改善が急務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年度以降、合併算定替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段階的縮減期間に入っていることから、経常一般財源収入の先行きに不安要素も多く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行財政改革による経常経費の削減と自主財源の更なる確保に努めなければならない。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2" name="直線コネクタ 131"/>
        <xdr:cNvCxnSpPr/>
      </xdr:nvCxnSpPr>
      <xdr:spPr>
        <a:xfrm>
          <a:off x="4114800" y="1067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130387</xdr:rowOff>
    </xdr:to>
    <xdr:cxnSp macro="">
      <xdr:nvCxnSpPr>
        <xdr:cNvPr id="135" name="直線コネクタ 134"/>
        <xdr:cNvCxnSpPr/>
      </xdr:nvCxnSpPr>
      <xdr:spPr>
        <a:xfrm flipV="1">
          <a:off x="3225800" y="1067435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130387</xdr:rowOff>
    </xdr:to>
    <xdr:cxnSp macro="">
      <xdr:nvCxnSpPr>
        <xdr:cNvPr id="138" name="直線コネクタ 137"/>
        <xdr:cNvCxnSpPr/>
      </xdr:nvCxnSpPr>
      <xdr:spPr>
        <a:xfrm>
          <a:off x="2336800" y="1065826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62</xdr:row>
      <xdr:rowOff>28363</xdr:rowOff>
    </xdr:to>
    <xdr:cxnSp macro="">
      <xdr:nvCxnSpPr>
        <xdr:cNvPr id="141" name="直線コネクタ 140"/>
        <xdr:cNvCxnSpPr/>
      </xdr:nvCxnSpPr>
      <xdr:spPr>
        <a:xfrm>
          <a:off x="1447800" y="10328487"/>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8" name="テキスト ボックス 157"/>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0" name="テキスト ボックス 159"/>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人件費、物件費及び維持補修費の人口１人あたり決算額は、前年度より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円増となり、全国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今後は、公共施設等総合管理計画に基づき、全庁的に統廃合議論を活発化させるとともに、トップランナー方式で示された民間委託・指定管理者制度導入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、管理コストの削減を図り、効率的な行財政運営に努める必要がある。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70824</xdr:rowOff>
    </xdr:from>
    <xdr:to>
      <xdr:col>23</xdr:col>
      <xdr:colOff>133350</xdr:colOff>
      <xdr:row>84</xdr:row>
      <xdr:rowOff>93225</xdr:rowOff>
    </xdr:to>
    <xdr:cxnSp macro="">
      <xdr:nvCxnSpPr>
        <xdr:cNvPr id="193" name="直線コネクタ 192"/>
        <xdr:cNvCxnSpPr/>
      </xdr:nvCxnSpPr>
      <xdr:spPr>
        <a:xfrm>
          <a:off x="4114800" y="14472624"/>
          <a:ext cx="8382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31183</xdr:rowOff>
    </xdr:from>
    <xdr:to>
      <xdr:col>19</xdr:col>
      <xdr:colOff>133350</xdr:colOff>
      <xdr:row>84</xdr:row>
      <xdr:rowOff>70824</xdr:rowOff>
    </xdr:to>
    <xdr:cxnSp macro="">
      <xdr:nvCxnSpPr>
        <xdr:cNvPr id="196" name="直線コネクタ 195"/>
        <xdr:cNvCxnSpPr/>
      </xdr:nvCxnSpPr>
      <xdr:spPr>
        <a:xfrm>
          <a:off x="3225800" y="14432983"/>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18354</xdr:rowOff>
    </xdr:from>
    <xdr:to>
      <xdr:col>15</xdr:col>
      <xdr:colOff>82550</xdr:colOff>
      <xdr:row>84</xdr:row>
      <xdr:rowOff>31183</xdr:rowOff>
    </xdr:to>
    <xdr:cxnSp macro="">
      <xdr:nvCxnSpPr>
        <xdr:cNvPr id="199" name="直線コネクタ 198"/>
        <xdr:cNvCxnSpPr/>
      </xdr:nvCxnSpPr>
      <xdr:spPr>
        <a:xfrm>
          <a:off x="2336800" y="14420154"/>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11531</xdr:rowOff>
    </xdr:from>
    <xdr:to>
      <xdr:col>11</xdr:col>
      <xdr:colOff>31750</xdr:colOff>
      <xdr:row>84</xdr:row>
      <xdr:rowOff>18354</xdr:rowOff>
    </xdr:to>
    <xdr:cxnSp macro="">
      <xdr:nvCxnSpPr>
        <xdr:cNvPr id="202" name="直線コネクタ 201"/>
        <xdr:cNvCxnSpPr/>
      </xdr:nvCxnSpPr>
      <xdr:spPr>
        <a:xfrm>
          <a:off x="1447800" y="14413331"/>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42425</xdr:rowOff>
    </xdr:from>
    <xdr:to>
      <xdr:col>23</xdr:col>
      <xdr:colOff>184150</xdr:colOff>
      <xdr:row>84</xdr:row>
      <xdr:rowOff>144025</xdr:rowOff>
    </xdr:to>
    <xdr:sp macro="" textlink="">
      <xdr:nvSpPr>
        <xdr:cNvPr id="212" name="楕円 211"/>
        <xdr:cNvSpPr/>
      </xdr:nvSpPr>
      <xdr:spPr>
        <a:xfrm>
          <a:off x="4902200" y="144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14502</xdr:rowOff>
    </xdr:from>
    <xdr:ext cx="762000" cy="259045"/>
    <xdr:sp macro="" textlink="">
      <xdr:nvSpPr>
        <xdr:cNvPr id="213" name="人件費・物件費等の状況該当値テキスト"/>
        <xdr:cNvSpPr txBox="1"/>
      </xdr:nvSpPr>
      <xdr:spPr>
        <a:xfrm>
          <a:off x="5041900" y="1441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20024</xdr:rowOff>
    </xdr:from>
    <xdr:to>
      <xdr:col>19</xdr:col>
      <xdr:colOff>184150</xdr:colOff>
      <xdr:row>84</xdr:row>
      <xdr:rowOff>121624</xdr:rowOff>
    </xdr:to>
    <xdr:sp macro="" textlink="">
      <xdr:nvSpPr>
        <xdr:cNvPr id="214" name="楕円 213"/>
        <xdr:cNvSpPr/>
      </xdr:nvSpPr>
      <xdr:spPr>
        <a:xfrm>
          <a:off x="4064000" y="14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106401</xdr:rowOff>
    </xdr:from>
    <xdr:ext cx="736600" cy="259045"/>
    <xdr:sp macro="" textlink="">
      <xdr:nvSpPr>
        <xdr:cNvPr id="215" name="テキスト ボックス 214"/>
        <xdr:cNvSpPr txBox="1"/>
      </xdr:nvSpPr>
      <xdr:spPr>
        <a:xfrm>
          <a:off x="3733800" y="1450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151833</xdr:rowOff>
    </xdr:from>
    <xdr:to>
      <xdr:col>15</xdr:col>
      <xdr:colOff>133350</xdr:colOff>
      <xdr:row>84</xdr:row>
      <xdr:rowOff>81983</xdr:rowOff>
    </xdr:to>
    <xdr:sp macro="" textlink="">
      <xdr:nvSpPr>
        <xdr:cNvPr id="216" name="楕円 215"/>
        <xdr:cNvSpPr/>
      </xdr:nvSpPr>
      <xdr:spPr>
        <a:xfrm>
          <a:off x="3175000" y="143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66760</xdr:rowOff>
    </xdr:from>
    <xdr:ext cx="762000" cy="259045"/>
    <xdr:sp macro="" textlink="">
      <xdr:nvSpPr>
        <xdr:cNvPr id="217" name="テキスト ボックス 216"/>
        <xdr:cNvSpPr txBox="1"/>
      </xdr:nvSpPr>
      <xdr:spPr>
        <a:xfrm>
          <a:off x="2844800" y="144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139004</xdr:rowOff>
    </xdr:from>
    <xdr:to>
      <xdr:col>11</xdr:col>
      <xdr:colOff>82550</xdr:colOff>
      <xdr:row>84</xdr:row>
      <xdr:rowOff>69154</xdr:rowOff>
    </xdr:to>
    <xdr:sp macro="" textlink="">
      <xdr:nvSpPr>
        <xdr:cNvPr id="218" name="楕円 217"/>
        <xdr:cNvSpPr/>
      </xdr:nvSpPr>
      <xdr:spPr>
        <a:xfrm>
          <a:off x="2286000" y="143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53931</xdr:rowOff>
    </xdr:from>
    <xdr:ext cx="762000" cy="259045"/>
    <xdr:sp macro="" textlink="">
      <xdr:nvSpPr>
        <xdr:cNvPr id="219" name="テキスト ボックス 218"/>
        <xdr:cNvSpPr txBox="1"/>
      </xdr:nvSpPr>
      <xdr:spPr>
        <a:xfrm>
          <a:off x="1955800" y="144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132181</xdr:rowOff>
    </xdr:from>
    <xdr:to>
      <xdr:col>7</xdr:col>
      <xdr:colOff>31750</xdr:colOff>
      <xdr:row>84</xdr:row>
      <xdr:rowOff>62331</xdr:rowOff>
    </xdr:to>
    <xdr:sp macro="" textlink="">
      <xdr:nvSpPr>
        <xdr:cNvPr id="220" name="楕円 219"/>
        <xdr:cNvSpPr/>
      </xdr:nvSpPr>
      <xdr:spPr>
        <a:xfrm>
          <a:off x="1397000" y="14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47108</xdr:rowOff>
    </xdr:from>
    <xdr:ext cx="762000" cy="259045"/>
    <xdr:sp macro="" textlink="">
      <xdr:nvSpPr>
        <xdr:cNvPr id="221" name="テキスト ボックス 220"/>
        <xdr:cNvSpPr txBox="1"/>
      </xdr:nvSpPr>
      <xdr:spPr>
        <a:xfrm>
          <a:off x="1066800" y="1444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給料表上の引上げ率の相違や職員構成の変動により、指数が前年度と比較して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ポイント増加したものの、引き続き全国市平均以下の状況であり、今後も給料水準の適正化に努める必要がある。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23989</xdr:rowOff>
    </xdr:to>
    <xdr:cxnSp macro="">
      <xdr:nvCxnSpPr>
        <xdr:cNvPr id="255" name="直線コネクタ 254"/>
        <xdr:cNvCxnSpPr/>
      </xdr:nvCxnSpPr>
      <xdr:spPr>
        <a:xfrm>
          <a:off x="16179800" y="1491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23989</xdr:rowOff>
    </xdr:to>
    <xdr:cxnSp macro="">
      <xdr:nvCxnSpPr>
        <xdr:cNvPr id="258" name="直線コネクタ 257"/>
        <xdr:cNvCxnSpPr/>
      </xdr:nvCxnSpPr>
      <xdr:spPr>
        <a:xfrm flipV="1">
          <a:off x="15290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23989</xdr:rowOff>
    </xdr:to>
    <xdr:cxnSp macro="">
      <xdr:nvCxnSpPr>
        <xdr:cNvPr id="261" name="直線コネクタ 260"/>
        <xdr:cNvCxnSpPr/>
      </xdr:nvCxnSpPr>
      <xdr:spPr>
        <a:xfrm>
          <a:off x="14401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141816</xdr:rowOff>
    </xdr:to>
    <xdr:cxnSp macro="">
      <xdr:nvCxnSpPr>
        <xdr:cNvPr id="264" name="直線コネクタ 263"/>
        <xdr:cNvCxnSpPr/>
      </xdr:nvCxnSpPr>
      <xdr:spPr>
        <a:xfrm>
          <a:off x="13512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6" name="楕円 275"/>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7" name="テキスト ボックス 276"/>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81" name="テキスト ボックス 280"/>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83" name="テキスト ボックス 282"/>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合併により広大な行政面積を有し、保育所や学校教育施設等も多いことから、人口千人当たりの職員数については全国・県平均より高い状況である。今後も住民サービスの維持に配慮しつつ、少子高齢化、人口減少社会を見据えた組織の見直しを継続的に行いながら適切な定員管理を行っていくことが重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48804</xdr:rowOff>
    </xdr:from>
    <xdr:to>
      <xdr:col>81</xdr:col>
      <xdr:colOff>44450</xdr:colOff>
      <xdr:row>63</xdr:row>
      <xdr:rowOff>52251</xdr:rowOff>
    </xdr:to>
    <xdr:cxnSp macro="">
      <xdr:nvCxnSpPr>
        <xdr:cNvPr id="320" name="直線コネクタ 319"/>
        <xdr:cNvCxnSpPr/>
      </xdr:nvCxnSpPr>
      <xdr:spPr>
        <a:xfrm flipV="1">
          <a:off x="16179800" y="108501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36164</xdr:rowOff>
    </xdr:from>
    <xdr:to>
      <xdr:col>77</xdr:col>
      <xdr:colOff>44450</xdr:colOff>
      <xdr:row>63</xdr:row>
      <xdr:rowOff>52251</xdr:rowOff>
    </xdr:to>
    <xdr:cxnSp macro="">
      <xdr:nvCxnSpPr>
        <xdr:cNvPr id="323" name="直線コネクタ 322"/>
        <xdr:cNvCxnSpPr/>
      </xdr:nvCxnSpPr>
      <xdr:spPr>
        <a:xfrm>
          <a:off x="15290800" y="108375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13184</xdr:rowOff>
    </xdr:from>
    <xdr:to>
      <xdr:col>72</xdr:col>
      <xdr:colOff>203200</xdr:colOff>
      <xdr:row>63</xdr:row>
      <xdr:rowOff>36164</xdr:rowOff>
    </xdr:to>
    <xdr:cxnSp macro="">
      <xdr:nvCxnSpPr>
        <xdr:cNvPr id="326" name="直線コネクタ 325"/>
        <xdr:cNvCxnSpPr/>
      </xdr:nvCxnSpPr>
      <xdr:spPr>
        <a:xfrm>
          <a:off x="14401800" y="10814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167398</xdr:rowOff>
    </xdr:from>
    <xdr:to>
      <xdr:col>68</xdr:col>
      <xdr:colOff>152400</xdr:colOff>
      <xdr:row>63</xdr:row>
      <xdr:rowOff>13184</xdr:rowOff>
    </xdr:to>
    <xdr:cxnSp macro="">
      <xdr:nvCxnSpPr>
        <xdr:cNvPr id="329" name="直線コネクタ 328"/>
        <xdr:cNvCxnSpPr/>
      </xdr:nvCxnSpPr>
      <xdr:spPr>
        <a:xfrm>
          <a:off x="13512800" y="1079729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39" name="楕円 338"/>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40"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1" name="楕円 340"/>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2" name="テキスト ボックス 341"/>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156814</xdr:rowOff>
    </xdr:from>
    <xdr:to>
      <xdr:col>73</xdr:col>
      <xdr:colOff>44450</xdr:colOff>
      <xdr:row>63</xdr:row>
      <xdr:rowOff>86964</xdr:rowOff>
    </xdr:to>
    <xdr:sp macro="" textlink="">
      <xdr:nvSpPr>
        <xdr:cNvPr id="343" name="楕円 342"/>
        <xdr:cNvSpPr/>
      </xdr:nvSpPr>
      <xdr:spPr>
        <a:xfrm>
          <a:off x="15240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71741</xdr:rowOff>
    </xdr:from>
    <xdr:ext cx="762000" cy="259045"/>
    <xdr:sp macro="" textlink="">
      <xdr:nvSpPr>
        <xdr:cNvPr id="344" name="テキスト ボックス 343"/>
        <xdr:cNvSpPr txBox="1"/>
      </xdr:nvSpPr>
      <xdr:spPr>
        <a:xfrm>
          <a:off x="14909800" y="108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133834</xdr:rowOff>
    </xdr:from>
    <xdr:to>
      <xdr:col>68</xdr:col>
      <xdr:colOff>203200</xdr:colOff>
      <xdr:row>63</xdr:row>
      <xdr:rowOff>63984</xdr:rowOff>
    </xdr:to>
    <xdr:sp macro="" textlink="">
      <xdr:nvSpPr>
        <xdr:cNvPr id="345" name="楕円 344"/>
        <xdr:cNvSpPr/>
      </xdr:nvSpPr>
      <xdr:spPr>
        <a:xfrm>
          <a:off x="14351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48761</xdr:rowOff>
    </xdr:from>
    <xdr:ext cx="762000" cy="259045"/>
    <xdr:sp macro="" textlink="">
      <xdr:nvSpPr>
        <xdr:cNvPr id="346" name="テキスト ボックス 345"/>
        <xdr:cNvSpPr txBox="1"/>
      </xdr:nvSpPr>
      <xdr:spPr>
        <a:xfrm>
          <a:off x="14020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116598</xdr:rowOff>
    </xdr:from>
    <xdr:to>
      <xdr:col>64</xdr:col>
      <xdr:colOff>152400</xdr:colOff>
      <xdr:row>63</xdr:row>
      <xdr:rowOff>46748</xdr:rowOff>
    </xdr:to>
    <xdr:sp macro="" textlink="">
      <xdr:nvSpPr>
        <xdr:cNvPr id="347" name="楕円 346"/>
        <xdr:cNvSpPr/>
      </xdr:nvSpPr>
      <xdr:spPr>
        <a:xfrm>
          <a:off x="13462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31525</xdr:rowOff>
    </xdr:from>
    <xdr:ext cx="762000" cy="259045"/>
    <xdr:sp macro="" textlink="">
      <xdr:nvSpPr>
        <xdr:cNvPr id="348" name="テキスト ボックス 347"/>
        <xdr:cNvSpPr txBox="1"/>
      </xdr:nvSpPr>
      <xdr:spPr>
        <a:xfrm>
          <a:off x="13131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前年度から比率の増減はなく、数値としては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全国平均を下回る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合併後の大型事業は完了したが、その際借り入れした地方債の償還が始まっており、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合併特例債の発行枠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の枯渇も近い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ため、不要不急の事業を精査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しつつ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政策効果の高いものを採択し、市債発行を抑制するとともに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発行に当たっては交付税措置の手厚いものを取捨選択し、実質的な負担が増加しないよう努める必要がある。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76454</xdr:rowOff>
    </xdr:to>
    <xdr:cxnSp macro="">
      <xdr:nvCxnSpPr>
        <xdr:cNvPr id="380" name="直線コネクタ 379"/>
        <xdr:cNvCxnSpPr/>
      </xdr:nvCxnSpPr>
      <xdr:spPr>
        <a:xfrm>
          <a:off x="16179800" y="6763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76454</xdr:rowOff>
    </xdr:to>
    <xdr:cxnSp macro="">
      <xdr:nvCxnSpPr>
        <xdr:cNvPr id="383" name="直線コネクタ 382"/>
        <xdr:cNvCxnSpPr/>
      </xdr:nvCxnSpPr>
      <xdr:spPr>
        <a:xfrm>
          <a:off x="15290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124714</xdr:rowOff>
    </xdr:to>
    <xdr:cxnSp macro="">
      <xdr:nvCxnSpPr>
        <xdr:cNvPr id="386" name="直線コネクタ 385"/>
        <xdr:cNvCxnSpPr/>
      </xdr:nvCxnSpPr>
      <xdr:spPr>
        <a:xfrm flipV="1">
          <a:off x="14401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78740</xdr:rowOff>
    </xdr:to>
    <xdr:cxnSp macro="">
      <xdr:nvCxnSpPr>
        <xdr:cNvPr id="389" name="直線コネクタ 388"/>
        <xdr:cNvCxnSpPr/>
      </xdr:nvCxnSpPr>
      <xdr:spPr>
        <a:xfrm flipV="1">
          <a:off x="13512800" y="68112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9" name="楕円 398"/>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400"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充当可能財源等が将来負担額を上回っているため将来負担比率の値は生じていない。主な要因としては、財政調整基金をはじめとする充当可能基金が約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のぼるほか、交付税措置の高い合併特例債を最優先に発行していることなどから、将来負担額が抑えられていると分析している。分母となる市税収入等では、立地企業の業績に大きな影響を受ける税収構造であることから、財源不足を安易に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ポイントの増となっており、全国・県平均を上回っている状況が続いている。今後も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市民ニーズの多様化や地方分権に伴う権限移譲の進展等によ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業務量増加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や、令和２年度以降においては会計年度任用職員制度の導入による人件費の増加も予測されることから、引き続き事務事業の合理化、効率化を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多面的に検討しながら人件費の抑制に努める必要がある。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40</xdr:row>
      <xdr:rowOff>111760</xdr:rowOff>
    </xdr:to>
    <xdr:cxnSp macro="">
      <xdr:nvCxnSpPr>
        <xdr:cNvPr id="66" name="直線コネクタ 65"/>
        <xdr:cNvCxnSpPr/>
      </xdr:nvCxnSpPr>
      <xdr:spPr>
        <a:xfrm>
          <a:off x="3987800" y="6962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31750</xdr:rowOff>
    </xdr:to>
    <xdr:cxnSp macro="">
      <xdr:nvCxnSpPr>
        <xdr:cNvPr id="69" name="直線コネクタ 68"/>
        <xdr:cNvCxnSpPr/>
      </xdr:nvCxnSpPr>
      <xdr:spPr>
        <a:xfrm flipV="1">
          <a:off x="3098800" y="6962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119380</xdr:rowOff>
    </xdr:from>
    <xdr:to>
      <xdr:col>15</xdr:col>
      <xdr:colOff>98425</xdr:colOff>
      <xdr:row>41</xdr:row>
      <xdr:rowOff>31750</xdr:rowOff>
    </xdr:to>
    <xdr:cxnSp macro="">
      <xdr:nvCxnSpPr>
        <xdr:cNvPr id="72" name="直線コネクタ 71"/>
        <xdr:cNvCxnSpPr/>
      </xdr:nvCxnSpPr>
      <xdr:spPr>
        <a:xfrm>
          <a:off x="2209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119380</xdr:rowOff>
    </xdr:to>
    <xdr:cxnSp macro="">
      <xdr:nvCxnSpPr>
        <xdr:cNvPr id="75" name="直線コネクタ 74"/>
        <xdr:cNvCxnSpPr/>
      </xdr:nvCxnSpPr>
      <xdr:spPr>
        <a:xfrm>
          <a:off x="1320800" y="6847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140987</xdr:rowOff>
    </xdr:from>
    <xdr:ext cx="762000" cy="259045"/>
    <xdr:sp macro="" textlink="">
      <xdr:nvSpPr>
        <xdr:cNvPr id="86"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68580</xdr:rowOff>
    </xdr:from>
    <xdr:to>
      <xdr:col>11</xdr:col>
      <xdr:colOff>60325</xdr:colOff>
      <xdr:row>40</xdr:row>
      <xdr:rowOff>170180</xdr:rowOff>
    </xdr:to>
    <xdr:sp macro="" textlink="">
      <xdr:nvSpPr>
        <xdr:cNvPr id="91" name="楕円 90"/>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154957</xdr:rowOff>
    </xdr:from>
    <xdr:ext cx="762000" cy="259045"/>
    <xdr:sp macro="" textlink="">
      <xdr:nvSpPr>
        <xdr:cNvPr id="92" name="テキスト ボックス 91"/>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ポイント上回り、県平均に比べると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主な理由として、ごみ収集業務や学校給食業務等を直営で行っていることなどから、臨時職員賃金等が多額となっているほか、公共施設の統廃合が進んでいないことで施設管理に要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経費が多額となっていることによる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。早急にトップランナー方式で示されている民間委託等を検討し、公共施設等の管理経費の縮減に努める必要がある。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123190</xdr:rowOff>
    </xdr:to>
    <xdr:cxnSp macro="">
      <xdr:nvCxnSpPr>
        <xdr:cNvPr id="127" name="直線コネクタ 126"/>
        <xdr:cNvCxnSpPr/>
      </xdr:nvCxnSpPr>
      <xdr:spPr>
        <a:xfrm>
          <a:off x="15671800" y="2984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130810</xdr:rowOff>
    </xdr:to>
    <xdr:cxnSp macro="">
      <xdr:nvCxnSpPr>
        <xdr:cNvPr id="130" name="直線コネクタ 129"/>
        <xdr:cNvCxnSpPr/>
      </xdr:nvCxnSpPr>
      <xdr:spPr>
        <a:xfrm flipV="1">
          <a:off x="14782800" y="298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3" name="直線コネクタ 132"/>
        <xdr:cNvCxnSpPr/>
      </xdr:nvCxnSpPr>
      <xdr:spPr>
        <a:xfrm>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77470</xdr:rowOff>
    </xdr:to>
    <xdr:cxnSp macro="">
      <xdr:nvCxnSpPr>
        <xdr:cNvPr id="136" name="直線コネクタ 135"/>
        <xdr:cNvCxnSpPr/>
      </xdr:nvCxnSpPr>
      <xdr:spPr>
        <a:xfrm>
          <a:off x="13004800" y="293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4" name="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5" name="テキスト ボックス 154"/>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と全国、県平均を下回っており、類似団体平均より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ポイント下回っているが、安心して子育てができるまちづくりを目指すため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までの医療費の無料化を行っていることや、障がい者福祉サービス関連経費、少子高齢化の進展による社会保障関連経費の増加が見込まれることから、各事業における受給権資格審査等において、更なる適正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43180</xdr:rowOff>
    </xdr:from>
    <xdr:to>
      <xdr:col>24</xdr:col>
      <xdr:colOff>25400</xdr:colOff>
      <xdr:row>54</xdr:row>
      <xdr:rowOff>43180</xdr:rowOff>
    </xdr:to>
    <xdr:cxnSp macro="">
      <xdr:nvCxnSpPr>
        <xdr:cNvPr id="188" name="直線コネクタ 187"/>
        <xdr:cNvCxnSpPr/>
      </xdr:nvCxnSpPr>
      <xdr:spPr>
        <a:xfrm>
          <a:off x="3987800" y="930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43180</xdr:rowOff>
    </xdr:from>
    <xdr:to>
      <xdr:col>19</xdr:col>
      <xdr:colOff>187325</xdr:colOff>
      <xdr:row>54</xdr:row>
      <xdr:rowOff>43180</xdr:rowOff>
    </xdr:to>
    <xdr:cxnSp macro="">
      <xdr:nvCxnSpPr>
        <xdr:cNvPr id="191" name="直線コネクタ 190"/>
        <xdr:cNvCxnSpPr/>
      </xdr:nvCxnSpPr>
      <xdr:spPr>
        <a:xfrm>
          <a:off x="3098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43180</xdr:rowOff>
    </xdr:to>
    <xdr:cxnSp macro="">
      <xdr:nvCxnSpPr>
        <xdr:cNvPr id="194" name="直線コネクタ 193"/>
        <xdr:cNvCxnSpPr/>
      </xdr:nvCxnSpPr>
      <xdr:spPr>
        <a:xfrm>
          <a:off x="2209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20320</xdr:rowOff>
    </xdr:to>
    <xdr:cxnSp macro="">
      <xdr:nvCxnSpPr>
        <xdr:cNvPr id="197" name="直線コネクタ 196"/>
        <xdr:cNvCxnSpPr/>
      </xdr:nvCxnSpPr>
      <xdr:spPr>
        <a:xfrm>
          <a:off x="1320800" y="927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163830</xdr:rowOff>
    </xdr:from>
    <xdr:to>
      <xdr:col>24</xdr:col>
      <xdr:colOff>76200</xdr:colOff>
      <xdr:row>54</xdr:row>
      <xdr:rowOff>93980</xdr:rowOff>
    </xdr:to>
    <xdr:sp macro="" textlink="">
      <xdr:nvSpPr>
        <xdr:cNvPr id="207" name="楕円 206"/>
        <xdr:cNvSpPr/>
      </xdr:nvSpPr>
      <xdr:spPr>
        <a:xfrm>
          <a:off x="4775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72407</xdr:rowOff>
    </xdr:from>
    <xdr:ext cx="762000" cy="259045"/>
    <xdr:sp macro="" textlink="">
      <xdr:nvSpPr>
        <xdr:cNvPr id="208" name="扶助費該当値テキスト"/>
        <xdr:cNvSpPr txBox="1"/>
      </xdr:nvSpPr>
      <xdr:spPr>
        <a:xfrm>
          <a:off x="4914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163830</xdr:rowOff>
    </xdr:from>
    <xdr:to>
      <xdr:col>20</xdr:col>
      <xdr:colOff>38100</xdr:colOff>
      <xdr:row>54</xdr:row>
      <xdr:rowOff>93980</xdr:rowOff>
    </xdr:to>
    <xdr:sp macro="" textlink="">
      <xdr:nvSpPr>
        <xdr:cNvPr id="209" name="楕円 208"/>
        <xdr:cNvSpPr/>
      </xdr:nvSpPr>
      <xdr:spPr>
        <a:xfrm>
          <a:off x="3937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104157</xdr:rowOff>
    </xdr:from>
    <xdr:ext cx="736600" cy="259045"/>
    <xdr:sp macro="" textlink="">
      <xdr:nvSpPr>
        <xdr:cNvPr id="210" name="テキスト ボックス 209"/>
        <xdr:cNvSpPr txBox="1"/>
      </xdr:nvSpPr>
      <xdr:spPr>
        <a:xfrm>
          <a:off x="3606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163830</xdr:rowOff>
    </xdr:from>
    <xdr:to>
      <xdr:col>15</xdr:col>
      <xdr:colOff>149225</xdr:colOff>
      <xdr:row>54</xdr:row>
      <xdr:rowOff>93980</xdr:rowOff>
    </xdr:to>
    <xdr:sp macro="" textlink="">
      <xdr:nvSpPr>
        <xdr:cNvPr id="211" name="楕円 210"/>
        <xdr:cNvSpPr/>
      </xdr:nvSpPr>
      <xdr:spPr>
        <a:xfrm>
          <a:off x="3048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104157</xdr:rowOff>
    </xdr:from>
    <xdr:ext cx="762000" cy="259045"/>
    <xdr:sp macro="" textlink="">
      <xdr:nvSpPr>
        <xdr:cNvPr id="212" name="テキスト ボックス 211"/>
        <xdr:cNvSpPr txBox="1"/>
      </xdr:nvSpPr>
      <xdr:spPr>
        <a:xfrm>
          <a:off x="2717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3" name="楕円 212"/>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4" name="テキスト ボックス 213"/>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5" name="楕円 214"/>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6" name="テキスト ボックス 215"/>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等の経常的収入が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でも繰出金で国民健康保険及び後期高齢者医療特別会計等において、高齢化等を背景に給付額が増加していることなどである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独立採算性の原則に鑑み、受益者負担の適正化や基準外繰出金の見直しに努める必要がある。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91077</xdr:rowOff>
    </xdr:from>
    <xdr:to>
      <xdr:col>82</xdr:col>
      <xdr:colOff>107950</xdr:colOff>
      <xdr:row>56</xdr:row>
      <xdr:rowOff>136797</xdr:rowOff>
    </xdr:to>
    <xdr:cxnSp macro="">
      <xdr:nvCxnSpPr>
        <xdr:cNvPr id="251" name="直線コネクタ 250"/>
        <xdr:cNvCxnSpPr/>
      </xdr:nvCxnSpPr>
      <xdr:spPr>
        <a:xfrm>
          <a:off x="15671800" y="96922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91077</xdr:rowOff>
    </xdr:to>
    <xdr:cxnSp macro="">
      <xdr:nvCxnSpPr>
        <xdr:cNvPr id="254" name="直線コネクタ 253"/>
        <xdr:cNvCxnSpPr/>
      </xdr:nvCxnSpPr>
      <xdr:spPr>
        <a:xfrm>
          <a:off x="14782800" y="9692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91077</xdr:rowOff>
    </xdr:to>
    <xdr:cxnSp macro="">
      <xdr:nvCxnSpPr>
        <xdr:cNvPr id="257" name="直線コネクタ 256"/>
        <xdr:cNvCxnSpPr/>
      </xdr:nvCxnSpPr>
      <xdr:spPr>
        <a:xfrm>
          <a:off x="13893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64951</xdr:rowOff>
    </xdr:to>
    <xdr:cxnSp macro="">
      <xdr:nvCxnSpPr>
        <xdr:cNvPr id="260" name="直線コネクタ 259"/>
        <xdr:cNvCxnSpPr/>
      </xdr:nvCxnSpPr>
      <xdr:spPr>
        <a:xfrm>
          <a:off x="13004800" y="95747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0" name="楕円 269"/>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1" name="その他該当値テキスト"/>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2" name="楕円 271"/>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152054</xdr:rowOff>
    </xdr:from>
    <xdr:ext cx="736600" cy="259045"/>
    <xdr:sp macro="" textlink="">
      <xdr:nvSpPr>
        <xdr:cNvPr id="273" name="テキスト ボックス 272"/>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4" name="楕円 273"/>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5" name="テキスト ボックス 274"/>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7" name="テキスト ボックス 276"/>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当市は、旧那賀川町及び旧羽ノ浦町と市町合併し、旧１市２町からの負担金で運営していた一部事務組合（消防・衛生）の業務を承継したため、類似団体平均より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ポイント下回っている一方、人件費や物件費の割合が高くなっている。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市単独補助金等については、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年８月に「補助金等に関する基本方針」を策定し、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各団体の収支状況等を精査した上で決定するほか、団体の統合、再編や補助の終期を設定するなど見直しを行う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こととしている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29845</xdr:rowOff>
    </xdr:from>
    <xdr:to>
      <xdr:col>82</xdr:col>
      <xdr:colOff>107950</xdr:colOff>
      <xdr:row>35</xdr:row>
      <xdr:rowOff>35560</xdr:rowOff>
    </xdr:to>
    <xdr:cxnSp macro="">
      <xdr:nvCxnSpPr>
        <xdr:cNvPr id="307" name="直線コネクタ 306"/>
        <xdr:cNvCxnSpPr/>
      </xdr:nvCxnSpPr>
      <xdr:spPr>
        <a:xfrm>
          <a:off x="15671800" y="6030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29845</xdr:rowOff>
    </xdr:from>
    <xdr:to>
      <xdr:col>78</xdr:col>
      <xdr:colOff>69850</xdr:colOff>
      <xdr:row>35</xdr:row>
      <xdr:rowOff>46990</xdr:rowOff>
    </xdr:to>
    <xdr:cxnSp macro="">
      <xdr:nvCxnSpPr>
        <xdr:cNvPr id="310" name="直線コネクタ 309"/>
        <xdr:cNvCxnSpPr/>
      </xdr:nvCxnSpPr>
      <xdr:spPr>
        <a:xfrm flipV="1">
          <a:off x="14782800" y="60305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41275</xdr:rowOff>
    </xdr:from>
    <xdr:to>
      <xdr:col>73</xdr:col>
      <xdr:colOff>180975</xdr:colOff>
      <xdr:row>35</xdr:row>
      <xdr:rowOff>46990</xdr:rowOff>
    </xdr:to>
    <xdr:cxnSp macro="">
      <xdr:nvCxnSpPr>
        <xdr:cNvPr id="313" name="直線コネクタ 312"/>
        <xdr:cNvCxnSpPr/>
      </xdr:nvCxnSpPr>
      <xdr:spPr>
        <a:xfrm>
          <a:off x="13893800" y="6042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29845</xdr:rowOff>
    </xdr:from>
    <xdr:to>
      <xdr:col>69</xdr:col>
      <xdr:colOff>92075</xdr:colOff>
      <xdr:row>35</xdr:row>
      <xdr:rowOff>41275</xdr:rowOff>
    </xdr:to>
    <xdr:cxnSp macro="">
      <xdr:nvCxnSpPr>
        <xdr:cNvPr id="316" name="直線コネクタ 315"/>
        <xdr:cNvCxnSpPr/>
      </xdr:nvCxnSpPr>
      <xdr:spPr>
        <a:xfrm>
          <a:off x="13004800" y="6030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156210</xdr:rowOff>
    </xdr:from>
    <xdr:to>
      <xdr:col>82</xdr:col>
      <xdr:colOff>158750</xdr:colOff>
      <xdr:row>35</xdr:row>
      <xdr:rowOff>86360</xdr:rowOff>
    </xdr:to>
    <xdr:sp macro="" textlink="">
      <xdr:nvSpPr>
        <xdr:cNvPr id="326" name="楕円 325"/>
        <xdr:cNvSpPr/>
      </xdr:nvSpPr>
      <xdr:spPr>
        <a:xfrm>
          <a:off x="16459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64787</xdr:rowOff>
    </xdr:from>
    <xdr:ext cx="762000" cy="259045"/>
    <xdr:sp macro="" textlink="">
      <xdr:nvSpPr>
        <xdr:cNvPr id="327" name="補助費等該当値テキスト"/>
        <xdr:cNvSpPr txBox="1"/>
      </xdr:nvSpPr>
      <xdr:spPr>
        <a:xfrm>
          <a:off x="165989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150495</xdr:rowOff>
    </xdr:from>
    <xdr:to>
      <xdr:col>78</xdr:col>
      <xdr:colOff>120650</xdr:colOff>
      <xdr:row>35</xdr:row>
      <xdr:rowOff>80645</xdr:rowOff>
    </xdr:to>
    <xdr:sp macro="" textlink="">
      <xdr:nvSpPr>
        <xdr:cNvPr id="328" name="楕円 327"/>
        <xdr:cNvSpPr/>
      </xdr:nvSpPr>
      <xdr:spPr>
        <a:xfrm>
          <a:off x="15621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90822</xdr:rowOff>
    </xdr:from>
    <xdr:ext cx="736600" cy="259045"/>
    <xdr:sp macro="" textlink="">
      <xdr:nvSpPr>
        <xdr:cNvPr id="329" name="テキスト ボックス 328"/>
        <xdr:cNvSpPr txBox="1"/>
      </xdr:nvSpPr>
      <xdr:spPr>
        <a:xfrm>
          <a:off x="15290800" y="574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161925</xdr:rowOff>
    </xdr:from>
    <xdr:to>
      <xdr:col>69</xdr:col>
      <xdr:colOff>142875</xdr:colOff>
      <xdr:row>35</xdr:row>
      <xdr:rowOff>92075</xdr:rowOff>
    </xdr:to>
    <xdr:sp macro="" textlink="">
      <xdr:nvSpPr>
        <xdr:cNvPr id="332" name="楕円 331"/>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102252</xdr:rowOff>
    </xdr:from>
    <xdr:ext cx="762000" cy="259045"/>
    <xdr:sp macro="" textlink="">
      <xdr:nvSpPr>
        <xdr:cNvPr id="333" name="テキスト ボックス 332"/>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150495</xdr:rowOff>
    </xdr:from>
    <xdr:to>
      <xdr:col>65</xdr:col>
      <xdr:colOff>53975</xdr:colOff>
      <xdr:row>35</xdr:row>
      <xdr:rowOff>80645</xdr:rowOff>
    </xdr:to>
    <xdr:sp macro="" textlink="">
      <xdr:nvSpPr>
        <xdr:cNvPr id="334" name="楕円 333"/>
        <xdr:cNvSpPr/>
      </xdr:nvSpPr>
      <xdr:spPr>
        <a:xfrm>
          <a:off x="12954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90822</xdr:rowOff>
    </xdr:from>
    <xdr:ext cx="762000" cy="259045"/>
    <xdr:sp macro="" textlink="">
      <xdr:nvSpPr>
        <xdr:cNvPr id="335" name="テキスト ボックス 334"/>
        <xdr:cNvSpPr txBox="1"/>
      </xdr:nvSpPr>
      <xdr:spPr>
        <a:xfrm>
          <a:off x="12623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を伴う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事業の厳しい精査を行うとともに、高利残債の利率見直し交渉による利子負担の軽減を図っていることなどから公債費に係る経常収支比率は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ポイント下回った。しかし、公債費は約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億円となっており、公債費負担は依然として高い。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今後は、合併特例債から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本来の対象事業における地方</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の発行へシフトしていくことや一般財源確保のために臨時財政対策債発行額の増加が見込まれることから、健全化判断比率の悪化に注意を払いながら、慎重な市債発行により堅実な財政運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71482</xdr:rowOff>
    </xdr:to>
    <xdr:cxnSp macro="">
      <xdr:nvCxnSpPr>
        <xdr:cNvPr id="370" name="直線コネクタ 369"/>
        <xdr:cNvCxnSpPr/>
      </xdr:nvCxnSpPr>
      <xdr:spPr>
        <a:xfrm flipV="1">
          <a:off x="3987800" y="130755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71482</xdr:rowOff>
    </xdr:from>
    <xdr:to>
      <xdr:col>19</xdr:col>
      <xdr:colOff>187325</xdr:colOff>
      <xdr:row>76</xdr:row>
      <xdr:rowOff>123734</xdr:rowOff>
    </xdr:to>
    <xdr:cxnSp macro="">
      <xdr:nvCxnSpPr>
        <xdr:cNvPr id="373" name="直線コネクタ 372"/>
        <xdr:cNvCxnSpPr/>
      </xdr:nvCxnSpPr>
      <xdr:spPr>
        <a:xfrm flipV="1">
          <a:off x="3098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123734</xdr:rowOff>
    </xdr:to>
    <xdr:cxnSp macro="">
      <xdr:nvCxnSpPr>
        <xdr:cNvPr id="376" name="直線コネクタ 375"/>
        <xdr:cNvCxnSpPr/>
      </xdr:nvCxnSpPr>
      <xdr:spPr>
        <a:xfrm>
          <a:off x="2209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71482</xdr:rowOff>
    </xdr:to>
    <xdr:cxnSp macro="">
      <xdr:nvCxnSpPr>
        <xdr:cNvPr id="379" name="直線コネクタ 378"/>
        <xdr:cNvCxnSpPr/>
      </xdr:nvCxnSpPr>
      <xdr:spPr>
        <a:xfrm>
          <a:off x="1320800" y="13101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91" name="楕円 390"/>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92" name="テキスト ボックス 391"/>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395" name="楕円 394"/>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96" name="テキスト ボックス 395"/>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公債費以外の経常収支比率は、前年度と比較すると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主な要因として、歳入において合併算定替の縮減により普通交付税が減少したことであり、歳出では、人件費の経常収支比率で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ポイント悪化し、類似団体平均を大きく上回っているほか、物件費で臨時職員賃金や施設のランニングコストなどで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ポイントの悪化がみられた。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の徴収強化等により一般財源の安定的な確保に努める必要があり、特に人件費では、適正管理を徹底するほか、施設管理において、指定管理者制度の導入等による管理コストの軽減に努めることが重要で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78994</xdr:rowOff>
    </xdr:to>
    <xdr:cxnSp macro="">
      <xdr:nvCxnSpPr>
        <xdr:cNvPr id="429" name="直線コネクタ 428"/>
        <xdr:cNvCxnSpPr/>
      </xdr:nvCxnSpPr>
      <xdr:spPr>
        <a:xfrm>
          <a:off x="15671800" y="13207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115570</xdr:rowOff>
    </xdr:to>
    <xdr:cxnSp macro="">
      <xdr:nvCxnSpPr>
        <xdr:cNvPr id="432" name="直線コネクタ 431"/>
        <xdr:cNvCxnSpPr/>
      </xdr:nvCxnSpPr>
      <xdr:spPr>
        <a:xfrm flipV="1">
          <a:off x="14782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115570</xdr:rowOff>
    </xdr:to>
    <xdr:cxnSp macro="">
      <xdr:nvCxnSpPr>
        <xdr:cNvPr id="435" name="直線コネクタ 434"/>
        <xdr:cNvCxnSpPr/>
      </xdr:nvCxnSpPr>
      <xdr:spPr>
        <a:xfrm>
          <a:off x="13893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168148</xdr:rowOff>
    </xdr:to>
    <xdr:cxnSp macro="">
      <xdr:nvCxnSpPr>
        <xdr:cNvPr id="438" name="直線コネクタ 437"/>
        <xdr:cNvCxnSpPr/>
      </xdr:nvCxnSpPr>
      <xdr:spPr>
        <a:xfrm>
          <a:off x="13004800" y="13010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3" name="テキスト ボックス 45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4" name="楕円 453"/>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5" name="テキスト ボックス 454"/>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66954</xdr:rowOff>
    </xdr:from>
    <xdr:to>
      <xdr:col>29</xdr:col>
      <xdr:colOff>127000</xdr:colOff>
      <xdr:row>14</xdr:row>
      <xdr:rowOff>80099</xdr:rowOff>
    </xdr:to>
    <xdr:cxnSp macro="">
      <xdr:nvCxnSpPr>
        <xdr:cNvPr id="52" name="直線コネクタ 51"/>
        <xdr:cNvCxnSpPr/>
      </xdr:nvCxnSpPr>
      <xdr:spPr bwMode="auto">
        <a:xfrm flipV="1">
          <a:off x="5003800" y="2514879"/>
          <a:ext cx="6477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80099</xdr:rowOff>
    </xdr:from>
    <xdr:to>
      <xdr:col>26</xdr:col>
      <xdr:colOff>50800</xdr:colOff>
      <xdr:row>14</xdr:row>
      <xdr:rowOff>129330</xdr:rowOff>
    </xdr:to>
    <xdr:cxnSp macro="">
      <xdr:nvCxnSpPr>
        <xdr:cNvPr id="55" name="直線コネクタ 54"/>
        <xdr:cNvCxnSpPr/>
      </xdr:nvCxnSpPr>
      <xdr:spPr bwMode="auto">
        <a:xfrm flipV="1">
          <a:off x="4305300" y="2528024"/>
          <a:ext cx="698500" cy="4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125182</xdr:rowOff>
    </xdr:from>
    <xdr:to>
      <xdr:col>22</xdr:col>
      <xdr:colOff>114300</xdr:colOff>
      <xdr:row>14</xdr:row>
      <xdr:rowOff>129330</xdr:rowOff>
    </xdr:to>
    <xdr:cxnSp macro="">
      <xdr:nvCxnSpPr>
        <xdr:cNvPr id="58" name="直線コネクタ 57"/>
        <xdr:cNvCxnSpPr/>
      </xdr:nvCxnSpPr>
      <xdr:spPr bwMode="auto">
        <a:xfrm>
          <a:off x="3606800" y="2573107"/>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125182</xdr:rowOff>
    </xdr:from>
    <xdr:to>
      <xdr:col>18</xdr:col>
      <xdr:colOff>177800</xdr:colOff>
      <xdr:row>14</xdr:row>
      <xdr:rowOff>151144</xdr:rowOff>
    </xdr:to>
    <xdr:cxnSp macro="">
      <xdr:nvCxnSpPr>
        <xdr:cNvPr id="61" name="直線コネクタ 60"/>
        <xdr:cNvCxnSpPr/>
      </xdr:nvCxnSpPr>
      <xdr:spPr bwMode="auto">
        <a:xfrm flipV="1">
          <a:off x="2908300" y="2573107"/>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16154</xdr:rowOff>
    </xdr:from>
    <xdr:to>
      <xdr:col>29</xdr:col>
      <xdr:colOff>177800</xdr:colOff>
      <xdr:row>14</xdr:row>
      <xdr:rowOff>117754</xdr:rowOff>
    </xdr:to>
    <xdr:sp macro="" textlink="">
      <xdr:nvSpPr>
        <xdr:cNvPr id="71" name="楕円 70"/>
        <xdr:cNvSpPr/>
      </xdr:nvSpPr>
      <xdr:spPr bwMode="auto">
        <a:xfrm>
          <a:off x="5600700" y="246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32681</xdr:rowOff>
    </xdr:from>
    <xdr:ext cx="762000" cy="259045"/>
    <xdr:sp macro="" textlink="">
      <xdr:nvSpPr>
        <xdr:cNvPr id="72" name="人口1人当たり決算額の推移該当値テキスト130"/>
        <xdr:cNvSpPr txBox="1"/>
      </xdr:nvSpPr>
      <xdr:spPr>
        <a:xfrm>
          <a:off x="5740400" y="2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29299</xdr:rowOff>
    </xdr:from>
    <xdr:to>
      <xdr:col>26</xdr:col>
      <xdr:colOff>101600</xdr:colOff>
      <xdr:row>14</xdr:row>
      <xdr:rowOff>130899</xdr:rowOff>
    </xdr:to>
    <xdr:sp macro="" textlink="">
      <xdr:nvSpPr>
        <xdr:cNvPr id="73" name="楕円 72"/>
        <xdr:cNvSpPr/>
      </xdr:nvSpPr>
      <xdr:spPr bwMode="auto">
        <a:xfrm>
          <a:off x="4953000" y="247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141076</xdr:rowOff>
    </xdr:from>
    <xdr:ext cx="736600" cy="259045"/>
    <xdr:sp macro="" textlink="">
      <xdr:nvSpPr>
        <xdr:cNvPr id="74" name="テキスト ボックス 73"/>
        <xdr:cNvSpPr txBox="1"/>
      </xdr:nvSpPr>
      <xdr:spPr>
        <a:xfrm>
          <a:off x="4622800" y="224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78530</xdr:rowOff>
    </xdr:from>
    <xdr:to>
      <xdr:col>22</xdr:col>
      <xdr:colOff>165100</xdr:colOff>
      <xdr:row>15</xdr:row>
      <xdr:rowOff>8680</xdr:rowOff>
    </xdr:to>
    <xdr:sp macro="" textlink="">
      <xdr:nvSpPr>
        <xdr:cNvPr id="75" name="楕円 74"/>
        <xdr:cNvSpPr/>
      </xdr:nvSpPr>
      <xdr:spPr bwMode="auto">
        <a:xfrm>
          <a:off x="4254500" y="252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18857</xdr:rowOff>
    </xdr:from>
    <xdr:ext cx="762000" cy="259045"/>
    <xdr:sp macro="" textlink="">
      <xdr:nvSpPr>
        <xdr:cNvPr id="76" name="テキスト ボックス 75"/>
        <xdr:cNvSpPr txBox="1"/>
      </xdr:nvSpPr>
      <xdr:spPr>
        <a:xfrm>
          <a:off x="3924300" y="229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74382</xdr:rowOff>
    </xdr:from>
    <xdr:to>
      <xdr:col>19</xdr:col>
      <xdr:colOff>38100</xdr:colOff>
      <xdr:row>15</xdr:row>
      <xdr:rowOff>4532</xdr:rowOff>
    </xdr:to>
    <xdr:sp macro="" textlink="">
      <xdr:nvSpPr>
        <xdr:cNvPr id="77" name="楕円 76"/>
        <xdr:cNvSpPr/>
      </xdr:nvSpPr>
      <xdr:spPr bwMode="auto">
        <a:xfrm>
          <a:off x="35560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14709</xdr:rowOff>
    </xdr:from>
    <xdr:ext cx="762000" cy="259045"/>
    <xdr:sp macro="" textlink="">
      <xdr:nvSpPr>
        <xdr:cNvPr id="78" name="テキスト ボックス 77"/>
        <xdr:cNvSpPr txBox="1"/>
      </xdr:nvSpPr>
      <xdr:spPr>
        <a:xfrm>
          <a:off x="3225800" y="22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100344</xdr:rowOff>
    </xdr:from>
    <xdr:to>
      <xdr:col>15</xdr:col>
      <xdr:colOff>101600</xdr:colOff>
      <xdr:row>15</xdr:row>
      <xdr:rowOff>30494</xdr:rowOff>
    </xdr:to>
    <xdr:sp macro="" textlink="">
      <xdr:nvSpPr>
        <xdr:cNvPr id="79" name="楕円 78"/>
        <xdr:cNvSpPr/>
      </xdr:nvSpPr>
      <xdr:spPr bwMode="auto">
        <a:xfrm>
          <a:off x="2857500" y="25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40671</xdr:rowOff>
    </xdr:from>
    <xdr:ext cx="762000" cy="259045"/>
    <xdr:sp macro="" textlink="">
      <xdr:nvSpPr>
        <xdr:cNvPr id="80" name="テキスト ボックス 79"/>
        <xdr:cNvSpPr txBox="1"/>
      </xdr:nvSpPr>
      <xdr:spPr>
        <a:xfrm>
          <a:off x="2527300" y="231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55037</xdr:rowOff>
    </xdr:from>
    <xdr:to>
      <xdr:col>29</xdr:col>
      <xdr:colOff>127000</xdr:colOff>
      <xdr:row>37</xdr:row>
      <xdr:rowOff>99316</xdr:rowOff>
    </xdr:to>
    <xdr:cxnSp macro="">
      <xdr:nvCxnSpPr>
        <xdr:cNvPr id="112" name="直線コネクタ 111"/>
        <xdr:cNvCxnSpPr/>
      </xdr:nvCxnSpPr>
      <xdr:spPr bwMode="auto">
        <a:xfrm>
          <a:off x="5003800" y="7179737"/>
          <a:ext cx="647700" cy="4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55037</xdr:rowOff>
    </xdr:from>
    <xdr:to>
      <xdr:col>26</xdr:col>
      <xdr:colOff>50800</xdr:colOff>
      <xdr:row>37</xdr:row>
      <xdr:rowOff>71382</xdr:rowOff>
    </xdr:to>
    <xdr:cxnSp macro="">
      <xdr:nvCxnSpPr>
        <xdr:cNvPr id="115" name="直線コネクタ 114"/>
        <xdr:cNvCxnSpPr/>
      </xdr:nvCxnSpPr>
      <xdr:spPr bwMode="auto">
        <a:xfrm flipV="1">
          <a:off x="4305300" y="7179737"/>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71382</xdr:rowOff>
    </xdr:from>
    <xdr:to>
      <xdr:col>22</xdr:col>
      <xdr:colOff>114300</xdr:colOff>
      <xdr:row>37</xdr:row>
      <xdr:rowOff>95110</xdr:rowOff>
    </xdr:to>
    <xdr:cxnSp macro="">
      <xdr:nvCxnSpPr>
        <xdr:cNvPr id="118" name="直線コネクタ 117"/>
        <xdr:cNvCxnSpPr/>
      </xdr:nvCxnSpPr>
      <xdr:spPr bwMode="auto">
        <a:xfrm flipV="1">
          <a:off x="3606800" y="7196082"/>
          <a:ext cx="698500" cy="2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60249</xdr:rowOff>
    </xdr:from>
    <xdr:to>
      <xdr:col>18</xdr:col>
      <xdr:colOff>177800</xdr:colOff>
      <xdr:row>37</xdr:row>
      <xdr:rowOff>95110</xdr:rowOff>
    </xdr:to>
    <xdr:cxnSp macro="">
      <xdr:nvCxnSpPr>
        <xdr:cNvPr id="121" name="直線コネクタ 120"/>
        <xdr:cNvCxnSpPr/>
      </xdr:nvCxnSpPr>
      <xdr:spPr bwMode="auto">
        <a:xfrm>
          <a:off x="2908300" y="7184949"/>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48516</xdr:rowOff>
    </xdr:from>
    <xdr:to>
      <xdr:col>29</xdr:col>
      <xdr:colOff>177800</xdr:colOff>
      <xdr:row>37</xdr:row>
      <xdr:rowOff>150116</xdr:rowOff>
    </xdr:to>
    <xdr:sp macro="" textlink="">
      <xdr:nvSpPr>
        <xdr:cNvPr id="131" name="楕円 130"/>
        <xdr:cNvSpPr/>
      </xdr:nvSpPr>
      <xdr:spPr bwMode="auto">
        <a:xfrm>
          <a:off x="5600700" y="717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20593</xdr:rowOff>
    </xdr:from>
    <xdr:ext cx="762000" cy="259045"/>
    <xdr:sp macro="" textlink="">
      <xdr:nvSpPr>
        <xdr:cNvPr id="132" name="人口1人当たり決算額の推移該当値テキスト445"/>
        <xdr:cNvSpPr txBox="1"/>
      </xdr:nvSpPr>
      <xdr:spPr>
        <a:xfrm>
          <a:off x="5740400" y="7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4237</xdr:rowOff>
    </xdr:from>
    <xdr:to>
      <xdr:col>26</xdr:col>
      <xdr:colOff>101600</xdr:colOff>
      <xdr:row>37</xdr:row>
      <xdr:rowOff>105837</xdr:rowOff>
    </xdr:to>
    <xdr:sp macro="" textlink="">
      <xdr:nvSpPr>
        <xdr:cNvPr id="133" name="楕円 132"/>
        <xdr:cNvSpPr/>
      </xdr:nvSpPr>
      <xdr:spPr bwMode="auto">
        <a:xfrm>
          <a:off x="4953000" y="712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90614</xdr:rowOff>
    </xdr:from>
    <xdr:ext cx="736600" cy="259045"/>
    <xdr:sp macro="" textlink="">
      <xdr:nvSpPr>
        <xdr:cNvPr id="134" name="テキスト ボックス 133"/>
        <xdr:cNvSpPr txBox="1"/>
      </xdr:nvSpPr>
      <xdr:spPr>
        <a:xfrm>
          <a:off x="4622800" y="72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20582</xdr:rowOff>
    </xdr:from>
    <xdr:to>
      <xdr:col>22</xdr:col>
      <xdr:colOff>165100</xdr:colOff>
      <xdr:row>37</xdr:row>
      <xdr:rowOff>122182</xdr:rowOff>
    </xdr:to>
    <xdr:sp macro="" textlink="">
      <xdr:nvSpPr>
        <xdr:cNvPr id="135" name="楕円 134"/>
        <xdr:cNvSpPr/>
      </xdr:nvSpPr>
      <xdr:spPr bwMode="auto">
        <a:xfrm>
          <a:off x="4254500" y="7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106959</xdr:rowOff>
    </xdr:from>
    <xdr:ext cx="762000" cy="259045"/>
    <xdr:sp macro="" textlink="">
      <xdr:nvSpPr>
        <xdr:cNvPr id="136" name="テキスト ボックス 135"/>
        <xdr:cNvSpPr txBox="1"/>
      </xdr:nvSpPr>
      <xdr:spPr>
        <a:xfrm>
          <a:off x="3924300" y="72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44310</xdr:rowOff>
    </xdr:from>
    <xdr:to>
      <xdr:col>19</xdr:col>
      <xdr:colOff>38100</xdr:colOff>
      <xdr:row>37</xdr:row>
      <xdr:rowOff>145910</xdr:rowOff>
    </xdr:to>
    <xdr:sp macro="" textlink="">
      <xdr:nvSpPr>
        <xdr:cNvPr id="137" name="楕円 136"/>
        <xdr:cNvSpPr/>
      </xdr:nvSpPr>
      <xdr:spPr bwMode="auto">
        <a:xfrm>
          <a:off x="35560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130687</xdr:rowOff>
    </xdr:from>
    <xdr:ext cx="762000" cy="259045"/>
    <xdr:sp macro="" textlink="">
      <xdr:nvSpPr>
        <xdr:cNvPr id="138" name="テキスト ボックス 137"/>
        <xdr:cNvSpPr txBox="1"/>
      </xdr:nvSpPr>
      <xdr:spPr>
        <a:xfrm>
          <a:off x="32258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9449</xdr:rowOff>
    </xdr:from>
    <xdr:to>
      <xdr:col>15</xdr:col>
      <xdr:colOff>101600</xdr:colOff>
      <xdr:row>37</xdr:row>
      <xdr:rowOff>111049</xdr:rowOff>
    </xdr:to>
    <xdr:sp macro="" textlink="">
      <xdr:nvSpPr>
        <xdr:cNvPr id="139" name="楕円 138"/>
        <xdr:cNvSpPr/>
      </xdr:nvSpPr>
      <xdr:spPr bwMode="auto">
        <a:xfrm>
          <a:off x="28575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95826</xdr:rowOff>
    </xdr:from>
    <xdr:ext cx="762000" cy="259045"/>
    <xdr:sp macro="" textlink="">
      <xdr:nvSpPr>
        <xdr:cNvPr id="140" name="テキスト ボックス 139"/>
        <xdr:cNvSpPr txBox="1"/>
      </xdr:nvSpPr>
      <xdr:spPr>
        <a:xfrm>
          <a:off x="2527300" y="7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29172</xdr:rowOff>
    </xdr:from>
    <xdr:to>
      <xdr:col>24</xdr:col>
      <xdr:colOff>63500</xdr:colOff>
      <xdr:row>34</xdr:row>
      <xdr:rowOff>42088</xdr:rowOff>
    </xdr:to>
    <xdr:cxnSp macro="">
      <xdr:nvCxnSpPr>
        <xdr:cNvPr id="63" name="直線コネクタ 62"/>
        <xdr:cNvCxnSpPr/>
      </xdr:nvCxnSpPr>
      <xdr:spPr>
        <a:xfrm flipV="1">
          <a:off x="3797300" y="5858472"/>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42088</xdr:rowOff>
    </xdr:from>
    <xdr:to>
      <xdr:col>19</xdr:col>
      <xdr:colOff>177800</xdr:colOff>
      <xdr:row>34</xdr:row>
      <xdr:rowOff>83970</xdr:rowOff>
    </xdr:to>
    <xdr:cxnSp macro="">
      <xdr:nvCxnSpPr>
        <xdr:cNvPr id="66" name="直線コネクタ 65"/>
        <xdr:cNvCxnSpPr/>
      </xdr:nvCxnSpPr>
      <xdr:spPr>
        <a:xfrm flipV="1">
          <a:off x="2908300" y="5871388"/>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76590</xdr:rowOff>
    </xdr:from>
    <xdr:to>
      <xdr:col>15</xdr:col>
      <xdr:colOff>50800</xdr:colOff>
      <xdr:row>34</xdr:row>
      <xdr:rowOff>83970</xdr:rowOff>
    </xdr:to>
    <xdr:cxnSp macro="">
      <xdr:nvCxnSpPr>
        <xdr:cNvPr id="69" name="直線コネクタ 68"/>
        <xdr:cNvCxnSpPr/>
      </xdr:nvCxnSpPr>
      <xdr:spPr>
        <a:xfrm>
          <a:off x="2019300" y="590589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76590</xdr:rowOff>
    </xdr:from>
    <xdr:to>
      <xdr:col>10</xdr:col>
      <xdr:colOff>114300</xdr:colOff>
      <xdr:row>34</xdr:row>
      <xdr:rowOff>110341</xdr:rowOff>
    </xdr:to>
    <xdr:cxnSp macro="">
      <xdr:nvCxnSpPr>
        <xdr:cNvPr id="72" name="直線コネクタ 71"/>
        <xdr:cNvCxnSpPr/>
      </xdr:nvCxnSpPr>
      <xdr:spPr>
        <a:xfrm flipV="1">
          <a:off x="1130300" y="5905890"/>
          <a:ext cx="889000" cy="3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149822</xdr:rowOff>
    </xdr:from>
    <xdr:to>
      <xdr:col>24</xdr:col>
      <xdr:colOff>114300</xdr:colOff>
      <xdr:row>34</xdr:row>
      <xdr:rowOff>79972</xdr:rowOff>
    </xdr:to>
    <xdr:sp macro="" textlink="">
      <xdr:nvSpPr>
        <xdr:cNvPr id="82" name="楕円 81"/>
        <xdr:cNvSpPr/>
      </xdr:nvSpPr>
      <xdr:spPr>
        <a:xfrm>
          <a:off x="4584700" y="58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1249</xdr:rowOff>
    </xdr:from>
    <xdr:ext cx="534377" cy="259045"/>
    <xdr:sp macro="" textlink="">
      <xdr:nvSpPr>
        <xdr:cNvPr id="83" name="人件費該当値テキスト"/>
        <xdr:cNvSpPr txBox="1"/>
      </xdr:nvSpPr>
      <xdr:spPr>
        <a:xfrm>
          <a:off x="4686300" y="5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162738</xdr:rowOff>
    </xdr:from>
    <xdr:to>
      <xdr:col>20</xdr:col>
      <xdr:colOff>38100</xdr:colOff>
      <xdr:row>34</xdr:row>
      <xdr:rowOff>92888</xdr:rowOff>
    </xdr:to>
    <xdr:sp macro="" textlink="">
      <xdr:nvSpPr>
        <xdr:cNvPr id="84" name="楕円 83"/>
        <xdr:cNvSpPr/>
      </xdr:nvSpPr>
      <xdr:spPr>
        <a:xfrm>
          <a:off x="3746500" y="58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109415</xdr:rowOff>
    </xdr:from>
    <xdr:ext cx="534377" cy="259045"/>
    <xdr:sp macro="" textlink="">
      <xdr:nvSpPr>
        <xdr:cNvPr id="85" name="テキスト ボックス 84"/>
        <xdr:cNvSpPr txBox="1"/>
      </xdr:nvSpPr>
      <xdr:spPr>
        <a:xfrm>
          <a:off x="3530111" y="55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33170</xdr:rowOff>
    </xdr:from>
    <xdr:to>
      <xdr:col>15</xdr:col>
      <xdr:colOff>101600</xdr:colOff>
      <xdr:row>34</xdr:row>
      <xdr:rowOff>134770</xdr:rowOff>
    </xdr:to>
    <xdr:sp macro="" textlink="">
      <xdr:nvSpPr>
        <xdr:cNvPr id="86" name="楕円 85"/>
        <xdr:cNvSpPr/>
      </xdr:nvSpPr>
      <xdr:spPr>
        <a:xfrm>
          <a:off x="2857500" y="5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151297</xdr:rowOff>
    </xdr:from>
    <xdr:ext cx="534377" cy="259045"/>
    <xdr:sp macro="" textlink="">
      <xdr:nvSpPr>
        <xdr:cNvPr id="87" name="テキスト ボックス 86"/>
        <xdr:cNvSpPr txBox="1"/>
      </xdr:nvSpPr>
      <xdr:spPr>
        <a:xfrm>
          <a:off x="2641111" y="56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25790</xdr:rowOff>
    </xdr:from>
    <xdr:to>
      <xdr:col>10</xdr:col>
      <xdr:colOff>165100</xdr:colOff>
      <xdr:row>34</xdr:row>
      <xdr:rowOff>127390</xdr:rowOff>
    </xdr:to>
    <xdr:sp macro="" textlink="">
      <xdr:nvSpPr>
        <xdr:cNvPr id="88" name="楕円 87"/>
        <xdr:cNvSpPr/>
      </xdr:nvSpPr>
      <xdr:spPr>
        <a:xfrm>
          <a:off x="1968500" y="58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143917</xdr:rowOff>
    </xdr:from>
    <xdr:ext cx="534377" cy="259045"/>
    <xdr:sp macro="" textlink="">
      <xdr:nvSpPr>
        <xdr:cNvPr id="89" name="テキスト ボックス 88"/>
        <xdr:cNvSpPr txBox="1"/>
      </xdr:nvSpPr>
      <xdr:spPr>
        <a:xfrm>
          <a:off x="1752111" y="56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59541</xdr:rowOff>
    </xdr:from>
    <xdr:to>
      <xdr:col>6</xdr:col>
      <xdr:colOff>38100</xdr:colOff>
      <xdr:row>34</xdr:row>
      <xdr:rowOff>161141</xdr:rowOff>
    </xdr:to>
    <xdr:sp macro="" textlink="">
      <xdr:nvSpPr>
        <xdr:cNvPr id="90" name="楕円 89"/>
        <xdr:cNvSpPr/>
      </xdr:nvSpPr>
      <xdr:spPr>
        <a:xfrm>
          <a:off x="1079500" y="58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6218</xdr:rowOff>
    </xdr:from>
    <xdr:ext cx="534377" cy="259045"/>
    <xdr:sp macro="" textlink="">
      <xdr:nvSpPr>
        <xdr:cNvPr id="91" name="テキスト ボックス 90"/>
        <xdr:cNvSpPr txBox="1"/>
      </xdr:nvSpPr>
      <xdr:spPr>
        <a:xfrm>
          <a:off x="863111" y="56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104529</xdr:rowOff>
    </xdr:from>
    <xdr:to>
      <xdr:col>24</xdr:col>
      <xdr:colOff>63500</xdr:colOff>
      <xdr:row>54</xdr:row>
      <xdr:rowOff>125249</xdr:rowOff>
    </xdr:to>
    <xdr:cxnSp macro="">
      <xdr:nvCxnSpPr>
        <xdr:cNvPr id="123" name="直線コネクタ 122"/>
        <xdr:cNvCxnSpPr/>
      </xdr:nvCxnSpPr>
      <xdr:spPr>
        <a:xfrm flipV="1">
          <a:off x="3797300" y="9362829"/>
          <a:ext cx="8382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125249</xdr:rowOff>
    </xdr:from>
    <xdr:to>
      <xdr:col>19</xdr:col>
      <xdr:colOff>177800</xdr:colOff>
      <xdr:row>54</xdr:row>
      <xdr:rowOff>153236</xdr:rowOff>
    </xdr:to>
    <xdr:cxnSp macro="">
      <xdr:nvCxnSpPr>
        <xdr:cNvPr id="126" name="直線コネクタ 125"/>
        <xdr:cNvCxnSpPr/>
      </xdr:nvCxnSpPr>
      <xdr:spPr>
        <a:xfrm flipV="1">
          <a:off x="2908300" y="9383549"/>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153236</xdr:rowOff>
    </xdr:from>
    <xdr:to>
      <xdr:col>15</xdr:col>
      <xdr:colOff>50800</xdr:colOff>
      <xdr:row>55</xdr:row>
      <xdr:rowOff>3520</xdr:rowOff>
    </xdr:to>
    <xdr:cxnSp macro="">
      <xdr:nvCxnSpPr>
        <xdr:cNvPr id="129" name="直線コネクタ 128"/>
        <xdr:cNvCxnSpPr/>
      </xdr:nvCxnSpPr>
      <xdr:spPr>
        <a:xfrm flipV="1">
          <a:off x="2019300" y="9411536"/>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168111</xdr:rowOff>
    </xdr:from>
    <xdr:to>
      <xdr:col>10</xdr:col>
      <xdr:colOff>114300</xdr:colOff>
      <xdr:row>55</xdr:row>
      <xdr:rowOff>3520</xdr:rowOff>
    </xdr:to>
    <xdr:cxnSp macro="">
      <xdr:nvCxnSpPr>
        <xdr:cNvPr id="132" name="直線コネクタ 131"/>
        <xdr:cNvCxnSpPr/>
      </xdr:nvCxnSpPr>
      <xdr:spPr>
        <a:xfrm>
          <a:off x="1130300" y="9426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53729</xdr:rowOff>
    </xdr:from>
    <xdr:to>
      <xdr:col>24</xdr:col>
      <xdr:colOff>114300</xdr:colOff>
      <xdr:row>54</xdr:row>
      <xdr:rowOff>155329</xdr:rowOff>
    </xdr:to>
    <xdr:sp macro="" textlink="">
      <xdr:nvSpPr>
        <xdr:cNvPr id="142" name="楕円 141"/>
        <xdr:cNvSpPr/>
      </xdr:nvSpPr>
      <xdr:spPr>
        <a:xfrm>
          <a:off x="4584700" y="93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76606</xdr:rowOff>
    </xdr:from>
    <xdr:ext cx="534377" cy="259045"/>
    <xdr:sp macro="" textlink="">
      <xdr:nvSpPr>
        <xdr:cNvPr id="143" name="物件費該当値テキスト"/>
        <xdr:cNvSpPr txBox="1"/>
      </xdr:nvSpPr>
      <xdr:spPr>
        <a:xfrm>
          <a:off x="4686300" y="916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74449</xdr:rowOff>
    </xdr:from>
    <xdr:to>
      <xdr:col>20</xdr:col>
      <xdr:colOff>38100</xdr:colOff>
      <xdr:row>55</xdr:row>
      <xdr:rowOff>4599</xdr:rowOff>
    </xdr:to>
    <xdr:sp macro="" textlink="">
      <xdr:nvSpPr>
        <xdr:cNvPr id="144" name="楕円 143"/>
        <xdr:cNvSpPr/>
      </xdr:nvSpPr>
      <xdr:spPr>
        <a:xfrm>
          <a:off x="3746500" y="93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21126</xdr:rowOff>
    </xdr:from>
    <xdr:ext cx="534377" cy="259045"/>
    <xdr:sp macro="" textlink="">
      <xdr:nvSpPr>
        <xdr:cNvPr id="145" name="テキスト ボックス 144"/>
        <xdr:cNvSpPr txBox="1"/>
      </xdr:nvSpPr>
      <xdr:spPr>
        <a:xfrm>
          <a:off x="3530111" y="91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102436</xdr:rowOff>
    </xdr:from>
    <xdr:to>
      <xdr:col>15</xdr:col>
      <xdr:colOff>101600</xdr:colOff>
      <xdr:row>55</xdr:row>
      <xdr:rowOff>32586</xdr:rowOff>
    </xdr:to>
    <xdr:sp macro="" textlink="">
      <xdr:nvSpPr>
        <xdr:cNvPr id="146" name="楕円 145"/>
        <xdr:cNvSpPr/>
      </xdr:nvSpPr>
      <xdr:spPr>
        <a:xfrm>
          <a:off x="2857500" y="93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49113</xdr:rowOff>
    </xdr:from>
    <xdr:ext cx="534377" cy="259045"/>
    <xdr:sp macro="" textlink="">
      <xdr:nvSpPr>
        <xdr:cNvPr id="147" name="テキスト ボックス 146"/>
        <xdr:cNvSpPr txBox="1"/>
      </xdr:nvSpPr>
      <xdr:spPr>
        <a:xfrm>
          <a:off x="2641111" y="91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124170</xdr:rowOff>
    </xdr:from>
    <xdr:to>
      <xdr:col>10</xdr:col>
      <xdr:colOff>165100</xdr:colOff>
      <xdr:row>55</xdr:row>
      <xdr:rowOff>54320</xdr:rowOff>
    </xdr:to>
    <xdr:sp macro="" textlink="">
      <xdr:nvSpPr>
        <xdr:cNvPr id="148" name="楕円 147"/>
        <xdr:cNvSpPr/>
      </xdr:nvSpPr>
      <xdr:spPr>
        <a:xfrm>
          <a:off x="1968500" y="93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45447</xdr:rowOff>
    </xdr:from>
    <xdr:ext cx="534377" cy="259045"/>
    <xdr:sp macro="" textlink="">
      <xdr:nvSpPr>
        <xdr:cNvPr id="149" name="テキスト ボックス 148"/>
        <xdr:cNvSpPr txBox="1"/>
      </xdr:nvSpPr>
      <xdr:spPr>
        <a:xfrm>
          <a:off x="1752111" y="94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117311</xdr:rowOff>
    </xdr:from>
    <xdr:to>
      <xdr:col>6</xdr:col>
      <xdr:colOff>38100</xdr:colOff>
      <xdr:row>55</xdr:row>
      <xdr:rowOff>47461</xdr:rowOff>
    </xdr:to>
    <xdr:sp macro="" textlink="">
      <xdr:nvSpPr>
        <xdr:cNvPr id="150" name="楕円 149"/>
        <xdr:cNvSpPr/>
      </xdr:nvSpPr>
      <xdr:spPr>
        <a:xfrm>
          <a:off x="1079500" y="93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63988</xdr:rowOff>
    </xdr:from>
    <xdr:ext cx="534377" cy="259045"/>
    <xdr:sp macro="" textlink="">
      <xdr:nvSpPr>
        <xdr:cNvPr id="151" name="テキスト ボックス 150"/>
        <xdr:cNvSpPr txBox="1"/>
      </xdr:nvSpPr>
      <xdr:spPr>
        <a:xfrm>
          <a:off x="863111" y="91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100876</xdr:rowOff>
    </xdr:from>
    <xdr:to>
      <xdr:col>24</xdr:col>
      <xdr:colOff>63500</xdr:colOff>
      <xdr:row>78</xdr:row>
      <xdr:rowOff>102400</xdr:rowOff>
    </xdr:to>
    <xdr:cxnSp macro="">
      <xdr:nvCxnSpPr>
        <xdr:cNvPr id="180" name="直線コネクタ 179"/>
        <xdr:cNvCxnSpPr/>
      </xdr:nvCxnSpPr>
      <xdr:spPr>
        <a:xfrm flipV="1">
          <a:off x="3797300" y="134739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99924</xdr:rowOff>
    </xdr:from>
    <xdr:to>
      <xdr:col>19</xdr:col>
      <xdr:colOff>177800</xdr:colOff>
      <xdr:row>78</xdr:row>
      <xdr:rowOff>102400</xdr:rowOff>
    </xdr:to>
    <xdr:cxnSp macro="">
      <xdr:nvCxnSpPr>
        <xdr:cNvPr id="183" name="直線コネクタ 182"/>
        <xdr:cNvCxnSpPr/>
      </xdr:nvCxnSpPr>
      <xdr:spPr>
        <a:xfrm>
          <a:off x="2908300" y="1347302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99924</xdr:rowOff>
    </xdr:from>
    <xdr:to>
      <xdr:col>15</xdr:col>
      <xdr:colOff>50800</xdr:colOff>
      <xdr:row>78</xdr:row>
      <xdr:rowOff>103200</xdr:rowOff>
    </xdr:to>
    <xdr:cxnSp macro="">
      <xdr:nvCxnSpPr>
        <xdr:cNvPr id="186" name="直線コネクタ 185"/>
        <xdr:cNvCxnSpPr/>
      </xdr:nvCxnSpPr>
      <xdr:spPr>
        <a:xfrm flipV="1">
          <a:off x="2019300" y="1347302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103200</xdr:rowOff>
    </xdr:from>
    <xdr:to>
      <xdr:col>10</xdr:col>
      <xdr:colOff>114300</xdr:colOff>
      <xdr:row>78</xdr:row>
      <xdr:rowOff>109640</xdr:rowOff>
    </xdr:to>
    <xdr:cxnSp macro="">
      <xdr:nvCxnSpPr>
        <xdr:cNvPr id="189" name="直線コネクタ 188"/>
        <xdr:cNvCxnSpPr/>
      </xdr:nvCxnSpPr>
      <xdr:spPr>
        <a:xfrm flipV="1">
          <a:off x="1130300" y="13476300"/>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50076</xdr:rowOff>
    </xdr:from>
    <xdr:to>
      <xdr:col>24</xdr:col>
      <xdr:colOff>114300</xdr:colOff>
      <xdr:row>78</xdr:row>
      <xdr:rowOff>151676</xdr:rowOff>
    </xdr:to>
    <xdr:sp macro="" textlink="">
      <xdr:nvSpPr>
        <xdr:cNvPr id="199" name="楕円 198"/>
        <xdr:cNvSpPr/>
      </xdr:nvSpPr>
      <xdr:spPr>
        <a:xfrm>
          <a:off x="45847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136453</xdr:rowOff>
    </xdr:from>
    <xdr:ext cx="469744" cy="259045"/>
    <xdr:sp macro="" textlink="">
      <xdr:nvSpPr>
        <xdr:cNvPr id="200" name="維持補修費該当値テキスト"/>
        <xdr:cNvSpPr txBox="1"/>
      </xdr:nvSpPr>
      <xdr:spPr>
        <a:xfrm>
          <a:off x="4686300" y="133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51600</xdr:rowOff>
    </xdr:from>
    <xdr:to>
      <xdr:col>20</xdr:col>
      <xdr:colOff>38100</xdr:colOff>
      <xdr:row>78</xdr:row>
      <xdr:rowOff>153200</xdr:rowOff>
    </xdr:to>
    <xdr:sp macro="" textlink="">
      <xdr:nvSpPr>
        <xdr:cNvPr id="201" name="楕円 200"/>
        <xdr:cNvSpPr/>
      </xdr:nvSpPr>
      <xdr:spPr>
        <a:xfrm>
          <a:off x="3746500" y="134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144327</xdr:rowOff>
    </xdr:from>
    <xdr:ext cx="469744" cy="259045"/>
    <xdr:sp macro="" textlink="">
      <xdr:nvSpPr>
        <xdr:cNvPr id="202" name="テキスト ボックス 201"/>
        <xdr:cNvSpPr txBox="1"/>
      </xdr:nvSpPr>
      <xdr:spPr>
        <a:xfrm>
          <a:off x="3562428" y="135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49124</xdr:rowOff>
    </xdr:from>
    <xdr:to>
      <xdr:col>15</xdr:col>
      <xdr:colOff>101600</xdr:colOff>
      <xdr:row>78</xdr:row>
      <xdr:rowOff>150724</xdr:rowOff>
    </xdr:to>
    <xdr:sp macro="" textlink="">
      <xdr:nvSpPr>
        <xdr:cNvPr id="203" name="楕円 202"/>
        <xdr:cNvSpPr/>
      </xdr:nvSpPr>
      <xdr:spPr>
        <a:xfrm>
          <a:off x="2857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141851</xdr:rowOff>
    </xdr:from>
    <xdr:ext cx="469744" cy="259045"/>
    <xdr:sp macro="" textlink="">
      <xdr:nvSpPr>
        <xdr:cNvPr id="204" name="テキスト ボックス 203"/>
        <xdr:cNvSpPr txBox="1"/>
      </xdr:nvSpPr>
      <xdr:spPr>
        <a:xfrm>
          <a:off x="2673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52400</xdr:rowOff>
    </xdr:from>
    <xdr:to>
      <xdr:col>10</xdr:col>
      <xdr:colOff>165100</xdr:colOff>
      <xdr:row>78</xdr:row>
      <xdr:rowOff>154000</xdr:rowOff>
    </xdr:to>
    <xdr:sp macro="" textlink="">
      <xdr:nvSpPr>
        <xdr:cNvPr id="205" name="楕円 204"/>
        <xdr:cNvSpPr/>
      </xdr:nvSpPr>
      <xdr:spPr>
        <a:xfrm>
          <a:off x="1968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145127</xdr:rowOff>
    </xdr:from>
    <xdr:ext cx="469744" cy="259045"/>
    <xdr:sp macro="" textlink="">
      <xdr:nvSpPr>
        <xdr:cNvPr id="206" name="テキスト ボックス 205"/>
        <xdr:cNvSpPr txBox="1"/>
      </xdr:nvSpPr>
      <xdr:spPr>
        <a:xfrm>
          <a:off x="1784428" y="135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58840</xdr:rowOff>
    </xdr:from>
    <xdr:to>
      <xdr:col>6</xdr:col>
      <xdr:colOff>38100</xdr:colOff>
      <xdr:row>78</xdr:row>
      <xdr:rowOff>160440</xdr:rowOff>
    </xdr:to>
    <xdr:sp macro="" textlink="">
      <xdr:nvSpPr>
        <xdr:cNvPr id="207" name="楕円 206"/>
        <xdr:cNvSpPr/>
      </xdr:nvSpPr>
      <xdr:spPr>
        <a:xfrm>
          <a:off x="1079500" y="134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151567</xdr:rowOff>
    </xdr:from>
    <xdr:ext cx="469744" cy="259045"/>
    <xdr:sp macro="" textlink="">
      <xdr:nvSpPr>
        <xdr:cNvPr id="208" name="テキスト ボックス 207"/>
        <xdr:cNvSpPr txBox="1"/>
      </xdr:nvSpPr>
      <xdr:spPr>
        <a:xfrm>
          <a:off x="895428" y="135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127115</xdr:rowOff>
    </xdr:from>
    <xdr:to>
      <xdr:col>24</xdr:col>
      <xdr:colOff>63500</xdr:colOff>
      <xdr:row>97</xdr:row>
      <xdr:rowOff>142787</xdr:rowOff>
    </xdr:to>
    <xdr:cxnSp macro="">
      <xdr:nvCxnSpPr>
        <xdr:cNvPr id="238" name="直線コネクタ 237"/>
        <xdr:cNvCxnSpPr/>
      </xdr:nvCxnSpPr>
      <xdr:spPr>
        <a:xfrm>
          <a:off x="3797300" y="16757765"/>
          <a:ext cx="8382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122340</xdr:rowOff>
    </xdr:from>
    <xdr:to>
      <xdr:col>19</xdr:col>
      <xdr:colOff>177800</xdr:colOff>
      <xdr:row>97</xdr:row>
      <xdr:rowOff>127115</xdr:rowOff>
    </xdr:to>
    <xdr:cxnSp macro="">
      <xdr:nvCxnSpPr>
        <xdr:cNvPr id="241" name="直線コネクタ 240"/>
        <xdr:cNvCxnSpPr/>
      </xdr:nvCxnSpPr>
      <xdr:spPr>
        <a:xfrm>
          <a:off x="2908300" y="16752990"/>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122340</xdr:rowOff>
    </xdr:from>
    <xdr:to>
      <xdr:col>15</xdr:col>
      <xdr:colOff>50800</xdr:colOff>
      <xdr:row>97</xdr:row>
      <xdr:rowOff>171310</xdr:rowOff>
    </xdr:to>
    <xdr:cxnSp macro="">
      <xdr:nvCxnSpPr>
        <xdr:cNvPr id="244" name="直線コネクタ 243"/>
        <xdr:cNvCxnSpPr/>
      </xdr:nvCxnSpPr>
      <xdr:spPr>
        <a:xfrm flipV="1">
          <a:off x="2019300" y="16752990"/>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144856</xdr:rowOff>
    </xdr:from>
    <xdr:to>
      <xdr:col>10</xdr:col>
      <xdr:colOff>114300</xdr:colOff>
      <xdr:row>97</xdr:row>
      <xdr:rowOff>171310</xdr:rowOff>
    </xdr:to>
    <xdr:cxnSp macro="">
      <xdr:nvCxnSpPr>
        <xdr:cNvPr id="247" name="直線コネクタ 246"/>
        <xdr:cNvCxnSpPr/>
      </xdr:nvCxnSpPr>
      <xdr:spPr>
        <a:xfrm>
          <a:off x="1130300" y="16775506"/>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91987</xdr:rowOff>
    </xdr:from>
    <xdr:to>
      <xdr:col>24</xdr:col>
      <xdr:colOff>114300</xdr:colOff>
      <xdr:row>98</xdr:row>
      <xdr:rowOff>22137</xdr:rowOff>
    </xdr:to>
    <xdr:sp macro="" textlink="">
      <xdr:nvSpPr>
        <xdr:cNvPr id="257" name="楕円 256"/>
        <xdr:cNvSpPr/>
      </xdr:nvSpPr>
      <xdr:spPr>
        <a:xfrm>
          <a:off x="45847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70414</xdr:rowOff>
    </xdr:from>
    <xdr:ext cx="534377" cy="259045"/>
    <xdr:sp macro="" textlink="">
      <xdr:nvSpPr>
        <xdr:cNvPr id="258" name="扶助費該当値テキスト"/>
        <xdr:cNvSpPr txBox="1"/>
      </xdr:nvSpPr>
      <xdr:spPr>
        <a:xfrm>
          <a:off x="4686300" y="167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76315</xdr:rowOff>
    </xdr:from>
    <xdr:to>
      <xdr:col>20</xdr:col>
      <xdr:colOff>38100</xdr:colOff>
      <xdr:row>98</xdr:row>
      <xdr:rowOff>6465</xdr:rowOff>
    </xdr:to>
    <xdr:sp macro="" textlink="">
      <xdr:nvSpPr>
        <xdr:cNvPr id="259" name="楕円 258"/>
        <xdr:cNvSpPr/>
      </xdr:nvSpPr>
      <xdr:spPr>
        <a:xfrm>
          <a:off x="3746500" y="167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169042</xdr:rowOff>
    </xdr:from>
    <xdr:ext cx="534377" cy="259045"/>
    <xdr:sp macro="" textlink="">
      <xdr:nvSpPr>
        <xdr:cNvPr id="260" name="テキスト ボックス 259"/>
        <xdr:cNvSpPr txBox="1"/>
      </xdr:nvSpPr>
      <xdr:spPr>
        <a:xfrm>
          <a:off x="3530111" y="167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71540</xdr:rowOff>
    </xdr:from>
    <xdr:to>
      <xdr:col>15</xdr:col>
      <xdr:colOff>101600</xdr:colOff>
      <xdr:row>98</xdr:row>
      <xdr:rowOff>1690</xdr:rowOff>
    </xdr:to>
    <xdr:sp macro="" textlink="">
      <xdr:nvSpPr>
        <xdr:cNvPr id="261" name="楕円 260"/>
        <xdr:cNvSpPr/>
      </xdr:nvSpPr>
      <xdr:spPr>
        <a:xfrm>
          <a:off x="2857500" y="167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164267</xdr:rowOff>
    </xdr:from>
    <xdr:ext cx="534377" cy="259045"/>
    <xdr:sp macro="" textlink="">
      <xdr:nvSpPr>
        <xdr:cNvPr id="262" name="テキスト ボックス 261"/>
        <xdr:cNvSpPr txBox="1"/>
      </xdr:nvSpPr>
      <xdr:spPr>
        <a:xfrm>
          <a:off x="2641111" y="167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120510</xdr:rowOff>
    </xdr:from>
    <xdr:to>
      <xdr:col>10</xdr:col>
      <xdr:colOff>165100</xdr:colOff>
      <xdr:row>98</xdr:row>
      <xdr:rowOff>50660</xdr:rowOff>
    </xdr:to>
    <xdr:sp macro="" textlink="">
      <xdr:nvSpPr>
        <xdr:cNvPr id="263" name="楕円 262"/>
        <xdr:cNvSpPr/>
      </xdr:nvSpPr>
      <xdr:spPr>
        <a:xfrm>
          <a:off x="1968500" y="167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41787</xdr:rowOff>
    </xdr:from>
    <xdr:ext cx="534377" cy="259045"/>
    <xdr:sp macro="" textlink="">
      <xdr:nvSpPr>
        <xdr:cNvPr id="264" name="テキスト ボックス 263"/>
        <xdr:cNvSpPr txBox="1"/>
      </xdr:nvSpPr>
      <xdr:spPr>
        <a:xfrm>
          <a:off x="1752111" y="168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94056</xdr:rowOff>
    </xdr:from>
    <xdr:to>
      <xdr:col>6</xdr:col>
      <xdr:colOff>38100</xdr:colOff>
      <xdr:row>98</xdr:row>
      <xdr:rowOff>24206</xdr:rowOff>
    </xdr:to>
    <xdr:sp macro="" textlink="">
      <xdr:nvSpPr>
        <xdr:cNvPr id="265" name="楕円 264"/>
        <xdr:cNvSpPr/>
      </xdr:nvSpPr>
      <xdr:spPr>
        <a:xfrm>
          <a:off x="1079500" y="167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15333</xdr:rowOff>
    </xdr:from>
    <xdr:ext cx="534377" cy="259045"/>
    <xdr:sp macro="" textlink="">
      <xdr:nvSpPr>
        <xdr:cNvPr id="266" name="テキスト ボックス 265"/>
        <xdr:cNvSpPr txBox="1"/>
      </xdr:nvSpPr>
      <xdr:spPr>
        <a:xfrm>
          <a:off x="863111" y="168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131743</xdr:rowOff>
    </xdr:from>
    <xdr:to>
      <xdr:col>55</xdr:col>
      <xdr:colOff>0</xdr:colOff>
      <xdr:row>37</xdr:row>
      <xdr:rowOff>140843</xdr:rowOff>
    </xdr:to>
    <xdr:cxnSp macro="">
      <xdr:nvCxnSpPr>
        <xdr:cNvPr id="297" name="直線コネクタ 296"/>
        <xdr:cNvCxnSpPr/>
      </xdr:nvCxnSpPr>
      <xdr:spPr>
        <a:xfrm flipV="1">
          <a:off x="9639300" y="6475393"/>
          <a:ext cx="8382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140527</xdr:rowOff>
    </xdr:from>
    <xdr:to>
      <xdr:col>50</xdr:col>
      <xdr:colOff>114300</xdr:colOff>
      <xdr:row>37</xdr:row>
      <xdr:rowOff>140843</xdr:rowOff>
    </xdr:to>
    <xdr:cxnSp macro="">
      <xdr:nvCxnSpPr>
        <xdr:cNvPr id="300" name="直線コネクタ 299"/>
        <xdr:cNvCxnSpPr/>
      </xdr:nvCxnSpPr>
      <xdr:spPr>
        <a:xfrm>
          <a:off x="8750300" y="6484177"/>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140527</xdr:rowOff>
    </xdr:from>
    <xdr:to>
      <xdr:col>45</xdr:col>
      <xdr:colOff>177800</xdr:colOff>
      <xdr:row>37</xdr:row>
      <xdr:rowOff>145698</xdr:rowOff>
    </xdr:to>
    <xdr:cxnSp macro="">
      <xdr:nvCxnSpPr>
        <xdr:cNvPr id="303" name="直線コネクタ 302"/>
        <xdr:cNvCxnSpPr/>
      </xdr:nvCxnSpPr>
      <xdr:spPr>
        <a:xfrm flipV="1">
          <a:off x="7861300" y="648417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145698</xdr:rowOff>
    </xdr:from>
    <xdr:to>
      <xdr:col>41</xdr:col>
      <xdr:colOff>50800</xdr:colOff>
      <xdr:row>38</xdr:row>
      <xdr:rowOff>17649</xdr:rowOff>
    </xdr:to>
    <xdr:cxnSp macro="">
      <xdr:nvCxnSpPr>
        <xdr:cNvPr id="306" name="直線コネクタ 305"/>
        <xdr:cNvCxnSpPr/>
      </xdr:nvCxnSpPr>
      <xdr:spPr>
        <a:xfrm flipV="1">
          <a:off x="6972300" y="6489348"/>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80943</xdr:rowOff>
    </xdr:from>
    <xdr:to>
      <xdr:col>55</xdr:col>
      <xdr:colOff>50800</xdr:colOff>
      <xdr:row>38</xdr:row>
      <xdr:rowOff>11092</xdr:rowOff>
    </xdr:to>
    <xdr:sp macro="" textlink="">
      <xdr:nvSpPr>
        <xdr:cNvPr id="316" name="楕円 315"/>
        <xdr:cNvSpPr/>
      </xdr:nvSpPr>
      <xdr:spPr>
        <a:xfrm>
          <a:off x="10426700" y="64245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167320</xdr:rowOff>
    </xdr:from>
    <xdr:ext cx="534377" cy="259045"/>
    <xdr:sp macro="" textlink="">
      <xdr:nvSpPr>
        <xdr:cNvPr id="317" name="補助費等該当値テキスト"/>
        <xdr:cNvSpPr txBox="1"/>
      </xdr:nvSpPr>
      <xdr:spPr>
        <a:xfrm>
          <a:off x="10528300" y="63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90043</xdr:rowOff>
    </xdr:from>
    <xdr:to>
      <xdr:col>50</xdr:col>
      <xdr:colOff>165100</xdr:colOff>
      <xdr:row>38</xdr:row>
      <xdr:rowOff>20193</xdr:rowOff>
    </xdr:to>
    <xdr:sp macro="" textlink="">
      <xdr:nvSpPr>
        <xdr:cNvPr id="318" name="楕円 317"/>
        <xdr:cNvSpPr/>
      </xdr:nvSpPr>
      <xdr:spPr>
        <a:xfrm>
          <a:off x="9588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11320</xdr:rowOff>
    </xdr:from>
    <xdr:ext cx="534377" cy="259045"/>
    <xdr:sp macro="" textlink="">
      <xdr:nvSpPr>
        <xdr:cNvPr id="319" name="テキスト ボックス 318"/>
        <xdr:cNvSpPr txBox="1"/>
      </xdr:nvSpPr>
      <xdr:spPr>
        <a:xfrm>
          <a:off x="9372111" y="65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89727</xdr:rowOff>
    </xdr:from>
    <xdr:to>
      <xdr:col>46</xdr:col>
      <xdr:colOff>38100</xdr:colOff>
      <xdr:row>38</xdr:row>
      <xdr:rowOff>19878</xdr:rowOff>
    </xdr:to>
    <xdr:sp macro="" textlink="">
      <xdr:nvSpPr>
        <xdr:cNvPr id="320" name="楕円 319"/>
        <xdr:cNvSpPr/>
      </xdr:nvSpPr>
      <xdr:spPr>
        <a:xfrm>
          <a:off x="8699500" y="6433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11004</xdr:rowOff>
    </xdr:from>
    <xdr:ext cx="534377" cy="259045"/>
    <xdr:sp macro="" textlink="">
      <xdr:nvSpPr>
        <xdr:cNvPr id="321" name="テキスト ボックス 320"/>
        <xdr:cNvSpPr txBox="1"/>
      </xdr:nvSpPr>
      <xdr:spPr>
        <a:xfrm>
          <a:off x="8483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94898</xdr:rowOff>
    </xdr:from>
    <xdr:to>
      <xdr:col>41</xdr:col>
      <xdr:colOff>101600</xdr:colOff>
      <xdr:row>38</xdr:row>
      <xdr:rowOff>25048</xdr:rowOff>
    </xdr:to>
    <xdr:sp macro="" textlink="">
      <xdr:nvSpPr>
        <xdr:cNvPr id="322" name="楕円 321"/>
        <xdr:cNvSpPr/>
      </xdr:nvSpPr>
      <xdr:spPr>
        <a:xfrm>
          <a:off x="7810500" y="64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16175</xdr:rowOff>
    </xdr:from>
    <xdr:ext cx="534377" cy="259045"/>
    <xdr:sp macro="" textlink="">
      <xdr:nvSpPr>
        <xdr:cNvPr id="323" name="テキスト ボックス 322"/>
        <xdr:cNvSpPr txBox="1"/>
      </xdr:nvSpPr>
      <xdr:spPr>
        <a:xfrm>
          <a:off x="7594111" y="653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138299</xdr:rowOff>
    </xdr:from>
    <xdr:to>
      <xdr:col>36</xdr:col>
      <xdr:colOff>165100</xdr:colOff>
      <xdr:row>38</xdr:row>
      <xdr:rowOff>68449</xdr:rowOff>
    </xdr:to>
    <xdr:sp macro="" textlink="">
      <xdr:nvSpPr>
        <xdr:cNvPr id="324" name="楕円 323"/>
        <xdr:cNvSpPr/>
      </xdr:nvSpPr>
      <xdr:spPr>
        <a:xfrm>
          <a:off x="6921500" y="64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59576</xdr:rowOff>
    </xdr:from>
    <xdr:ext cx="534377" cy="259045"/>
    <xdr:sp macro="" textlink="">
      <xdr:nvSpPr>
        <xdr:cNvPr id="325" name="テキスト ボックス 324"/>
        <xdr:cNvSpPr txBox="1"/>
      </xdr:nvSpPr>
      <xdr:spPr>
        <a:xfrm>
          <a:off x="6705111" y="657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123360</xdr:rowOff>
    </xdr:from>
    <xdr:to>
      <xdr:col>55</xdr:col>
      <xdr:colOff>0</xdr:colOff>
      <xdr:row>55</xdr:row>
      <xdr:rowOff>62177</xdr:rowOff>
    </xdr:to>
    <xdr:cxnSp macro="">
      <xdr:nvCxnSpPr>
        <xdr:cNvPr id="352" name="直線コネクタ 351"/>
        <xdr:cNvCxnSpPr/>
      </xdr:nvCxnSpPr>
      <xdr:spPr>
        <a:xfrm flipV="1">
          <a:off x="9639300" y="9210210"/>
          <a:ext cx="838200" cy="28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98799</xdr:rowOff>
    </xdr:from>
    <xdr:to>
      <xdr:col>50</xdr:col>
      <xdr:colOff>114300</xdr:colOff>
      <xdr:row>55</xdr:row>
      <xdr:rowOff>62177</xdr:rowOff>
    </xdr:to>
    <xdr:cxnSp macro="">
      <xdr:nvCxnSpPr>
        <xdr:cNvPr id="355" name="直線コネクタ 354"/>
        <xdr:cNvCxnSpPr/>
      </xdr:nvCxnSpPr>
      <xdr:spPr>
        <a:xfrm>
          <a:off x="8750300" y="9185649"/>
          <a:ext cx="889000" cy="30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98799</xdr:rowOff>
    </xdr:from>
    <xdr:to>
      <xdr:col>45</xdr:col>
      <xdr:colOff>177800</xdr:colOff>
      <xdr:row>55</xdr:row>
      <xdr:rowOff>97235</xdr:rowOff>
    </xdr:to>
    <xdr:cxnSp macro="">
      <xdr:nvCxnSpPr>
        <xdr:cNvPr id="358" name="直線コネクタ 357"/>
        <xdr:cNvCxnSpPr/>
      </xdr:nvCxnSpPr>
      <xdr:spPr>
        <a:xfrm flipV="1">
          <a:off x="7861300" y="9185649"/>
          <a:ext cx="889000" cy="3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41283</xdr:rowOff>
    </xdr:from>
    <xdr:to>
      <xdr:col>41</xdr:col>
      <xdr:colOff>50800</xdr:colOff>
      <xdr:row>55</xdr:row>
      <xdr:rowOff>97235</xdr:rowOff>
    </xdr:to>
    <xdr:cxnSp macro="">
      <xdr:nvCxnSpPr>
        <xdr:cNvPr id="361" name="直線コネクタ 360"/>
        <xdr:cNvCxnSpPr/>
      </xdr:nvCxnSpPr>
      <xdr:spPr>
        <a:xfrm>
          <a:off x="6972300" y="9128133"/>
          <a:ext cx="889000" cy="39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72560</xdr:rowOff>
    </xdr:from>
    <xdr:to>
      <xdr:col>55</xdr:col>
      <xdr:colOff>50800</xdr:colOff>
      <xdr:row>54</xdr:row>
      <xdr:rowOff>2710</xdr:rowOff>
    </xdr:to>
    <xdr:sp macro="" textlink="">
      <xdr:nvSpPr>
        <xdr:cNvPr id="371" name="楕円 370"/>
        <xdr:cNvSpPr/>
      </xdr:nvSpPr>
      <xdr:spPr>
        <a:xfrm>
          <a:off x="10426700" y="91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95437</xdr:rowOff>
    </xdr:from>
    <xdr:ext cx="534377" cy="259045"/>
    <xdr:sp macro="" textlink="">
      <xdr:nvSpPr>
        <xdr:cNvPr id="372" name="普通建設事業費該当値テキスト"/>
        <xdr:cNvSpPr txBox="1"/>
      </xdr:nvSpPr>
      <xdr:spPr>
        <a:xfrm>
          <a:off x="10528300" y="90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11377</xdr:rowOff>
    </xdr:from>
    <xdr:to>
      <xdr:col>50</xdr:col>
      <xdr:colOff>165100</xdr:colOff>
      <xdr:row>55</xdr:row>
      <xdr:rowOff>112977</xdr:rowOff>
    </xdr:to>
    <xdr:sp macro="" textlink="">
      <xdr:nvSpPr>
        <xdr:cNvPr id="373" name="楕円 372"/>
        <xdr:cNvSpPr/>
      </xdr:nvSpPr>
      <xdr:spPr>
        <a:xfrm>
          <a:off x="9588500" y="9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104104</xdr:rowOff>
    </xdr:from>
    <xdr:ext cx="534377" cy="259045"/>
    <xdr:sp macro="" textlink="">
      <xdr:nvSpPr>
        <xdr:cNvPr id="374" name="テキスト ボックス 373"/>
        <xdr:cNvSpPr txBox="1"/>
      </xdr:nvSpPr>
      <xdr:spPr>
        <a:xfrm>
          <a:off x="9372111" y="95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47999</xdr:rowOff>
    </xdr:from>
    <xdr:to>
      <xdr:col>46</xdr:col>
      <xdr:colOff>38100</xdr:colOff>
      <xdr:row>53</xdr:row>
      <xdr:rowOff>149599</xdr:rowOff>
    </xdr:to>
    <xdr:sp macro="" textlink="">
      <xdr:nvSpPr>
        <xdr:cNvPr id="375" name="楕円 374"/>
        <xdr:cNvSpPr/>
      </xdr:nvSpPr>
      <xdr:spPr>
        <a:xfrm>
          <a:off x="8699500" y="91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166126</xdr:rowOff>
    </xdr:from>
    <xdr:ext cx="534377" cy="259045"/>
    <xdr:sp macro="" textlink="">
      <xdr:nvSpPr>
        <xdr:cNvPr id="376" name="テキスト ボックス 375"/>
        <xdr:cNvSpPr txBox="1"/>
      </xdr:nvSpPr>
      <xdr:spPr>
        <a:xfrm>
          <a:off x="8483111" y="89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46435</xdr:rowOff>
    </xdr:from>
    <xdr:to>
      <xdr:col>41</xdr:col>
      <xdr:colOff>101600</xdr:colOff>
      <xdr:row>55</xdr:row>
      <xdr:rowOff>148035</xdr:rowOff>
    </xdr:to>
    <xdr:sp macro="" textlink="">
      <xdr:nvSpPr>
        <xdr:cNvPr id="377" name="楕円 376"/>
        <xdr:cNvSpPr/>
      </xdr:nvSpPr>
      <xdr:spPr>
        <a:xfrm>
          <a:off x="7810500" y="94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139162</xdr:rowOff>
    </xdr:from>
    <xdr:ext cx="534377" cy="259045"/>
    <xdr:sp macro="" textlink="">
      <xdr:nvSpPr>
        <xdr:cNvPr id="378" name="テキスト ボックス 377"/>
        <xdr:cNvSpPr txBox="1"/>
      </xdr:nvSpPr>
      <xdr:spPr>
        <a:xfrm>
          <a:off x="7594111" y="95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161933</xdr:rowOff>
    </xdr:from>
    <xdr:to>
      <xdr:col>36</xdr:col>
      <xdr:colOff>165100</xdr:colOff>
      <xdr:row>53</xdr:row>
      <xdr:rowOff>92083</xdr:rowOff>
    </xdr:to>
    <xdr:sp macro="" textlink="">
      <xdr:nvSpPr>
        <xdr:cNvPr id="379" name="楕円 378"/>
        <xdr:cNvSpPr/>
      </xdr:nvSpPr>
      <xdr:spPr>
        <a:xfrm>
          <a:off x="6921500" y="90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108610</xdr:rowOff>
    </xdr:from>
    <xdr:ext cx="599010" cy="259045"/>
    <xdr:sp macro="" textlink="">
      <xdr:nvSpPr>
        <xdr:cNvPr id="380" name="テキスト ボックス 379"/>
        <xdr:cNvSpPr txBox="1"/>
      </xdr:nvSpPr>
      <xdr:spPr>
        <a:xfrm>
          <a:off x="6672795" y="885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2899</xdr:rowOff>
    </xdr:from>
    <xdr:to>
      <xdr:col>55</xdr:col>
      <xdr:colOff>0</xdr:colOff>
      <xdr:row>78</xdr:row>
      <xdr:rowOff>56017</xdr:rowOff>
    </xdr:to>
    <xdr:cxnSp macro="">
      <xdr:nvCxnSpPr>
        <xdr:cNvPr id="411" name="直線コネクタ 410"/>
        <xdr:cNvCxnSpPr/>
      </xdr:nvCxnSpPr>
      <xdr:spPr>
        <a:xfrm flipV="1">
          <a:off x="9639300" y="13375999"/>
          <a:ext cx="8382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56017</xdr:rowOff>
    </xdr:from>
    <xdr:to>
      <xdr:col>50</xdr:col>
      <xdr:colOff>114300</xdr:colOff>
      <xdr:row>78</xdr:row>
      <xdr:rowOff>92608</xdr:rowOff>
    </xdr:to>
    <xdr:cxnSp macro="">
      <xdr:nvCxnSpPr>
        <xdr:cNvPr id="414" name="直線コネクタ 413"/>
        <xdr:cNvCxnSpPr/>
      </xdr:nvCxnSpPr>
      <xdr:spPr>
        <a:xfrm flipV="1">
          <a:off x="8750300" y="13429117"/>
          <a:ext cx="889000" cy="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77881</xdr:rowOff>
    </xdr:from>
    <xdr:to>
      <xdr:col>45</xdr:col>
      <xdr:colOff>177800</xdr:colOff>
      <xdr:row>78</xdr:row>
      <xdr:rowOff>92608</xdr:rowOff>
    </xdr:to>
    <xdr:cxnSp macro="">
      <xdr:nvCxnSpPr>
        <xdr:cNvPr id="417" name="直線コネクタ 416"/>
        <xdr:cNvCxnSpPr/>
      </xdr:nvCxnSpPr>
      <xdr:spPr>
        <a:xfrm>
          <a:off x="7861300" y="13279531"/>
          <a:ext cx="889000" cy="18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77881</xdr:rowOff>
    </xdr:from>
    <xdr:to>
      <xdr:col>41</xdr:col>
      <xdr:colOff>50800</xdr:colOff>
      <xdr:row>77</xdr:row>
      <xdr:rowOff>109737</xdr:rowOff>
    </xdr:to>
    <xdr:cxnSp macro="">
      <xdr:nvCxnSpPr>
        <xdr:cNvPr id="420" name="直線コネクタ 419"/>
        <xdr:cNvCxnSpPr/>
      </xdr:nvCxnSpPr>
      <xdr:spPr>
        <a:xfrm flipV="1">
          <a:off x="6972300" y="13279531"/>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123549</xdr:rowOff>
    </xdr:from>
    <xdr:to>
      <xdr:col>55</xdr:col>
      <xdr:colOff>50800</xdr:colOff>
      <xdr:row>78</xdr:row>
      <xdr:rowOff>53699</xdr:rowOff>
    </xdr:to>
    <xdr:sp macro="" textlink="">
      <xdr:nvSpPr>
        <xdr:cNvPr id="430" name="楕円 429"/>
        <xdr:cNvSpPr/>
      </xdr:nvSpPr>
      <xdr:spPr>
        <a:xfrm>
          <a:off x="10426700" y="133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101976</xdr:rowOff>
    </xdr:from>
    <xdr:ext cx="534377" cy="259045"/>
    <xdr:sp macro="" textlink="">
      <xdr:nvSpPr>
        <xdr:cNvPr id="431" name="普通建設事業費 （ うち新規整備　）該当値テキスト"/>
        <xdr:cNvSpPr txBox="1"/>
      </xdr:nvSpPr>
      <xdr:spPr>
        <a:xfrm>
          <a:off x="10528300" y="133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5217</xdr:rowOff>
    </xdr:from>
    <xdr:to>
      <xdr:col>50</xdr:col>
      <xdr:colOff>165100</xdr:colOff>
      <xdr:row>78</xdr:row>
      <xdr:rowOff>106817</xdr:rowOff>
    </xdr:to>
    <xdr:sp macro="" textlink="">
      <xdr:nvSpPr>
        <xdr:cNvPr id="432" name="楕円 431"/>
        <xdr:cNvSpPr/>
      </xdr:nvSpPr>
      <xdr:spPr>
        <a:xfrm>
          <a:off x="9588500" y="133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97944</xdr:rowOff>
    </xdr:from>
    <xdr:ext cx="534377" cy="259045"/>
    <xdr:sp macro="" textlink="">
      <xdr:nvSpPr>
        <xdr:cNvPr id="433" name="テキスト ボックス 432"/>
        <xdr:cNvSpPr txBox="1"/>
      </xdr:nvSpPr>
      <xdr:spPr>
        <a:xfrm>
          <a:off x="9372111" y="134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41808</xdr:rowOff>
    </xdr:from>
    <xdr:to>
      <xdr:col>46</xdr:col>
      <xdr:colOff>38100</xdr:colOff>
      <xdr:row>78</xdr:row>
      <xdr:rowOff>143408</xdr:rowOff>
    </xdr:to>
    <xdr:sp macro="" textlink="">
      <xdr:nvSpPr>
        <xdr:cNvPr id="434" name="楕円 433"/>
        <xdr:cNvSpPr/>
      </xdr:nvSpPr>
      <xdr:spPr>
        <a:xfrm>
          <a:off x="8699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134535</xdr:rowOff>
    </xdr:from>
    <xdr:ext cx="534377" cy="259045"/>
    <xdr:sp macro="" textlink="">
      <xdr:nvSpPr>
        <xdr:cNvPr id="435" name="テキスト ボックス 434"/>
        <xdr:cNvSpPr txBox="1"/>
      </xdr:nvSpPr>
      <xdr:spPr>
        <a:xfrm>
          <a:off x="8483111" y="135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27081</xdr:rowOff>
    </xdr:from>
    <xdr:to>
      <xdr:col>41</xdr:col>
      <xdr:colOff>101600</xdr:colOff>
      <xdr:row>77</xdr:row>
      <xdr:rowOff>128681</xdr:rowOff>
    </xdr:to>
    <xdr:sp macro="" textlink="">
      <xdr:nvSpPr>
        <xdr:cNvPr id="436" name="楕円 435"/>
        <xdr:cNvSpPr/>
      </xdr:nvSpPr>
      <xdr:spPr>
        <a:xfrm>
          <a:off x="7810500" y="132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119808</xdr:rowOff>
    </xdr:from>
    <xdr:ext cx="534377" cy="259045"/>
    <xdr:sp macro="" textlink="">
      <xdr:nvSpPr>
        <xdr:cNvPr id="437" name="テキスト ボックス 436"/>
        <xdr:cNvSpPr txBox="1"/>
      </xdr:nvSpPr>
      <xdr:spPr>
        <a:xfrm>
          <a:off x="7594111" y="133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58937</xdr:rowOff>
    </xdr:from>
    <xdr:to>
      <xdr:col>36</xdr:col>
      <xdr:colOff>165100</xdr:colOff>
      <xdr:row>77</xdr:row>
      <xdr:rowOff>160537</xdr:rowOff>
    </xdr:to>
    <xdr:sp macro="" textlink="">
      <xdr:nvSpPr>
        <xdr:cNvPr id="438" name="楕円 437"/>
        <xdr:cNvSpPr/>
      </xdr:nvSpPr>
      <xdr:spPr>
        <a:xfrm>
          <a:off x="6921500" y="132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151664</xdr:rowOff>
    </xdr:from>
    <xdr:ext cx="534377" cy="259045"/>
    <xdr:sp macro="" textlink="">
      <xdr:nvSpPr>
        <xdr:cNvPr id="439" name="テキスト ボックス 438"/>
        <xdr:cNvSpPr txBox="1"/>
      </xdr:nvSpPr>
      <xdr:spPr>
        <a:xfrm>
          <a:off x="6705111" y="133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114767</xdr:rowOff>
    </xdr:from>
    <xdr:to>
      <xdr:col>55</xdr:col>
      <xdr:colOff>0</xdr:colOff>
      <xdr:row>97</xdr:row>
      <xdr:rowOff>78566</xdr:rowOff>
    </xdr:to>
    <xdr:cxnSp macro="">
      <xdr:nvCxnSpPr>
        <xdr:cNvPr id="470" name="直線コネクタ 469"/>
        <xdr:cNvCxnSpPr/>
      </xdr:nvCxnSpPr>
      <xdr:spPr>
        <a:xfrm flipV="1">
          <a:off x="9639300" y="16231067"/>
          <a:ext cx="838200" cy="4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28177</xdr:rowOff>
    </xdr:from>
    <xdr:to>
      <xdr:col>50</xdr:col>
      <xdr:colOff>114300</xdr:colOff>
      <xdr:row>97</xdr:row>
      <xdr:rowOff>78566</xdr:rowOff>
    </xdr:to>
    <xdr:cxnSp macro="">
      <xdr:nvCxnSpPr>
        <xdr:cNvPr id="473" name="直線コネクタ 472"/>
        <xdr:cNvCxnSpPr/>
      </xdr:nvCxnSpPr>
      <xdr:spPr>
        <a:xfrm>
          <a:off x="8750300" y="15801577"/>
          <a:ext cx="889000" cy="90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28177</xdr:rowOff>
    </xdr:from>
    <xdr:to>
      <xdr:col>45</xdr:col>
      <xdr:colOff>177800</xdr:colOff>
      <xdr:row>96</xdr:row>
      <xdr:rowOff>68442</xdr:rowOff>
    </xdr:to>
    <xdr:cxnSp macro="">
      <xdr:nvCxnSpPr>
        <xdr:cNvPr id="476" name="直線コネクタ 475"/>
        <xdr:cNvCxnSpPr/>
      </xdr:nvCxnSpPr>
      <xdr:spPr>
        <a:xfrm flipV="1">
          <a:off x="7861300" y="15801577"/>
          <a:ext cx="889000" cy="72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81848</xdr:rowOff>
    </xdr:from>
    <xdr:to>
      <xdr:col>41</xdr:col>
      <xdr:colOff>50800</xdr:colOff>
      <xdr:row>96</xdr:row>
      <xdr:rowOff>68442</xdr:rowOff>
    </xdr:to>
    <xdr:cxnSp macro="">
      <xdr:nvCxnSpPr>
        <xdr:cNvPr id="479" name="直線コネクタ 478"/>
        <xdr:cNvCxnSpPr/>
      </xdr:nvCxnSpPr>
      <xdr:spPr>
        <a:xfrm>
          <a:off x="6972300" y="15855248"/>
          <a:ext cx="889000" cy="6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63967</xdr:rowOff>
    </xdr:from>
    <xdr:to>
      <xdr:col>55</xdr:col>
      <xdr:colOff>50800</xdr:colOff>
      <xdr:row>94</xdr:row>
      <xdr:rowOff>165567</xdr:rowOff>
    </xdr:to>
    <xdr:sp macro="" textlink="">
      <xdr:nvSpPr>
        <xdr:cNvPr id="489" name="楕円 488"/>
        <xdr:cNvSpPr/>
      </xdr:nvSpPr>
      <xdr:spPr>
        <a:xfrm>
          <a:off x="10426700" y="161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86844</xdr:rowOff>
    </xdr:from>
    <xdr:ext cx="534377" cy="259045"/>
    <xdr:sp macro="" textlink="">
      <xdr:nvSpPr>
        <xdr:cNvPr id="490" name="普通建設事業費 （ うち更新整備　）該当値テキスト"/>
        <xdr:cNvSpPr txBox="1"/>
      </xdr:nvSpPr>
      <xdr:spPr>
        <a:xfrm>
          <a:off x="10528300" y="160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27766</xdr:rowOff>
    </xdr:from>
    <xdr:to>
      <xdr:col>50</xdr:col>
      <xdr:colOff>165100</xdr:colOff>
      <xdr:row>97</xdr:row>
      <xdr:rowOff>129366</xdr:rowOff>
    </xdr:to>
    <xdr:sp macro="" textlink="">
      <xdr:nvSpPr>
        <xdr:cNvPr id="491" name="楕円 490"/>
        <xdr:cNvSpPr/>
      </xdr:nvSpPr>
      <xdr:spPr>
        <a:xfrm>
          <a:off x="9588500" y="166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120493</xdr:rowOff>
    </xdr:from>
    <xdr:ext cx="534377" cy="259045"/>
    <xdr:sp macro="" textlink="">
      <xdr:nvSpPr>
        <xdr:cNvPr id="492" name="テキスト ボックス 491"/>
        <xdr:cNvSpPr txBox="1"/>
      </xdr:nvSpPr>
      <xdr:spPr>
        <a:xfrm>
          <a:off x="9372111" y="167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148827</xdr:rowOff>
    </xdr:from>
    <xdr:to>
      <xdr:col>46</xdr:col>
      <xdr:colOff>38100</xdr:colOff>
      <xdr:row>92</xdr:row>
      <xdr:rowOff>78977</xdr:rowOff>
    </xdr:to>
    <xdr:sp macro="" textlink="">
      <xdr:nvSpPr>
        <xdr:cNvPr id="493" name="楕円 492"/>
        <xdr:cNvSpPr/>
      </xdr:nvSpPr>
      <xdr:spPr>
        <a:xfrm>
          <a:off x="8699500" y="15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95504</xdr:rowOff>
    </xdr:from>
    <xdr:ext cx="534377" cy="259045"/>
    <xdr:sp macro="" textlink="">
      <xdr:nvSpPr>
        <xdr:cNvPr id="494" name="テキスト ボックス 493"/>
        <xdr:cNvSpPr txBox="1"/>
      </xdr:nvSpPr>
      <xdr:spPr>
        <a:xfrm>
          <a:off x="8483111" y="15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17642</xdr:rowOff>
    </xdr:from>
    <xdr:to>
      <xdr:col>41</xdr:col>
      <xdr:colOff>101600</xdr:colOff>
      <xdr:row>96</xdr:row>
      <xdr:rowOff>119242</xdr:rowOff>
    </xdr:to>
    <xdr:sp macro="" textlink="">
      <xdr:nvSpPr>
        <xdr:cNvPr id="495" name="楕円 494"/>
        <xdr:cNvSpPr/>
      </xdr:nvSpPr>
      <xdr:spPr>
        <a:xfrm>
          <a:off x="7810500" y="164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135769</xdr:rowOff>
    </xdr:from>
    <xdr:ext cx="534377" cy="259045"/>
    <xdr:sp macro="" textlink="">
      <xdr:nvSpPr>
        <xdr:cNvPr id="496" name="テキスト ボックス 495"/>
        <xdr:cNvSpPr txBox="1"/>
      </xdr:nvSpPr>
      <xdr:spPr>
        <a:xfrm>
          <a:off x="7594111" y="162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31048</xdr:rowOff>
    </xdr:from>
    <xdr:to>
      <xdr:col>36</xdr:col>
      <xdr:colOff>165100</xdr:colOff>
      <xdr:row>92</xdr:row>
      <xdr:rowOff>132648</xdr:rowOff>
    </xdr:to>
    <xdr:sp macro="" textlink="">
      <xdr:nvSpPr>
        <xdr:cNvPr id="497" name="楕円 496"/>
        <xdr:cNvSpPr/>
      </xdr:nvSpPr>
      <xdr:spPr>
        <a:xfrm>
          <a:off x="6921500" y="158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149175</xdr:rowOff>
    </xdr:from>
    <xdr:ext cx="534377" cy="259045"/>
    <xdr:sp macro="" textlink="">
      <xdr:nvSpPr>
        <xdr:cNvPr id="498" name="テキスト ボックス 497"/>
        <xdr:cNvSpPr txBox="1"/>
      </xdr:nvSpPr>
      <xdr:spPr>
        <a:xfrm>
          <a:off x="6705111" y="1557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135055</xdr:rowOff>
    </xdr:from>
    <xdr:to>
      <xdr:col>85</xdr:col>
      <xdr:colOff>127000</xdr:colOff>
      <xdr:row>38</xdr:row>
      <xdr:rowOff>138457</xdr:rowOff>
    </xdr:to>
    <xdr:cxnSp macro="">
      <xdr:nvCxnSpPr>
        <xdr:cNvPr id="525" name="直線コネクタ 524"/>
        <xdr:cNvCxnSpPr/>
      </xdr:nvCxnSpPr>
      <xdr:spPr>
        <a:xfrm>
          <a:off x="15481300" y="6650155"/>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135055</xdr:rowOff>
    </xdr:from>
    <xdr:to>
      <xdr:col>81</xdr:col>
      <xdr:colOff>50800</xdr:colOff>
      <xdr:row>38</xdr:row>
      <xdr:rowOff>137908</xdr:rowOff>
    </xdr:to>
    <xdr:cxnSp macro="">
      <xdr:nvCxnSpPr>
        <xdr:cNvPr id="528" name="直線コネクタ 527"/>
        <xdr:cNvCxnSpPr/>
      </xdr:nvCxnSpPr>
      <xdr:spPr>
        <a:xfrm flipV="1">
          <a:off x="14592300" y="6650155"/>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116063</xdr:rowOff>
    </xdr:from>
    <xdr:to>
      <xdr:col>76</xdr:col>
      <xdr:colOff>114300</xdr:colOff>
      <xdr:row>38</xdr:row>
      <xdr:rowOff>137908</xdr:rowOff>
    </xdr:to>
    <xdr:cxnSp macro="">
      <xdr:nvCxnSpPr>
        <xdr:cNvPr id="531" name="直線コネクタ 530"/>
        <xdr:cNvCxnSpPr/>
      </xdr:nvCxnSpPr>
      <xdr:spPr>
        <a:xfrm>
          <a:off x="13703300" y="6631163"/>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116063</xdr:rowOff>
    </xdr:from>
    <xdr:to>
      <xdr:col>71</xdr:col>
      <xdr:colOff>177800</xdr:colOff>
      <xdr:row>38</xdr:row>
      <xdr:rowOff>131699</xdr:rowOff>
    </xdr:to>
    <xdr:cxnSp macro="">
      <xdr:nvCxnSpPr>
        <xdr:cNvPr id="534" name="直線コネクタ 533"/>
        <xdr:cNvCxnSpPr/>
      </xdr:nvCxnSpPr>
      <xdr:spPr>
        <a:xfrm flipV="1">
          <a:off x="12814300" y="6631163"/>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87657</xdr:rowOff>
    </xdr:from>
    <xdr:to>
      <xdr:col>85</xdr:col>
      <xdr:colOff>177800</xdr:colOff>
      <xdr:row>39</xdr:row>
      <xdr:rowOff>17807</xdr:rowOff>
    </xdr:to>
    <xdr:sp macro="" textlink="">
      <xdr:nvSpPr>
        <xdr:cNvPr id="544" name="楕円 543"/>
        <xdr:cNvSpPr/>
      </xdr:nvSpPr>
      <xdr:spPr>
        <a:xfrm>
          <a:off x="16268700" y="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13488</xdr:rowOff>
    </xdr:from>
    <xdr:ext cx="378565" cy="259045"/>
    <xdr:sp macro="" textlink="">
      <xdr:nvSpPr>
        <xdr:cNvPr id="545" name="災害復旧事業費該当値テキスト"/>
        <xdr:cNvSpPr txBox="1"/>
      </xdr:nvSpPr>
      <xdr:spPr>
        <a:xfrm>
          <a:off x="16370300" y="652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84255</xdr:rowOff>
    </xdr:from>
    <xdr:to>
      <xdr:col>81</xdr:col>
      <xdr:colOff>101600</xdr:colOff>
      <xdr:row>39</xdr:row>
      <xdr:rowOff>14405</xdr:rowOff>
    </xdr:to>
    <xdr:sp macro="" textlink="">
      <xdr:nvSpPr>
        <xdr:cNvPr id="546" name="楕円 545"/>
        <xdr:cNvSpPr/>
      </xdr:nvSpPr>
      <xdr:spPr>
        <a:xfrm>
          <a:off x="15430500" y="65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5532</xdr:rowOff>
    </xdr:from>
    <xdr:ext cx="378565" cy="259045"/>
    <xdr:sp macro="" textlink="">
      <xdr:nvSpPr>
        <xdr:cNvPr id="547" name="テキスト ボックス 546"/>
        <xdr:cNvSpPr txBox="1"/>
      </xdr:nvSpPr>
      <xdr:spPr>
        <a:xfrm>
          <a:off x="15292017" y="669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87108</xdr:rowOff>
    </xdr:from>
    <xdr:to>
      <xdr:col>76</xdr:col>
      <xdr:colOff>165100</xdr:colOff>
      <xdr:row>39</xdr:row>
      <xdr:rowOff>17258</xdr:rowOff>
    </xdr:to>
    <xdr:sp macro="" textlink="">
      <xdr:nvSpPr>
        <xdr:cNvPr id="548" name="楕円 547"/>
        <xdr:cNvSpPr/>
      </xdr:nvSpPr>
      <xdr:spPr>
        <a:xfrm>
          <a:off x="14541500" y="66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8385</xdr:rowOff>
    </xdr:from>
    <xdr:ext cx="378565" cy="259045"/>
    <xdr:sp macro="" textlink="">
      <xdr:nvSpPr>
        <xdr:cNvPr id="549" name="テキスト ボックス 548"/>
        <xdr:cNvSpPr txBox="1"/>
      </xdr:nvSpPr>
      <xdr:spPr>
        <a:xfrm>
          <a:off x="14403017" y="669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65263</xdr:rowOff>
    </xdr:from>
    <xdr:to>
      <xdr:col>72</xdr:col>
      <xdr:colOff>38100</xdr:colOff>
      <xdr:row>38</xdr:row>
      <xdr:rowOff>166863</xdr:rowOff>
    </xdr:to>
    <xdr:sp macro="" textlink="">
      <xdr:nvSpPr>
        <xdr:cNvPr id="550" name="楕円 549"/>
        <xdr:cNvSpPr/>
      </xdr:nvSpPr>
      <xdr:spPr>
        <a:xfrm>
          <a:off x="13652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157990</xdr:rowOff>
    </xdr:from>
    <xdr:ext cx="469744" cy="259045"/>
    <xdr:sp macro="" textlink="">
      <xdr:nvSpPr>
        <xdr:cNvPr id="551" name="テキスト ボックス 550"/>
        <xdr:cNvSpPr txBox="1"/>
      </xdr:nvSpPr>
      <xdr:spPr>
        <a:xfrm>
          <a:off x="13468428" y="6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80899</xdr:rowOff>
    </xdr:from>
    <xdr:to>
      <xdr:col>67</xdr:col>
      <xdr:colOff>101600</xdr:colOff>
      <xdr:row>39</xdr:row>
      <xdr:rowOff>11049</xdr:rowOff>
    </xdr:to>
    <xdr:sp macro="" textlink="">
      <xdr:nvSpPr>
        <xdr:cNvPr id="552" name="楕円 551"/>
        <xdr:cNvSpPr/>
      </xdr:nvSpPr>
      <xdr:spPr>
        <a:xfrm>
          <a:off x="1276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2176</xdr:rowOff>
    </xdr:from>
    <xdr:ext cx="378565" cy="259045"/>
    <xdr:sp macro="" textlink="">
      <xdr:nvSpPr>
        <xdr:cNvPr id="553" name="テキスト ボックス 552"/>
        <xdr:cNvSpPr txBox="1"/>
      </xdr:nvSpPr>
      <xdr:spPr>
        <a:xfrm>
          <a:off x="12625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18580</xdr:rowOff>
    </xdr:from>
    <xdr:to>
      <xdr:col>85</xdr:col>
      <xdr:colOff>127000</xdr:colOff>
      <xdr:row>76</xdr:row>
      <xdr:rowOff>30468</xdr:rowOff>
    </xdr:to>
    <xdr:cxnSp macro="">
      <xdr:nvCxnSpPr>
        <xdr:cNvPr id="631" name="直線コネクタ 630"/>
        <xdr:cNvCxnSpPr/>
      </xdr:nvCxnSpPr>
      <xdr:spPr>
        <a:xfrm>
          <a:off x="15481300" y="1304878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18580</xdr:rowOff>
    </xdr:from>
    <xdr:to>
      <xdr:col>81</xdr:col>
      <xdr:colOff>50800</xdr:colOff>
      <xdr:row>76</xdr:row>
      <xdr:rowOff>24842</xdr:rowOff>
    </xdr:to>
    <xdr:cxnSp macro="">
      <xdr:nvCxnSpPr>
        <xdr:cNvPr id="634" name="直線コネクタ 633"/>
        <xdr:cNvCxnSpPr/>
      </xdr:nvCxnSpPr>
      <xdr:spPr>
        <a:xfrm flipV="1">
          <a:off x="14592300" y="13048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24842</xdr:rowOff>
    </xdr:from>
    <xdr:to>
      <xdr:col>76</xdr:col>
      <xdr:colOff>114300</xdr:colOff>
      <xdr:row>76</xdr:row>
      <xdr:rowOff>42557</xdr:rowOff>
    </xdr:to>
    <xdr:cxnSp macro="">
      <xdr:nvCxnSpPr>
        <xdr:cNvPr id="637" name="直線コネクタ 636"/>
        <xdr:cNvCxnSpPr/>
      </xdr:nvCxnSpPr>
      <xdr:spPr>
        <a:xfrm flipV="1">
          <a:off x="13703300" y="13055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19926</xdr:rowOff>
    </xdr:from>
    <xdr:to>
      <xdr:col>71</xdr:col>
      <xdr:colOff>177800</xdr:colOff>
      <xdr:row>76</xdr:row>
      <xdr:rowOff>42557</xdr:rowOff>
    </xdr:to>
    <xdr:cxnSp macro="">
      <xdr:nvCxnSpPr>
        <xdr:cNvPr id="640" name="直線コネクタ 639"/>
        <xdr:cNvCxnSpPr/>
      </xdr:nvCxnSpPr>
      <xdr:spPr>
        <a:xfrm>
          <a:off x="12814300" y="13050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151118</xdr:rowOff>
    </xdr:from>
    <xdr:to>
      <xdr:col>85</xdr:col>
      <xdr:colOff>177800</xdr:colOff>
      <xdr:row>76</xdr:row>
      <xdr:rowOff>81268</xdr:rowOff>
    </xdr:to>
    <xdr:sp macro="" textlink="">
      <xdr:nvSpPr>
        <xdr:cNvPr id="650" name="楕円 649"/>
        <xdr:cNvSpPr/>
      </xdr:nvSpPr>
      <xdr:spPr>
        <a:xfrm>
          <a:off x="16268700" y="13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129545</xdr:rowOff>
    </xdr:from>
    <xdr:ext cx="534377" cy="259045"/>
    <xdr:sp macro="" textlink="">
      <xdr:nvSpPr>
        <xdr:cNvPr id="651" name="公債費該当値テキスト"/>
        <xdr:cNvSpPr txBox="1"/>
      </xdr:nvSpPr>
      <xdr:spPr>
        <a:xfrm>
          <a:off x="16370300" y="129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139230</xdr:rowOff>
    </xdr:from>
    <xdr:to>
      <xdr:col>81</xdr:col>
      <xdr:colOff>101600</xdr:colOff>
      <xdr:row>76</xdr:row>
      <xdr:rowOff>69380</xdr:rowOff>
    </xdr:to>
    <xdr:sp macro="" textlink="">
      <xdr:nvSpPr>
        <xdr:cNvPr id="652" name="楕円 651"/>
        <xdr:cNvSpPr/>
      </xdr:nvSpPr>
      <xdr:spPr>
        <a:xfrm>
          <a:off x="15430500" y="12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60507</xdr:rowOff>
    </xdr:from>
    <xdr:ext cx="534377" cy="259045"/>
    <xdr:sp macro="" textlink="">
      <xdr:nvSpPr>
        <xdr:cNvPr id="653" name="テキスト ボックス 652"/>
        <xdr:cNvSpPr txBox="1"/>
      </xdr:nvSpPr>
      <xdr:spPr>
        <a:xfrm>
          <a:off x="15214111" y="130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145491</xdr:rowOff>
    </xdr:from>
    <xdr:to>
      <xdr:col>76</xdr:col>
      <xdr:colOff>165100</xdr:colOff>
      <xdr:row>76</xdr:row>
      <xdr:rowOff>75642</xdr:rowOff>
    </xdr:to>
    <xdr:sp macro="" textlink="">
      <xdr:nvSpPr>
        <xdr:cNvPr id="654" name="楕円 653"/>
        <xdr:cNvSpPr/>
      </xdr:nvSpPr>
      <xdr:spPr>
        <a:xfrm>
          <a:off x="145415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66769</xdr:rowOff>
    </xdr:from>
    <xdr:ext cx="534377" cy="259045"/>
    <xdr:sp macro="" textlink="">
      <xdr:nvSpPr>
        <xdr:cNvPr id="655" name="テキスト ボックス 654"/>
        <xdr:cNvSpPr txBox="1"/>
      </xdr:nvSpPr>
      <xdr:spPr>
        <a:xfrm>
          <a:off x="14325111" y="13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163207</xdr:rowOff>
    </xdr:from>
    <xdr:to>
      <xdr:col>72</xdr:col>
      <xdr:colOff>38100</xdr:colOff>
      <xdr:row>76</xdr:row>
      <xdr:rowOff>93357</xdr:rowOff>
    </xdr:to>
    <xdr:sp macro="" textlink="">
      <xdr:nvSpPr>
        <xdr:cNvPr id="656" name="楕円 655"/>
        <xdr:cNvSpPr/>
      </xdr:nvSpPr>
      <xdr:spPr>
        <a:xfrm>
          <a:off x="13652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84484</xdr:rowOff>
    </xdr:from>
    <xdr:ext cx="534377" cy="259045"/>
    <xdr:sp macro="" textlink="">
      <xdr:nvSpPr>
        <xdr:cNvPr id="657" name="テキスト ボックス 656"/>
        <xdr:cNvSpPr txBox="1"/>
      </xdr:nvSpPr>
      <xdr:spPr>
        <a:xfrm>
          <a:off x="13436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140576</xdr:rowOff>
    </xdr:from>
    <xdr:to>
      <xdr:col>67</xdr:col>
      <xdr:colOff>101600</xdr:colOff>
      <xdr:row>76</xdr:row>
      <xdr:rowOff>70726</xdr:rowOff>
    </xdr:to>
    <xdr:sp macro="" textlink="">
      <xdr:nvSpPr>
        <xdr:cNvPr id="658" name="楕円 657"/>
        <xdr:cNvSpPr/>
      </xdr:nvSpPr>
      <xdr:spPr>
        <a:xfrm>
          <a:off x="12763500" y="129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61853</xdr:rowOff>
    </xdr:from>
    <xdr:ext cx="534377" cy="259045"/>
    <xdr:sp macro="" textlink="">
      <xdr:nvSpPr>
        <xdr:cNvPr id="659" name="テキスト ボックス 658"/>
        <xdr:cNvSpPr txBox="1"/>
      </xdr:nvSpPr>
      <xdr:spPr>
        <a:xfrm>
          <a:off x="12547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120703</xdr:rowOff>
    </xdr:from>
    <xdr:to>
      <xdr:col>85</xdr:col>
      <xdr:colOff>127000</xdr:colOff>
      <xdr:row>98</xdr:row>
      <xdr:rowOff>86894</xdr:rowOff>
    </xdr:to>
    <xdr:cxnSp macro="">
      <xdr:nvCxnSpPr>
        <xdr:cNvPr id="686" name="直線コネクタ 685"/>
        <xdr:cNvCxnSpPr/>
      </xdr:nvCxnSpPr>
      <xdr:spPr>
        <a:xfrm flipV="1">
          <a:off x="15481300" y="16579903"/>
          <a:ext cx="838200" cy="3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33355</xdr:rowOff>
    </xdr:from>
    <xdr:to>
      <xdr:col>81</xdr:col>
      <xdr:colOff>50800</xdr:colOff>
      <xdr:row>98</xdr:row>
      <xdr:rowOff>86894</xdr:rowOff>
    </xdr:to>
    <xdr:cxnSp macro="">
      <xdr:nvCxnSpPr>
        <xdr:cNvPr id="689" name="直線コネクタ 688"/>
        <xdr:cNvCxnSpPr/>
      </xdr:nvCxnSpPr>
      <xdr:spPr>
        <a:xfrm>
          <a:off x="14592300" y="16835455"/>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84105</xdr:rowOff>
    </xdr:from>
    <xdr:to>
      <xdr:col>76</xdr:col>
      <xdr:colOff>114300</xdr:colOff>
      <xdr:row>98</xdr:row>
      <xdr:rowOff>33355</xdr:rowOff>
    </xdr:to>
    <xdr:cxnSp macro="">
      <xdr:nvCxnSpPr>
        <xdr:cNvPr id="692" name="直線コネクタ 691"/>
        <xdr:cNvCxnSpPr/>
      </xdr:nvCxnSpPr>
      <xdr:spPr>
        <a:xfrm>
          <a:off x="13703300" y="16714755"/>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43870</xdr:rowOff>
    </xdr:from>
    <xdr:to>
      <xdr:col>71</xdr:col>
      <xdr:colOff>177800</xdr:colOff>
      <xdr:row>97</xdr:row>
      <xdr:rowOff>84105</xdr:rowOff>
    </xdr:to>
    <xdr:cxnSp macro="">
      <xdr:nvCxnSpPr>
        <xdr:cNvPr id="695" name="直線コネクタ 694"/>
        <xdr:cNvCxnSpPr/>
      </xdr:nvCxnSpPr>
      <xdr:spPr>
        <a:xfrm>
          <a:off x="12814300" y="16674520"/>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69903</xdr:rowOff>
    </xdr:from>
    <xdr:to>
      <xdr:col>85</xdr:col>
      <xdr:colOff>177800</xdr:colOff>
      <xdr:row>97</xdr:row>
      <xdr:rowOff>53</xdr:rowOff>
    </xdr:to>
    <xdr:sp macro="" textlink="">
      <xdr:nvSpPr>
        <xdr:cNvPr id="705" name="楕円 704"/>
        <xdr:cNvSpPr/>
      </xdr:nvSpPr>
      <xdr:spPr>
        <a:xfrm>
          <a:off x="16268700" y="165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92780</xdr:rowOff>
    </xdr:from>
    <xdr:ext cx="534377" cy="259045"/>
    <xdr:sp macro="" textlink="">
      <xdr:nvSpPr>
        <xdr:cNvPr id="706" name="積立金該当値テキスト"/>
        <xdr:cNvSpPr txBox="1"/>
      </xdr:nvSpPr>
      <xdr:spPr>
        <a:xfrm>
          <a:off x="16370300" y="163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36094</xdr:rowOff>
    </xdr:from>
    <xdr:to>
      <xdr:col>81</xdr:col>
      <xdr:colOff>101600</xdr:colOff>
      <xdr:row>98</xdr:row>
      <xdr:rowOff>137694</xdr:rowOff>
    </xdr:to>
    <xdr:sp macro="" textlink="">
      <xdr:nvSpPr>
        <xdr:cNvPr id="707" name="楕円 706"/>
        <xdr:cNvSpPr/>
      </xdr:nvSpPr>
      <xdr:spPr>
        <a:xfrm>
          <a:off x="15430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128821</xdr:rowOff>
    </xdr:from>
    <xdr:ext cx="469744" cy="259045"/>
    <xdr:sp macro="" textlink="">
      <xdr:nvSpPr>
        <xdr:cNvPr id="708" name="テキスト ボックス 707"/>
        <xdr:cNvSpPr txBox="1"/>
      </xdr:nvSpPr>
      <xdr:spPr>
        <a:xfrm>
          <a:off x="15246428" y="169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154005</xdr:rowOff>
    </xdr:from>
    <xdr:to>
      <xdr:col>76</xdr:col>
      <xdr:colOff>165100</xdr:colOff>
      <xdr:row>98</xdr:row>
      <xdr:rowOff>84155</xdr:rowOff>
    </xdr:to>
    <xdr:sp macro="" textlink="">
      <xdr:nvSpPr>
        <xdr:cNvPr id="709" name="楕円 708"/>
        <xdr:cNvSpPr/>
      </xdr:nvSpPr>
      <xdr:spPr>
        <a:xfrm>
          <a:off x="14541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75282</xdr:rowOff>
    </xdr:from>
    <xdr:ext cx="469744" cy="259045"/>
    <xdr:sp macro="" textlink="">
      <xdr:nvSpPr>
        <xdr:cNvPr id="710" name="テキスト ボックス 709"/>
        <xdr:cNvSpPr txBox="1"/>
      </xdr:nvSpPr>
      <xdr:spPr>
        <a:xfrm>
          <a:off x="14357428" y="168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33305</xdr:rowOff>
    </xdr:from>
    <xdr:to>
      <xdr:col>72</xdr:col>
      <xdr:colOff>38100</xdr:colOff>
      <xdr:row>97</xdr:row>
      <xdr:rowOff>134905</xdr:rowOff>
    </xdr:to>
    <xdr:sp macro="" textlink="">
      <xdr:nvSpPr>
        <xdr:cNvPr id="711" name="楕円 710"/>
        <xdr:cNvSpPr/>
      </xdr:nvSpPr>
      <xdr:spPr>
        <a:xfrm>
          <a:off x="13652500" y="166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126032</xdr:rowOff>
    </xdr:from>
    <xdr:ext cx="469744" cy="259045"/>
    <xdr:sp macro="" textlink="">
      <xdr:nvSpPr>
        <xdr:cNvPr id="712" name="テキスト ボックス 711"/>
        <xdr:cNvSpPr txBox="1"/>
      </xdr:nvSpPr>
      <xdr:spPr>
        <a:xfrm>
          <a:off x="13468428" y="167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164520</xdr:rowOff>
    </xdr:from>
    <xdr:to>
      <xdr:col>67</xdr:col>
      <xdr:colOff>101600</xdr:colOff>
      <xdr:row>97</xdr:row>
      <xdr:rowOff>94670</xdr:rowOff>
    </xdr:to>
    <xdr:sp macro="" textlink="">
      <xdr:nvSpPr>
        <xdr:cNvPr id="713" name="楕円 712"/>
        <xdr:cNvSpPr/>
      </xdr:nvSpPr>
      <xdr:spPr>
        <a:xfrm>
          <a:off x="12763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85797</xdr:rowOff>
    </xdr:from>
    <xdr:ext cx="534377" cy="259045"/>
    <xdr:sp macro="" textlink="">
      <xdr:nvSpPr>
        <xdr:cNvPr id="714" name="テキスト ボックス 713"/>
        <xdr:cNvSpPr txBox="1"/>
      </xdr:nvSpPr>
      <xdr:spPr>
        <a:xfrm>
          <a:off x="12547111" y="16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27495</xdr:rowOff>
    </xdr:from>
    <xdr:to>
      <xdr:col>116</xdr:col>
      <xdr:colOff>63500</xdr:colOff>
      <xdr:row>57</xdr:row>
      <xdr:rowOff>81179</xdr:rowOff>
    </xdr:to>
    <xdr:cxnSp macro="">
      <xdr:nvCxnSpPr>
        <xdr:cNvPr id="800" name="直線コネクタ 799"/>
        <xdr:cNvCxnSpPr/>
      </xdr:nvCxnSpPr>
      <xdr:spPr>
        <a:xfrm>
          <a:off x="21323300" y="9800145"/>
          <a:ext cx="8382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27495</xdr:rowOff>
    </xdr:from>
    <xdr:to>
      <xdr:col>111</xdr:col>
      <xdr:colOff>177800</xdr:colOff>
      <xdr:row>57</xdr:row>
      <xdr:rowOff>82131</xdr:rowOff>
    </xdr:to>
    <xdr:cxnSp macro="">
      <xdr:nvCxnSpPr>
        <xdr:cNvPr id="803" name="直線コネクタ 802"/>
        <xdr:cNvCxnSpPr/>
      </xdr:nvCxnSpPr>
      <xdr:spPr>
        <a:xfrm flipV="1">
          <a:off x="20434300" y="9800145"/>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82131</xdr:rowOff>
    </xdr:from>
    <xdr:to>
      <xdr:col>107</xdr:col>
      <xdr:colOff>50800</xdr:colOff>
      <xdr:row>57</xdr:row>
      <xdr:rowOff>82969</xdr:rowOff>
    </xdr:to>
    <xdr:cxnSp macro="">
      <xdr:nvCxnSpPr>
        <xdr:cNvPr id="806" name="直線コネクタ 805"/>
        <xdr:cNvCxnSpPr/>
      </xdr:nvCxnSpPr>
      <xdr:spPr>
        <a:xfrm flipV="1">
          <a:off x="19545300" y="9854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82969</xdr:rowOff>
    </xdr:from>
    <xdr:to>
      <xdr:col>102</xdr:col>
      <xdr:colOff>114300</xdr:colOff>
      <xdr:row>57</xdr:row>
      <xdr:rowOff>85293</xdr:rowOff>
    </xdr:to>
    <xdr:cxnSp macro="">
      <xdr:nvCxnSpPr>
        <xdr:cNvPr id="809" name="直線コネクタ 808"/>
        <xdr:cNvCxnSpPr/>
      </xdr:nvCxnSpPr>
      <xdr:spPr>
        <a:xfrm flipV="1">
          <a:off x="18656300" y="985561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30379</xdr:rowOff>
    </xdr:from>
    <xdr:to>
      <xdr:col>116</xdr:col>
      <xdr:colOff>114300</xdr:colOff>
      <xdr:row>57</xdr:row>
      <xdr:rowOff>131979</xdr:rowOff>
    </xdr:to>
    <xdr:sp macro="" textlink="">
      <xdr:nvSpPr>
        <xdr:cNvPr id="819" name="楕円 818"/>
        <xdr:cNvSpPr/>
      </xdr:nvSpPr>
      <xdr:spPr>
        <a:xfrm>
          <a:off x="221107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53256</xdr:rowOff>
    </xdr:from>
    <xdr:ext cx="469744" cy="259045"/>
    <xdr:sp macro="" textlink="">
      <xdr:nvSpPr>
        <xdr:cNvPr id="820" name="貸付金該当値テキスト"/>
        <xdr:cNvSpPr txBox="1"/>
      </xdr:nvSpPr>
      <xdr:spPr>
        <a:xfrm>
          <a:off x="22212300" y="965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148145</xdr:rowOff>
    </xdr:from>
    <xdr:to>
      <xdr:col>112</xdr:col>
      <xdr:colOff>38100</xdr:colOff>
      <xdr:row>57</xdr:row>
      <xdr:rowOff>78295</xdr:rowOff>
    </xdr:to>
    <xdr:sp macro="" textlink="">
      <xdr:nvSpPr>
        <xdr:cNvPr id="821" name="楕円 820"/>
        <xdr:cNvSpPr/>
      </xdr:nvSpPr>
      <xdr:spPr>
        <a:xfrm>
          <a:off x="21272500" y="9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94822</xdr:rowOff>
    </xdr:from>
    <xdr:ext cx="469744" cy="259045"/>
    <xdr:sp macro="" textlink="">
      <xdr:nvSpPr>
        <xdr:cNvPr id="822" name="テキスト ボックス 821"/>
        <xdr:cNvSpPr txBox="1"/>
      </xdr:nvSpPr>
      <xdr:spPr>
        <a:xfrm>
          <a:off x="21088428" y="952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31331</xdr:rowOff>
    </xdr:from>
    <xdr:to>
      <xdr:col>107</xdr:col>
      <xdr:colOff>101600</xdr:colOff>
      <xdr:row>57</xdr:row>
      <xdr:rowOff>132931</xdr:rowOff>
    </xdr:to>
    <xdr:sp macro="" textlink="">
      <xdr:nvSpPr>
        <xdr:cNvPr id="823" name="楕円 822"/>
        <xdr:cNvSpPr/>
      </xdr:nvSpPr>
      <xdr:spPr>
        <a:xfrm>
          <a:off x="20383500" y="9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149458</xdr:rowOff>
    </xdr:from>
    <xdr:ext cx="469744" cy="259045"/>
    <xdr:sp macro="" textlink="">
      <xdr:nvSpPr>
        <xdr:cNvPr id="824" name="テキスト ボックス 823"/>
        <xdr:cNvSpPr txBox="1"/>
      </xdr:nvSpPr>
      <xdr:spPr>
        <a:xfrm>
          <a:off x="20199428" y="95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32169</xdr:rowOff>
    </xdr:from>
    <xdr:to>
      <xdr:col>102</xdr:col>
      <xdr:colOff>165100</xdr:colOff>
      <xdr:row>57</xdr:row>
      <xdr:rowOff>133769</xdr:rowOff>
    </xdr:to>
    <xdr:sp macro="" textlink="">
      <xdr:nvSpPr>
        <xdr:cNvPr id="825" name="楕円 824"/>
        <xdr:cNvSpPr/>
      </xdr:nvSpPr>
      <xdr:spPr>
        <a:xfrm>
          <a:off x="194945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150296</xdr:rowOff>
    </xdr:from>
    <xdr:ext cx="469744" cy="259045"/>
    <xdr:sp macro="" textlink="">
      <xdr:nvSpPr>
        <xdr:cNvPr id="826" name="テキスト ボックス 825"/>
        <xdr:cNvSpPr txBox="1"/>
      </xdr:nvSpPr>
      <xdr:spPr>
        <a:xfrm>
          <a:off x="19310428" y="95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34493</xdr:rowOff>
    </xdr:from>
    <xdr:to>
      <xdr:col>98</xdr:col>
      <xdr:colOff>38100</xdr:colOff>
      <xdr:row>57</xdr:row>
      <xdr:rowOff>136093</xdr:rowOff>
    </xdr:to>
    <xdr:sp macro="" textlink="">
      <xdr:nvSpPr>
        <xdr:cNvPr id="827" name="楕円 826"/>
        <xdr:cNvSpPr/>
      </xdr:nvSpPr>
      <xdr:spPr>
        <a:xfrm>
          <a:off x="18605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152620</xdr:rowOff>
    </xdr:from>
    <xdr:ext cx="469744" cy="259045"/>
    <xdr:sp macro="" textlink="">
      <xdr:nvSpPr>
        <xdr:cNvPr id="828" name="テキスト ボックス 827"/>
        <xdr:cNvSpPr txBox="1"/>
      </xdr:nvSpPr>
      <xdr:spPr>
        <a:xfrm>
          <a:off x="18421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141872</xdr:rowOff>
    </xdr:from>
    <xdr:to>
      <xdr:col>116</xdr:col>
      <xdr:colOff>63500</xdr:colOff>
      <xdr:row>75</xdr:row>
      <xdr:rowOff>169038</xdr:rowOff>
    </xdr:to>
    <xdr:cxnSp macro="">
      <xdr:nvCxnSpPr>
        <xdr:cNvPr id="858" name="直線コネクタ 857"/>
        <xdr:cNvCxnSpPr/>
      </xdr:nvCxnSpPr>
      <xdr:spPr>
        <a:xfrm flipV="1">
          <a:off x="21323300" y="13000622"/>
          <a:ext cx="8382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169038</xdr:rowOff>
    </xdr:from>
    <xdr:to>
      <xdr:col>111</xdr:col>
      <xdr:colOff>177800</xdr:colOff>
      <xdr:row>76</xdr:row>
      <xdr:rowOff>22371</xdr:rowOff>
    </xdr:to>
    <xdr:cxnSp macro="">
      <xdr:nvCxnSpPr>
        <xdr:cNvPr id="861" name="直線コネクタ 860"/>
        <xdr:cNvCxnSpPr/>
      </xdr:nvCxnSpPr>
      <xdr:spPr>
        <a:xfrm flipV="1">
          <a:off x="20434300" y="13027788"/>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22371</xdr:rowOff>
    </xdr:from>
    <xdr:to>
      <xdr:col>107</xdr:col>
      <xdr:colOff>50800</xdr:colOff>
      <xdr:row>76</xdr:row>
      <xdr:rowOff>31820</xdr:rowOff>
    </xdr:to>
    <xdr:cxnSp macro="">
      <xdr:nvCxnSpPr>
        <xdr:cNvPr id="864" name="直線コネクタ 863"/>
        <xdr:cNvCxnSpPr/>
      </xdr:nvCxnSpPr>
      <xdr:spPr>
        <a:xfrm flipV="1">
          <a:off x="19545300" y="1305257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31820</xdr:rowOff>
    </xdr:from>
    <xdr:to>
      <xdr:col>102</xdr:col>
      <xdr:colOff>114300</xdr:colOff>
      <xdr:row>76</xdr:row>
      <xdr:rowOff>63272</xdr:rowOff>
    </xdr:to>
    <xdr:cxnSp macro="">
      <xdr:nvCxnSpPr>
        <xdr:cNvPr id="867" name="直線コネクタ 866"/>
        <xdr:cNvCxnSpPr/>
      </xdr:nvCxnSpPr>
      <xdr:spPr>
        <a:xfrm flipV="1">
          <a:off x="18656300" y="13062020"/>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91072</xdr:rowOff>
    </xdr:from>
    <xdr:to>
      <xdr:col>116</xdr:col>
      <xdr:colOff>114300</xdr:colOff>
      <xdr:row>76</xdr:row>
      <xdr:rowOff>21222</xdr:rowOff>
    </xdr:to>
    <xdr:sp macro="" textlink="">
      <xdr:nvSpPr>
        <xdr:cNvPr id="877" name="楕円 876"/>
        <xdr:cNvSpPr/>
      </xdr:nvSpPr>
      <xdr:spPr>
        <a:xfrm>
          <a:off x="221107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113949</xdr:rowOff>
    </xdr:from>
    <xdr:ext cx="534377" cy="259045"/>
    <xdr:sp macro="" textlink="">
      <xdr:nvSpPr>
        <xdr:cNvPr id="878" name="繰出金該当値テキスト"/>
        <xdr:cNvSpPr txBox="1"/>
      </xdr:nvSpPr>
      <xdr:spPr>
        <a:xfrm>
          <a:off x="22212300" y="128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118237</xdr:rowOff>
    </xdr:from>
    <xdr:to>
      <xdr:col>112</xdr:col>
      <xdr:colOff>38100</xdr:colOff>
      <xdr:row>76</xdr:row>
      <xdr:rowOff>48388</xdr:rowOff>
    </xdr:to>
    <xdr:sp macro="" textlink="">
      <xdr:nvSpPr>
        <xdr:cNvPr id="879" name="楕円 878"/>
        <xdr:cNvSpPr/>
      </xdr:nvSpPr>
      <xdr:spPr>
        <a:xfrm>
          <a:off x="21272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39515</xdr:rowOff>
    </xdr:from>
    <xdr:ext cx="534377" cy="259045"/>
    <xdr:sp macro="" textlink="">
      <xdr:nvSpPr>
        <xdr:cNvPr id="880" name="テキスト ボックス 879"/>
        <xdr:cNvSpPr txBox="1"/>
      </xdr:nvSpPr>
      <xdr:spPr>
        <a:xfrm>
          <a:off x="21056111" y="13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143021</xdr:rowOff>
    </xdr:from>
    <xdr:to>
      <xdr:col>107</xdr:col>
      <xdr:colOff>101600</xdr:colOff>
      <xdr:row>76</xdr:row>
      <xdr:rowOff>73171</xdr:rowOff>
    </xdr:to>
    <xdr:sp macro="" textlink="">
      <xdr:nvSpPr>
        <xdr:cNvPr id="881" name="楕円 880"/>
        <xdr:cNvSpPr/>
      </xdr:nvSpPr>
      <xdr:spPr>
        <a:xfrm>
          <a:off x="203835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64298</xdr:rowOff>
    </xdr:from>
    <xdr:ext cx="534377" cy="259045"/>
    <xdr:sp macro="" textlink="">
      <xdr:nvSpPr>
        <xdr:cNvPr id="882" name="テキスト ボックス 881"/>
        <xdr:cNvSpPr txBox="1"/>
      </xdr:nvSpPr>
      <xdr:spPr>
        <a:xfrm>
          <a:off x="20167111" y="130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152470</xdr:rowOff>
    </xdr:from>
    <xdr:to>
      <xdr:col>102</xdr:col>
      <xdr:colOff>165100</xdr:colOff>
      <xdr:row>76</xdr:row>
      <xdr:rowOff>82620</xdr:rowOff>
    </xdr:to>
    <xdr:sp macro="" textlink="">
      <xdr:nvSpPr>
        <xdr:cNvPr id="883" name="楕円 882"/>
        <xdr:cNvSpPr/>
      </xdr:nvSpPr>
      <xdr:spPr>
        <a:xfrm>
          <a:off x="194945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73747</xdr:rowOff>
    </xdr:from>
    <xdr:ext cx="534377" cy="259045"/>
    <xdr:sp macro="" textlink="">
      <xdr:nvSpPr>
        <xdr:cNvPr id="884" name="テキスト ボックス 883"/>
        <xdr:cNvSpPr txBox="1"/>
      </xdr:nvSpPr>
      <xdr:spPr>
        <a:xfrm>
          <a:off x="19278111" y="131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12472</xdr:rowOff>
    </xdr:from>
    <xdr:to>
      <xdr:col>98</xdr:col>
      <xdr:colOff>38100</xdr:colOff>
      <xdr:row>76</xdr:row>
      <xdr:rowOff>114072</xdr:rowOff>
    </xdr:to>
    <xdr:sp macro="" textlink="">
      <xdr:nvSpPr>
        <xdr:cNvPr id="885" name="楕円 884"/>
        <xdr:cNvSpPr/>
      </xdr:nvSpPr>
      <xdr:spPr>
        <a:xfrm>
          <a:off x="18605500" y="130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130598</xdr:rowOff>
    </xdr:from>
    <xdr:ext cx="534377" cy="259045"/>
    <xdr:sp macro="" textlink="">
      <xdr:nvSpPr>
        <xdr:cNvPr id="886" name="テキスト ボックス 885"/>
        <xdr:cNvSpPr txBox="1"/>
      </xdr:nvSpPr>
      <xdr:spPr>
        <a:xfrm>
          <a:off x="18389111" y="128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歳出決算総額に対する市民一人当たりコストは、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491,706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主な構成項目である人件費では、市民一人当たり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96,769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円上回っている状況であ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その一因として、市町合併により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広大な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面積を有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支所や住民センターのほか、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多数点在する公共施設における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行政需要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に見合う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人員配置を行って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きたことが考えられるが、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高水準であることを踏まえ類似団体との比較・検討が必要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72,154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円上回っており、管理施設数が多数に上ることからと考えられる。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普通建設事業については、市民一人当たり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学校給食センター建設事業等を実施したことが要因である。公共施設の多くが老朽化しており、補修や建替えに多額の費用が必要となることが想定されるため、公共施設等総合管理計画や策定を進めている個別施設計画に基づ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十分な検討を重ね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たうえで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施設の集約・統廃合を進める必要がある。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と類似団体の値を</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円上回っているが、合併特例債を活用した基金造成である輝けあなんふるさと創造基金に積立てたことが要因である。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38659</xdr:rowOff>
    </xdr:from>
    <xdr:to>
      <xdr:col>24</xdr:col>
      <xdr:colOff>63500</xdr:colOff>
      <xdr:row>33</xdr:row>
      <xdr:rowOff>116840</xdr:rowOff>
    </xdr:to>
    <xdr:cxnSp macro="">
      <xdr:nvCxnSpPr>
        <xdr:cNvPr id="59" name="直線コネクタ 58"/>
        <xdr:cNvCxnSpPr/>
      </xdr:nvCxnSpPr>
      <xdr:spPr>
        <a:xfrm flipV="1">
          <a:off x="3797300" y="5696509"/>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116840</xdr:rowOff>
    </xdr:from>
    <xdr:to>
      <xdr:col>19</xdr:col>
      <xdr:colOff>177800</xdr:colOff>
      <xdr:row>33</xdr:row>
      <xdr:rowOff>147472</xdr:rowOff>
    </xdr:to>
    <xdr:cxnSp macro="">
      <xdr:nvCxnSpPr>
        <xdr:cNvPr id="62" name="直線コネクタ 61"/>
        <xdr:cNvCxnSpPr/>
      </xdr:nvCxnSpPr>
      <xdr:spPr>
        <a:xfrm flipV="1">
          <a:off x="2908300" y="577469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2083</xdr:rowOff>
    </xdr:from>
    <xdr:to>
      <xdr:col>15</xdr:col>
      <xdr:colOff>50800</xdr:colOff>
      <xdr:row>33</xdr:row>
      <xdr:rowOff>147472</xdr:rowOff>
    </xdr:to>
    <xdr:cxnSp macro="">
      <xdr:nvCxnSpPr>
        <xdr:cNvPr id="65" name="直線コネクタ 64"/>
        <xdr:cNvCxnSpPr/>
      </xdr:nvCxnSpPr>
      <xdr:spPr>
        <a:xfrm>
          <a:off x="2019300" y="56599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159817</xdr:rowOff>
    </xdr:from>
    <xdr:to>
      <xdr:col>10</xdr:col>
      <xdr:colOff>114300</xdr:colOff>
      <xdr:row>33</xdr:row>
      <xdr:rowOff>2083</xdr:rowOff>
    </xdr:to>
    <xdr:cxnSp macro="">
      <xdr:nvCxnSpPr>
        <xdr:cNvPr id="68" name="直線コネクタ 67"/>
        <xdr:cNvCxnSpPr/>
      </xdr:nvCxnSpPr>
      <xdr:spPr>
        <a:xfrm>
          <a:off x="1130300" y="56462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159309</xdr:rowOff>
    </xdr:from>
    <xdr:to>
      <xdr:col>24</xdr:col>
      <xdr:colOff>114300</xdr:colOff>
      <xdr:row>33</xdr:row>
      <xdr:rowOff>89459</xdr:rowOff>
    </xdr:to>
    <xdr:sp macro="" textlink="">
      <xdr:nvSpPr>
        <xdr:cNvPr id="78" name="楕円 77"/>
        <xdr:cNvSpPr/>
      </xdr:nvSpPr>
      <xdr:spPr>
        <a:xfrm>
          <a:off x="4584700" y="56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10736</xdr:rowOff>
    </xdr:from>
    <xdr:ext cx="469744" cy="259045"/>
    <xdr:sp macro="" textlink="">
      <xdr:nvSpPr>
        <xdr:cNvPr id="79" name="議会費該当値テキスト"/>
        <xdr:cNvSpPr txBox="1"/>
      </xdr:nvSpPr>
      <xdr:spPr>
        <a:xfrm>
          <a:off x="4686300" y="549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66040</xdr:rowOff>
    </xdr:from>
    <xdr:to>
      <xdr:col>20</xdr:col>
      <xdr:colOff>38100</xdr:colOff>
      <xdr:row>33</xdr:row>
      <xdr:rowOff>167640</xdr:rowOff>
    </xdr:to>
    <xdr:sp macro="" textlink="">
      <xdr:nvSpPr>
        <xdr:cNvPr id="80" name="楕円 79"/>
        <xdr:cNvSpPr/>
      </xdr:nvSpPr>
      <xdr:spPr>
        <a:xfrm>
          <a:off x="3746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12717</xdr:rowOff>
    </xdr:from>
    <xdr:ext cx="469744" cy="259045"/>
    <xdr:sp macro="" textlink="">
      <xdr:nvSpPr>
        <xdr:cNvPr id="81" name="テキスト ボックス 80"/>
        <xdr:cNvSpPr txBox="1"/>
      </xdr:nvSpPr>
      <xdr:spPr>
        <a:xfrm>
          <a:off x="3562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96672</xdr:rowOff>
    </xdr:from>
    <xdr:to>
      <xdr:col>15</xdr:col>
      <xdr:colOff>101600</xdr:colOff>
      <xdr:row>34</xdr:row>
      <xdr:rowOff>26822</xdr:rowOff>
    </xdr:to>
    <xdr:sp macro="" textlink="">
      <xdr:nvSpPr>
        <xdr:cNvPr id="82" name="楕円 81"/>
        <xdr:cNvSpPr/>
      </xdr:nvSpPr>
      <xdr:spPr>
        <a:xfrm>
          <a:off x="28575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43349</xdr:rowOff>
    </xdr:from>
    <xdr:ext cx="469744" cy="259045"/>
    <xdr:sp macro="" textlink="">
      <xdr:nvSpPr>
        <xdr:cNvPr id="83" name="テキスト ボックス 82"/>
        <xdr:cNvSpPr txBox="1"/>
      </xdr:nvSpPr>
      <xdr:spPr>
        <a:xfrm>
          <a:off x="2673428" y="55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122733</xdr:rowOff>
    </xdr:from>
    <xdr:to>
      <xdr:col>10</xdr:col>
      <xdr:colOff>165100</xdr:colOff>
      <xdr:row>33</xdr:row>
      <xdr:rowOff>52883</xdr:rowOff>
    </xdr:to>
    <xdr:sp macro="" textlink="">
      <xdr:nvSpPr>
        <xdr:cNvPr id="84" name="楕円 83"/>
        <xdr:cNvSpPr/>
      </xdr:nvSpPr>
      <xdr:spPr>
        <a:xfrm>
          <a:off x="1968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69410</xdr:rowOff>
    </xdr:from>
    <xdr:ext cx="469744" cy="259045"/>
    <xdr:sp macro="" textlink="">
      <xdr:nvSpPr>
        <xdr:cNvPr id="85" name="テキスト ボックス 84"/>
        <xdr:cNvSpPr txBox="1"/>
      </xdr:nvSpPr>
      <xdr:spPr>
        <a:xfrm>
          <a:off x="1784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86" name="楕円 85"/>
        <xdr:cNvSpPr/>
      </xdr:nvSpPr>
      <xdr:spPr>
        <a:xfrm>
          <a:off x="1079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55694</xdr:rowOff>
    </xdr:from>
    <xdr:ext cx="469744" cy="259045"/>
    <xdr:sp macro="" textlink="">
      <xdr:nvSpPr>
        <xdr:cNvPr id="87" name="テキスト ボックス 86"/>
        <xdr:cNvSpPr txBox="1"/>
      </xdr:nvSpPr>
      <xdr:spPr>
        <a:xfrm>
          <a:off x="895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164922</xdr:rowOff>
    </xdr:from>
    <xdr:to>
      <xdr:col>24</xdr:col>
      <xdr:colOff>63500</xdr:colOff>
      <xdr:row>58</xdr:row>
      <xdr:rowOff>103756</xdr:rowOff>
    </xdr:to>
    <xdr:cxnSp macro="">
      <xdr:nvCxnSpPr>
        <xdr:cNvPr id="119" name="直線コネクタ 118"/>
        <xdr:cNvCxnSpPr/>
      </xdr:nvCxnSpPr>
      <xdr:spPr>
        <a:xfrm flipV="1">
          <a:off x="3797300" y="9937572"/>
          <a:ext cx="838200" cy="1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71631</xdr:rowOff>
    </xdr:from>
    <xdr:to>
      <xdr:col>19</xdr:col>
      <xdr:colOff>177800</xdr:colOff>
      <xdr:row>58</xdr:row>
      <xdr:rowOff>103756</xdr:rowOff>
    </xdr:to>
    <xdr:cxnSp macro="">
      <xdr:nvCxnSpPr>
        <xdr:cNvPr id="122" name="直線コネクタ 121"/>
        <xdr:cNvCxnSpPr/>
      </xdr:nvCxnSpPr>
      <xdr:spPr>
        <a:xfrm>
          <a:off x="2908300" y="9501381"/>
          <a:ext cx="889000" cy="5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71631</xdr:rowOff>
    </xdr:from>
    <xdr:to>
      <xdr:col>15</xdr:col>
      <xdr:colOff>50800</xdr:colOff>
      <xdr:row>57</xdr:row>
      <xdr:rowOff>144621</xdr:rowOff>
    </xdr:to>
    <xdr:cxnSp macro="">
      <xdr:nvCxnSpPr>
        <xdr:cNvPr id="125" name="直線コネクタ 124"/>
        <xdr:cNvCxnSpPr/>
      </xdr:nvCxnSpPr>
      <xdr:spPr>
        <a:xfrm flipV="1">
          <a:off x="2019300" y="9501381"/>
          <a:ext cx="889000" cy="4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120269</xdr:rowOff>
    </xdr:from>
    <xdr:to>
      <xdr:col>10</xdr:col>
      <xdr:colOff>114300</xdr:colOff>
      <xdr:row>57</xdr:row>
      <xdr:rowOff>144621</xdr:rowOff>
    </xdr:to>
    <xdr:cxnSp macro="">
      <xdr:nvCxnSpPr>
        <xdr:cNvPr id="128" name="直線コネクタ 127"/>
        <xdr:cNvCxnSpPr/>
      </xdr:nvCxnSpPr>
      <xdr:spPr>
        <a:xfrm>
          <a:off x="1130300" y="9550019"/>
          <a:ext cx="889000" cy="36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114122</xdr:rowOff>
    </xdr:from>
    <xdr:to>
      <xdr:col>24</xdr:col>
      <xdr:colOff>114300</xdr:colOff>
      <xdr:row>58</xdr:row>
      <xdr:rowOff>44272</xdr:rowOff>
    </xdr:to>
    <xdr:sp macro="" textlink="">
      <xdr:nvSpPr>
        <xdr:cNvPr id="138" name="楕円 137"/>
        <xdr:cNvSpPr/>
      </xdr:nvSpPr>
      <xdr:spPr>
        <a:xfrm>
          <a:off x="4584700" y="98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92549</xdr:rowOff>
    </xdr:from>
    <xdr:ext cx="534377" cy="259045"/>
    <xdr:sp macro="" textlink="">
      <xdr:nvSpPr>
        <xdr:cNvPr id="139" name="総務費該当値テキスト"/>
        <xdr:cNvSpPr txBox="1"/>
      </xdr:nvSpPr>
      <xdr:spPr>
        <a:xfrm>
          <a:off x="4686300" y="98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52956</xdr:rowOff>
    </xdr:from>
    <xdr:to>
      <xdr:col>20</xdr:col>
      <xdr:colOff>38100</xdr:colOff>
      <xdr:row>58</xdr:row>
      <xdr:rowOff>154556</xdr:rowOff>
    </xdr:to>
    <xdr:sp macro="" textlink="">
      <xdr:nvSpPr>
        <xdr:cNvPr id="140" name="楕円 139"/>
        <xdr:cNvSpPr/>
      </xdr:nvSpPr>
      <xdr:spPr>
        <a:xfrm>
          <a:off x="3746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145683</xdr:rowOff>
    </xdr:from>
    <xdr:ext cx="534377" cy="259045"/>
    <xdr:sp macro="" textlink="">
      <xdr:nvSpPr>
        <xdr:cNvPr id="141" name="テキスト ボックス 140"/>
        <xdr:cNvSpPr txBox="1"/>
      </xdr:nvSpPr>
      <xdr:spPr>
        <a:xfrm>
          <a:off x="3530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20831</xdr:rowOff>
    </xdr:from>
    <xdr:to>
      <xdr:col>15</xdr:col>
      <xdr:colOff>101600</xdr:colOff>
      <xdr:row>55</xdr:row>
      <xdr:rowOff>122431</xdr:rowOff>
    </xdr:to>
    <xdr:sp macro="" textlink="">
      <xdr:nvSpPr>
        <xdr:cNvPr id="142" name="楕円 141"/>
        <xdr:cNvSpPr/>
      </xdr:nvSpPr>
      <xdr:spPr>
        <a:xfrm>
          <a:off x="2857500" y="94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138958</xdr:rowOff>
    </xdr:from>
    <xdr:ext cx="534377" cy="259045"/>
    <xdr:sp macro="" textlink="">
      <xdr:nvSpPr>
        <xdr:cNvPr id="143" name="テキスト ボックス 142"/>
        <xdr:cNvSpPr txBox="1"/>
      </xdr:nvSpPr>
      <xdr:spPr>
        <a:xfrm>
          <a:off x="2641111" y="92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93821</xdr:rowOff>
    </xdr:from>
    <xdr:to>
      <xdr:col>10</xdr:col>
      <xdr:colOff>165100</xdr:colOff>
      <xdr:row>58</xdr:row>
      <xdr:rowOff>23971</xdr:rowOff>
    </xdr:to>
    <xdr:sp macro="" textlink="">
      <xdr:nvSpPr>
        <xdr:cNvPr id="144" name="楕円 143"/>
        <xdr:cNvSpPr/>
      </xdr:nvSpPr>
      <xdr:spPr>
        <a:xfrm>
          <a:off x="1968500" y="98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15098</xdr:rowOff>
    </xdr:from>
    <xdr:ext cx="534377" cy="259045"/>
    <xdr:sp macro="" textlink="">
      <xdr:nvSpPr>
        <xdr:cNvPr id="145" name="テキスト ボックス 144"/>
        <xdr:cNvSpPr txBox="1"/>
      </xdr:nvSpPr>
      <xdr:spPr>
        <a:xfrm>
          <a:off x="1752111" y="9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69469</xdr:rowOff>
    </xdr:from>
    <xdr:to>
      <xdr:col>6</xdr:col>
      <xdr:colOff>38100</xdr:colOff>
      <xdr:row>55</xdr:row>
      <xdr:rowOff>171069</xdr:rowOff>
    </xdr:to>
    <xdr:sp macro="" textlink="">
      <xdr:nvSpPr>
        <xdr:cNvPr id="146" name="楕円 145"/>
        <xdr:cNvSpPr/>
      </xdr:nvSpPr>
      <xdr:spPr>
        <a:xfrm>
          <a:off x="1079500" y="94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16146</xdr:rowOff>
    </xdr:from>
    <xdr:ext cx="534377" cy="259045"/>
    <xdr:sp macro="" textlink="">
      <xdr:nvSpPr>
        <xdr:cNvPr id="147" name="テキスト ボックス 146"/>
        <xdr:cNvSpPr txBox="1"/>
      </xdr:nvSpPr>
      <xdr:spPr>
        <a:xfrm>
          <a:off x="863111" y="9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112141</xdr:rowOff>
    </xdr:from>
    <xdr:to>
      <xdr:col>24</xdr:col>
      <xdr:colOff>63500</xdr:colOff>
      <xdr:row>76</xdr:row>
      <xdr:rowOff>7353</xdr:rowOff>
    </xdr:to>
    <xdr:cxnSp macro="">
      <xdr:nvCxnSpPr>
        <xdr:cNvPr id="177" name="直線コネクタ 176"/>
        <xdr:cNvCxnSpPr/>
      </xdr:nvCxnSpPr>
      <xdr:spPr>
        <a:xfrm>
          <a:off x="3797300" y="12970891"/>
          <a:ext cx="8382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90374</xdr:rowOff>
    </xdr:from>
    <xdr:to>
      <xdr:col>19</xdr:col>
      <xdr:colOff>177800</xdr:colOff>
      <xdr:row>75</xdr:row>
      <xdr:rowOff>112141</xdr:rowOff>
    </xdr:to>
    <xdr:cxnSp macro="">
      <xdr:nvCxnSpPr>
        <xdr:cNvPr id="180" name="直線コネクタ 179"/>
        <xdr:cNvCxnSpPr/>
      </xdr:nvCxnSpPr>
      <xdr:spPr>
        <a:xfrm>
          <a:off x="2908300" y="12949124"/>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90374</xdr:rowOff>
    </xdr:from>
    <xdr:to>
      <xdr:col>15</xdr:col>
      <xdr:colOff>50800</xdr:colOff>
      <xdr:row>76</xdr:row>
      <xdr:rowOff>49961</xdr:rowOff>
    </xdr:to>
    <xdr:cxnSp macro="">
      <xdr:nvCxnSpPr>
        <xdr:cNvPr id="183" name="直線コネクタ 182"/>
        <xdr:cNvCxnSpPr/>
      </xdr:nvCxnSpPr>
      <xdr:spPr>
        <a:xfrm flipV="1">
          <a:off x="2019300" y="12949124"/>
          <a:ext cx="8890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163703</xdr:rowOff>
    </xdr:from>
    <xdr:to>
      <xdr:col>10</xdr:col>
      <xdr:colOff>114300</xdr:colOff>
      <xdr:row>76</xdr:row>
      <xdr:rowOff>49961</xdr:rowOff>
    </xdr:to>
    <xdr:cxnSp macro="">
      <xdr:nvCxnSpPr>
        <xdr:cNvPr id="186" name="直線コネクタ 185"/>
        <xdr:cNvCxnSpPr/>
      </xdr:nvCxnSpPr>
      <xdr:spPr>
        <a:xfrm>
          <a:off x="1130300" y="13022453"/>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128003</xdr:rowOff>
    </xdr:from>
    <xdr:to>
      <xdr:col>24</xdr:col>
      <xdr:colOff>114300</xdr:colOff>
      <xdr:row>76</xdr:row>
      <xdr:rowOff>58153</xdr:rowOff>
    </xdr:to>
    <xdr:sp macro="" textlink="">
      <xdr:nvSpPr>
        <xdr:cNvPr id="196" name="楕円 195"/>
        <xdr:cNvSpPr/>
      </xdr:nvSpPr>
      <xdr:spPr>
        <a:xfrm>
          <a:off x="45847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106430</xdr:rowOff>
    </xdr:from>
    <xdr:ext cx="599010" cy="259045"/>
    <xdr:sp macro="" textlink="">
      <xdr:nvSpPr>
        <xdr:cNvPr id="197" name="民生費該当値テキスト"/>
        <xdr:cNvSpPr txBox="1"/>
      </xdr:nvSpPr>
      <xdr:spPr>
        <a:xfrm>
          <a:off x="4686300" y="129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61341</xdr:rowOff>
    </xdr:from>
    <xdr:to>
      <xdr:col>20</xdr:col>
      <xdr:colOff>38100</xdr:colOff>
      <xdr:row>75</xdr:row>
      <xdr:rowOff>162942</xdr:rowOff>
    </xdr:to>
    <xdr:sp macro="" textlink="">
      <xdr:nvSpPr>
        <xdr:cNvPr id="198" name="楕円 197"/>
        <xdr:cNvSpPr/>
      </xdr:nvSpPr>
      <xdr:spPr>
        <a:xfrm>
          <a:off x="3746500" y="129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8018</xdr:rowOff>
    </xdr:from>
    <xdr:ext cx="599010" cy="259045"/>
    <xdr:sp macro="" textlink="">
      <xdr:nvSpPr>
        <xdr:cNvPr id="199" name="テキスト ボックス 198"/>
        <xdr:cNvSpPr txBox="1"/>
      </xdr:nvSpPr>
      <xdr:spPr>
        <a:xfrm>
          <a:off x="3497795" y="126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39574</xdr:rowOff>
    </xdr:from>
    <xdr:to>
      <xdr:col>15</xdr:col>
      <xdr:colOff>101600</xdr:colOff>
      <xdr:row>75</xdr:row>
      <xdr:rowOff>141174</xdr:rowOff>
    </xdr:to>
    <xdr:sp macro="" textlink="">
      <xdr:nvSpPr>
        <xdr:cNvPr id="200" name="楕円 199"/>
        <xdr:cNvSpPr/>
      </xdr:nvSpPr>
      <xdr:spPr>
        <a:xfrm>
          <a:off x="2857500" y="12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157701</xdr:rowOff>
    </xdr:from>
    <xdr:ext cx="599010" cy="259045"/>
    <xdr:sp macro="" textlink="">
      <xdr:nvSpPr>
        <xdr:cNvPr id="201" name="テキスト ボックス 200"/>
        <xdr:cNvSpPr txBox="1"/>
      </xdr:nvSpPr>
      <xdr:spPr>
        <a:xfrm>
          <a:off x="2608795" y="126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170611</xdr:rowOff>
    </xdr:from>
    <xdr:to>
      <xdr:col>10</xdr:col>
      <xdr:colOff>165100</xdr:colOff>
      <xdr:row>76</xdr:row>
      <xdr:rowOff>100761</xdr:rowOff>
    </xdr:to>
    <xdr:sp macro="" textlink="">
      <xdr:nvSpPr>
        <xdr:cNvPr id="202" name="楕円 201"/>
        <xdr:cNvSpPr/>
      </xdr:nvSpPr>
      <xdr:spPr>
        <a:xfrm>
          <a:off x="1968500" y="130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91888</xdr:rowOff>
    </xdr:from>
    <xdr:ext cx="599010" cy="259045"/>
    <xdr:sp macro="" textlink="">
      <xdr:nvSpPr>
        <xdr:cNvPr id="203" name="テキスト ボックス 202"/>
        <xdr:cNvSpPr txBox="1"/>
      </xdr:nvSpPr>
      <xdr:spPr>
        <a:xfrm>
          <a:off x="1719795" y="131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112903</xdr:rowOff>
    </xdr:from>
    <xdr:to>
      <xdr:col>6</xdr:col>
      <xdr:colOff>38100</xdr:colOff>
      <xdr:row>76</xdr:row>
      <xdr:rowOff>43053</xdr:rowOff>
    </xdr:to>
    <xdr:sp macro="" textlink="">
      <xdr:nvSpPr>
        <xdr:cNvPr id="204" name="楕円 203"/>
        <xdr:cNvSpPr/>
      </xdr:nvSpPr>
      <xdr:spPr>
        <a:xfrm>
          <a:off x="1079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59580</xdr:rowOff>
    </xdr:from>
    <xdr:ext cx="599010" cy="259045"/>
    <xdr:sp macro="" textlink="">
      <xdr:nvSpPr>
        <xdr:cNvPr id="205" name="テキスト ボックス 204"/>
        <xdr:cNvSpPr txBox="1"/>
      </xdr:nvSpPr>
      <xdr:spPr>
        <a:xfrm>
          <a:off x="830795" y="1274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143911</xdr:rowOff>
    </xdr:from>
    <xdr:to>
      <xdr:col>24</xdr:col>
      <xdr:colOff>63500</xdr:colOff>
      <xdr:row>94</xdr:row>
      <xdr:rowOff>81141</xdr:rowOff>
    </xdr:to>
    <xdr:cxnSp macro="">
      <xdr:nvCxnSpPr>
        <xdr:cNvPr id="235" name="直線コネクタ 234"/>
        <xdr:cNvCxnSpPr/>
      </xdr:nvCxnSpPr>
      <xdr:spPr>
        <a:xfrm flipV="1">
          <a:off x="3797300" y="16088761"/>
          <a:ext cx="8382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81141</xdr:rowOff>
    </xdr:from>
    <xdr:to>
      <xdr:col>19</xdr:col>
      <xdr:colOff>177800</xdr:colOff>
      <xdr:row>96</xdr:row>
      <xdr:rowOff>124040</xdr:rowOff>
    </xdr:to>
    <xdr:cxnSp macro="">
      <xdr:nvCxnSpPr>
        <xdr:cNvPr id="238" name="直線コネクタ 237"/>
        <xdr:cNvCxnSpPr/>
      </xdr:nvCxnSpPr>
      <xdr:spPr>
        <a:xfrm flipV="1">
          <a:off x="2908300" y="16197441"/>
          <a:ext cx="889000" cy="38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124040</xdr:rowOff>
    </xdr:from>
    <xdr:to>
      <xdr:col>15</xdr:col>
      <xdr:colOff>50800</xdr:colOff>
      <xdr:row>97</xdr:row>
      <xdr:rowOff>14523</xdr:rowOff>
    </xdr:to>
    <xdr:cxnSp macro="">
      <xdr:nvCxnSpPr>
        <xdr:cNvPr id="241" name="直線コネクタ 240"/>
        <xdr:cNvCxnSpPr/>
      </xdr:nvCxnSpPr>
      <xdr:spPr>
        <a:xfrm flipV="1">
          <a:off x="2019300" y="16583240"/>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14523</xdr:rowOff>
    </xdr:from>
    <xdr:to>
      <xdr:col>10</xdr:col>
      <xdr:colOff>114300</xdr:colOff>
      <xdr:row>97</xdr:row>
      <xdr:rowOff>16751</xdr:rowOff>
    </xdr:to>
    <xdr:cxnSp macro="">
      <xdr:nvCxnSpPr>
        <xdr:cNvPr id="244" name="直線コネクタ 243"/>
        <xdr:cNvCxnSpPr/>
      </xdr:nvCxnSpPr>
      <xdr:spPr>
        <a:xfrm flipV="1">
          <a:off x="1130300" y="16645173"/>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93111</xdr:rowOff>
    </xdr:from>
    <xdr:to>
      <xdr:col>24</xdr:col>
      <xdr:colOff>114300</xdr:colOff>
      <xdr:row>94</xdr:row>
      <xdr:rowOff>23261</xdr:rowOff>
    </xdr:to>
    <xdr:sp macro="" textlink="">
      <xdr:nvSpPr>
        <xdr:cNvPr id="254" name="楕円 253"/>
        <xdr:cNvSpPr/>
      </xdr:nvSpPr>
      <xdr:spPr>
        <a:xfrm>
          <a:off x="4584700" y="160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115988</xdr:rowOff>
    </xdr:from>
    <xdr:ext cx="534377" cy="259045"/>
    <xdr:sp macro="" textlink="">
      <xdr:nvSpPr>
        <xdr:cNvPr id="255" name="衛生費該当値テキスト"/>
        <xdr:cNvSpPr txBox="1"/>
      </xdr:nvSpPr>
      <xdr:spPr>
        <a:xfrm>
          <a:off x="4686300" y="15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30341</xdr:rowOff>
    </xdr:from>
    <xdr:to>
      <xdr:col>20</xdr:col>
      <xdr:colOff>38100</xdr:colOff>
      <xdr:row>94</xdr:row>
      <xdr:rowOff>131941</xdr:rowOff>
    </xdr:to>
    <xdr:sp macro="" textlink="">
      <xdr:nvSpPr>
        <xdr:cNvPr id="256" name="楕円 255"/>
        <xdr:cNvSpPr/>
      </xdr:nvSpPr>
      <xdr:spPr>
        <a:xfrm>
          <a:off x="3746500" y="16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148468</xdr:rowOff>
    </xdr:from>
    <xdr:ext cx="534377" cy="259045"/>
    <xdr:sp macro="" textlink="">
      <xdr:nvSpPr>
        <xdr:cNvPr id="257" name="テキスト ボックス 256"/>
        <xdr:cNvSpPr txBox="1"/>
      </xdr:nvSpPr>
      <xdr:spPr>
        <a:xfrm>
          <a:off x="3530111" y="159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73240</xdr:rowOff>
    </xdr:from>
    <xdr:to>
      <xdr:col>15</xdr:col>
      <xdr:colOff>101600</xdr:colOff>
      <xdr:row>97</xdr:row>
      <xdr:rowOff>3390</xdr:rowOff>
    </xdr:to>
    <xdr:sp macro="" textlink="">
      <xdr:nvSpPr>
        <xdr:cNvPr id="258" name="楕円 257"/>
        <xdr:cNvSpPr/>
      </xdr:nvSpPr>
      <xdr:spPr>
        <a:xfrm>
          <a:off x="2857500" y="16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19917</xdr:rowOff>
    </xdr:from>
    <xdr:ext cx="534377" cy="259045"/>
    <xdr:sp macro="" textlink="">
      <xdr:nvSpPr>
        <xdr:cNvPr id="259" name="テキスト ボックス 258"/>
        <xdr:cNvSpPr txBox="1"/>
      </xdr:nvSpPr>
      <xdr:spPr>
        <a:xfrm>
          <a:off x="2641111" y="163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135173</xdr:rowOff>
    </xdr:from>
    <xdr:to>
      <xdr:col>10</xdr:col>
      <xdr:colOff>165100</xdr:colOff>
      <xdr:row>97</xdr:row>
      <xdr:rowOff>65323</xdr:rowOff>
    </xdr:to>
    <xdr:sp macro="" textlink="">
      <xdr:nvSpPr>
        <xdr:cNvPr id="260" name="楕円 259"/>
        <xdr:cNvSpPr/>
      </xdr:nvSpPr>
      <xdr:spPr>
        <a:xfrm>
          <a:off x="1968500" y="165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56450</xdr:rowOff>
    </xdr:from>
    <xdr:ext cx="534377" cy="259045"/>
    <xdr:sp macro="" textlink="">
      <xdr:nvSpPr>
        <xdr:cNvPr id="261" name="テキスト ボックス 260"/>
        <xdr:cNvSpPr txBox="1"/>
      </xdr:nvSpPr>
      <xdr:spPr>
        <a:xfrm>
          <a:off x="1752111" y="166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137401</xdr:rowOff>
    </xdr:from>
    <xdr:to>
      <xdr:col>6</xdr:col>
      <xdr:colOff>38100</xdr:colOff>
      <xdr:row>97</xdr:row>
      <xdr:rowOff>67551</xdr:rowOff>
    </xdr:to>
    <xdr:sp macro="" textlink="">
      <xdr:nvSpPr>
        <xdr:cNvPr id="262" name="楕円 261"/>
        <xdr:cNvSpPr/>
      </xdr:nvSpPr>
      <xdr:spPr>
        <a:xfrm>
          <a:off x="1079500" y="165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84078</xdr:rowOff>
    </xdr:from>
    <xdr:ext cx="534377" cy="259045"/>
    <xdr:sp macro="" textlink="">
      <xdr:nvSpPr>
        <xdr:cNvPr id="263" name="テキスト ボックス 262"/>
        <xdr:cNvSpPr txBox="1"/>
      </xdr:nvSpPr>
      <xdr:spPr>
        <a:xfrm>
          <a:off x="863111" y="163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20066</xdr:rowOff>
    </xdr:from>
    <xdr:to>
      <xdr:col>55</xdr:col>
      <xdr:colOff>0</xdr:colOff>
      <xdr:row>38</xdr:row>
      <xdr:rowOff>29210</xdr:rowOff>
    </xdr:to>
    <xdr:cxnSp macro="">
      <xdr:nvCxnSpPr>
        <xdr:cNvPr id="292" name="直線コネクタ 291"/>
        <xdr:cNvCxnSpPr/>
      </xdr:nvCxnSpPr>
      <xdr:spPr>
        <a:xfrm flipV="1">
          <a:off x="9639300" y="653516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29210</xdr:rowOff>
    </xdr:from>
    <xdr:to>
      <xdr:col>50</xdr:col>
      <xdr:colOff>114300</xdr:colOff>
      <xdr:row>38</xdr:row>
      <xdr:rowOff>29972</xdr:rowOff>
    </xdr:to>
    <xdr:cxnSp macro="">
      <xdr:nvCxnSpPr>
        <xdr:cNvPr id="295" name="直線コネクタ 294"/>
        <xdr:cNvCxnSpPr/>
      </xdr:nvCxnSpPr>
      <xdr:spPr>
        <a:xfrm flipV="1">
          <a:off x="8750300" y="65443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11303</xdr:rowOff>
    </xdr:from>
    <xdr:to>
      <xdr:col>45</xdr:col>
      <xdr:colOff>177800</xdr:colOff>
      <xdr:row>38</xdr:row>
      <xdr:rowOff>29972</xdr:rowOff>
    </xdr:to>
    <xdr:cxnSp macro="">
      <xdr:nvCxnSpPr>
        <xdr:cNvPr id="298" name="直線コネクタ 297"/>
        <xdr:cNvCxnSpPr/>
      </xdr:nvCxnSpPr>
      <xdr:spPr>
        <a:xfrm>
          <a:off x="7861300" y="65264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147320</xdr:rowOff>
    </xdr:from>
    <xdr:to>
      <xdr:col>41</xdr:col>
      <xdr:colOff>50800</xdr:colOff>
      <xdr:row>38</xdr:row>
      <xdr:rowOff>11303</xdr:rowOff>
    </xdr:to>
    <xdr:cxnSp macro="">
      <xdr:nvCxnSpPr>
        <xdr:cNvPr id="301" name="直線コネクタ 300"/>
        <xdr:cNvCxnSpPr/>
      </xdr:nvCxnSpPr>
      <xdr:spPr>
        <a:xfrm>
          <a:off x="6972300" y="64909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140716</xdr:rowOff>
    </xdr:from>
    <xdr:to>
      <xdr:col>55</xdr:col>
      <xdr:colOff>50800</xdr:colOff>
      <xdr:row>38</xdr:row>
      <xdr:rowOff>70865</xdr:rowOff>
    </xdr:to>
    <xdr:sp macro="" textlink="">
      <xdr:nvSpPr>
        <xdr:cNvPr id="311" name="楕円 310"/>
        <xdr:cNvSpPr/>
      </xdr:nvSpPr>
      <xdr:spPr>
        <a:xfrm>
          <a:off x="104267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119143</xdr:rowOff>
    </xdr:from>
    <xdr:ext cx="378565" cy="259045"/>
    <xdr:sp macro="" textlink="">
      <xdr:nvSpPr>
        <xdr:cNvPr id="312" name="労働費該当値テキスト"/>
        <xdr:cNvSpPr txBox="1"/>
      </xdr:nvSpPr>
      <xdr:spPr>
        <a:xfrm>
          <a:off x="10528300" y="64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149860</xdr:rowOff>
    </xdr:from>
    <xdr:to>
      <xdr:col>50</xdr:col>
      <xdr:colOff>165100</xdr:colOff>
      <xdr:row>38</xdr:row>
      <xdr:rowOff>80010</xdr:rowOff>
    </xdr:to>
    <xdr:sp macro="" textlink="">
      <xdr:nvSpPr>
        <xdr:cNvPr id="313" name="楕円 312"/>
        <xdr:cNvSpPr/>
      </xdr:nvSpPr>
      <xdr:spPr>
        <a:xfrm>
          <a:off x="958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71137</xdr:rowOff>
    </xdr:from>
    <xdr:ext cx="378565" cy="259045"/>
    <xdr:sp macro="" textlink="">
      <xdr:nvSpPr>
        <xdr:cNvPr id="314" name="テキスト ボックス 313"/>
        <xdr:cNvSpPr txBox="1"/>
      </xdr:nvSpPr>
      <xdr:spPr>
        <a:xfrm>
          <a:off x="9450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150622</xdr:rowOff>
    </xdr:from>
    <xdr:to>
      <xdr:col>46</xdr:col>
      <xdr:colOff>38100</xdr:colOff>
      <xdr:row>38</xdr:row>
      <xdr:rowOff>80772</xdr:rowOff>
    </xdr:to>
    <xdr:sp macro="" textlink="">
      <xdr:nvSpPr>
        <xdr:cNvPr id="315" name="楕円 314"/>
        <xdr:cNvSpPr/>
      </xdr:nvSpPr>
      <xdr:spPr>
        <a:xfrm>
          <a:off x="869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71899</xdr:rowOff>
    </xdr:from>
    <xdr:ext cx="378565" cy="259045"/>
    <xdr:sp macro="" textlink="">
      <xdr:nvSpPr>
        <xdr:cNvPr id="316" name="テキスト ボックス 315"/>
        <xdr:cNvSpPr txBox="1"/>
      </xdr:nvSpPr>
      <xdr:spPr>
        <a:xfrm>
          <a:off x="8561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131953</xdr:rowOff>
    </xdr:from>
    <xdr:to>
      <xdr:col>41</xdr:col>
      <xdr:colOff>101600</xdr:colOff>
      <xdr:row>38</xdr:row>
      <xdr:rowOff>62103</xdr:rowOff>
    </xdr:to>
    <xdr:sp macro="" textlink="">
      <xdr:nvSpPr>
        <xdr:cNvPr id="317" name="楕円 316"/>
        <xdr:cNvSpPr/>
      </xdr:nvSpPr>
      <xdr:spPr>
        <a:xfrm>
          <a:off x="7810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53230</xdr:rowOff>
    </xdr:from>
    <xdr:ext cx="378565" cy="259045"/>
    <xdr:sp macro="" textlink="">
      <xdr:nvSpPr>
        <xdr:cNvPr id="318" name="テキスト ボックス 317"/>
        <xdr:cNvSpPr txBox="1"/>
      </xdr:nvSpPr>
      <xdr:spPr>
        <a:xfrm>
          <a:off x="7672017" y="656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19" name="楕円 318"/>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17797</xdr:rowOff>
    </xdr:from>
    <xdr:ext cx="378565" cy="259045"/>
    <xdr:sp macro="" textlink="">
      <xdr:nvSpPr>
        <xdr:cNvPr id="320" name="テキスト ボックス 319"/>
        <xdr:cNvSpPr txBox="1"/>
      </xdr:nvSpPr>
      <xdr:spPr>
        <a:xfrm>
          <a:off x="6783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87370</xdr:rowOff>
    </xdr:from>
    <xdr:to>
      <xdr:col>55</xdr:col>
      <xdr:colOff>0</xdr:colOff>
      <xdr:row>57</xdr:row>
      <xdr:rowOff>153721</xdr:rowOff>
    </xdr:to>
    <xdr:cxnSp macro="">
      <xdr:nvCxnSpPr>
        <xdr:cNvPr id="349" name="直線コネクタ 348"/>
        <xdr:cNvCxnSpPr/>
      </xdr:nvCxnSpPr>
      <xdr:spPr>
        <a:xfrm flipV="1">
          <a:off x="9639300" y="9860020"/>
          <a:ext cx="8382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127184</xdr:rowOff>
    </xdr:from>
    <xdr:to>
      <xdr:col>50</xdr:col>
      <xdr:colOff>114300</xdr:colOff>
      <xdr:row>57</xdr:row>
      <xdr:rowOff>153721</xdr:rowOff>
    </xdr:to>
    <xdr:cxnSp macro="">
      <xdr:nvCxnSpPr>
        <xdr:cNvPr id="352" name="直線コネクタ 351"/>
        <xdr:cNvCxnSpPr/>
      </xdr:nvCxnSpPr>
      <xdr:spPr>
        <a:xfrm>
          <a:off x="8750300" y="9899834"/>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127184</xdr:rowOff>
    </xdr:from>
    <xdr:to>
      <xdr:col>45</xdr:col>
      <xdr:colOff>177800</xdr:colOff>
      <xdr:row>57</xdr:row>
      <xdr:rowOff>151759</xdr:rowOff>
    </xdr:to>
    <xdr:cxnSp macro="">
      <xdr:nvCxnSpPr>
        <xdr:cNvPr id="355" name="直線コネクタ 354"/>
        <xdr:cNvCxnSpPr/>
      </xdr:nvCxnSpPr>
      <xdr:spPr>
        <a:xfrm flipV="1">
          <a:off x="7861300" y="989983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123107</xdr:rowOff>
    </xdr:from>
    <xdr:to>
      <xdr:col>41</xdr:col>
      <xdr:colOff>50800</xdr:colOff>
      <xdr:row>57</xdr:row>
      <xdr:rowOff>151759</xdr:rowOff>
    </xdr:to>
    <xdr:cxnSp macro="">
      <xdr:nvCxnSpPr>
        <xdr:cNvPr id="358" name="直線コネクタ 357"/>
        <xdr:cNvCxnSpPr/>
      </xdr:nvCxnSpPr>
      <xdr:spPr>
        <a:xfrm>
          <a:off x="6972300" y="9895757"/>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36570</xdr:rowOff>
    </xdr:from>
    <xdr:to>
      <xdr:col>55</xdr:col>
      <xdr:colOff>50800</xdr:colOff>
      <xdr:row>57</xdr:row>
      <xdr:rowOff>138170</xdr:rowOff>
    </xdr:to>
    <xdr:sp macro="" textlink="">
      <xdr:nvSpPr>
        <xdr:cNvPr id="368" name="楕円 367"/>
        <xdr:cNvSpPr/>
      </xdr:nvSpPr>
      <xdr:spPr>
        <a:xfrm>
          <a:off x="104267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14997</xdr:rowOff>
    </xdr:from>
    <xdr:ext cx="534377" cy="259045"/>
    <xdr:sp macro="" textlink="">
      <xdr:nvSpPr>
        <xdr:cNvPr id="369" name="農林水産業費該当値テキスト"/>
        <xdr:cNvSpPr txBox="1"/>
      </xdr:nvSpPr>
      <xdr:spPr>
        <a:xfrm>
          <a:off x="10528300" y="97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102921</xdr:rowOff>
    </xdr:from>
    <xdr:to>
      <xdr:col>50</xdr:col>
      <xdr:colOff>165100</xdr:colOff>
      <xdr:row>58</xdr:row>
      <xdr:rowOff>33071</xdr:rowOff>
    </xdr:to>
    <xdr:sp macro="" textlink="">
      <xdr:nvSpPr>
        <xdr:cNvPr id="370" name="楕円 369"/>
        <xdr:cNvSpPr/>
      </xdr:nvSpPr>
      <xdr:spPr>
        <a:xfrm>
          <a:off x="95885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24198</xdr:rowOff>
    </xdr:from>
    <xdr:ext cx="534377" cy="259045"/>
    <xdr:sp macro="" textlink="">
      <xdr:nvSpPr>
        <xdr:cNvPr id="371" name="テキスト ボックス 370"/>
        <xdr:cNvSpPr txBox="1"/>
      </xdr:nvSpPr>
      <xdr:spPr>
        <a:xfrm>
          <a:off x="9372111" y="99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76384</xdr:rowOff>
    </xdr:from>
    <xdr:to>
      <xdr:col>46</xdr:col>
      <xdr:colOff>38100</xdr:colOff>
      <xdr:row>58</xdr:row>
      <xdr:rowOff>6534</xdr:rowOff>
    </xdr:to>
    <xdr:sp macro="" textlink="">
      <xdr:nvSpPr>
        <xdr:cNvPr id="372" name="楕円 371"/>
        <xdr:cNvSpPr/>
      </xdr:nvSpPr>
      <xdr:spPr>
        <a:xfrm>
          <a:off x="8699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169111</xdr:rowOff>
    </xdr:from>
    <xdr:ext cx="534377" cy="259045"/>
    <xdr:sp macro="" textlink="">
      <xdr:nvSpPr>
        <xdr:cNvPr id="373" name="テキスト ボックス 372"/>
        <xdr:cNvSpPr txBox="1"/>
      </xdr:nvSpPr>
      <xdr:spPr>
        <a:xfrm>
          <a:off x="8483111" y="9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100959</xdr:rowOff>
    </xdr:from>
    <xdr:to>
      <xdr:col>41</xdr:col>
      <xdr:colOff>101600</xdr:colOff>
      <xdr:row>58</xdr:row>
      <xdr:rowOff>31109</xdr:rowOff>
    </xdr:to>
    <xdr:sp macro="" textlink="">
      <xdr:nvSpPr>
        <xdr:cNvPr id="374" name="楕円 373"/>
        <xdr:cNvSpPr/>
      </xdr:nvSpPr>
      <xdr:spPr>
        <a:xfrm>
          <a:off x="7810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22236</xdr:rowOff>
    </xdr:from>
    <xdr:ext cx="534377" cy="259045"/>
    <xdr:sp macro="" textlink="">
      <xdr:nvSpPr>
        <xdr:cNvPr id="375" name="テキスト ボックス 374"/>
        <xdr:cNvSpPr txBox="1"/>
      </xdr:nvSpPr>
      <xdr:spPr>
        <a:xfrm>
          <a:off x="7594111"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72307</xdr:rowOff>
    </xdr:from>
    <xdr:to>
      <xdr:col>36</xdr:col>
      <xdr:colOff>165100</xdr:colOff>
      <xdr:row>58</xdr:row>
      <xdr:rowOff>2457</xdr:rowOff>
    </xdr:to>
    <xdr:sp macro="" textlink="">
      <xdr:nvSpPr>
        <xdr:cNvPr id="376" name="楕円 375"/>
        <xdr:cNvSpPr/>
      </xdr:nvSpPr>
      <xdr:spPr>
        <a:xfrm>
          <a:off x="6921500" y="98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165034</xdr:rowOff>
    </xdr:from>
    <xdr:ext cx="534377" cy="259045"/>
    <xdr:sp macro="" textlink="">
      <xdr:nvSpPr>
        <xdr:cNvPr id="377" name="テキスト ボックス 376"/>
        <xdr:cNvSpPr txBox="1"/>
      </xdr:nvSpPr>
      <xdr:spPr>
        <a:xfrm>
          <a:off x="6705111" y="99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127318</xdr:rowOff>
    </xdr:from>
    <xdr:to>
      <xdr:col>55</xdr:col>
      <xdr:colOff>0</xdr:colOff>
      <xdr:row>78</xdr:row>
      <xdr:rowOff>146672</xdr:rowOff>
    </xdr:to>
    <xdr:cxnSp macro="">
      <xdr:nvCxnSpPr>
        <xdr:cNvPr id="406" name="直線コネクタ 405"/>
        <xdr:cNvCxnSpPr/>
      </xdr:nvCxnSpPr>
      <xdr:spPr>
        <a:xfrm>
          <a:off x="9639300" y="13500418"/>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127318</xdr:rowOff>
    </xdr:from>
    <xdr:to>
      <xdr:col>50</xdr:col>
      <xdr:colOff>114300</xdr:colOff>
      <xdr:row>78</xdr:row>
      <xdr:rowOff>151397</xdr:rowOff>
    </xdr:to>
    <xdr:cxnSp macro="">
      <xdr:nvCxnSpPr>
        <xdr:cNvPr id="409" name="直線コネクタ 408"/>
        <xdr:cNvCxnSpPr/>
      </xdr:nvCxnSpPr>
      <xdr:spPr>
        <a:xfrm flipV="1">
          <a:off x="8750300" y="1350041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125013</xdr:rowOff>
    </xdr:from>
    <xdr:to>
      <xdr:col>45</xdr:col>
      <xdr:colOff>177800</xdr:colOff>
      <xdr:row>78</xdr:row>
      <xdr:rowOff>151397</xdr:rowOff>
    </xdr:to>
    <xdr:cxnSp macro="">
      <xdr:nvCxnSpPr>
        <xdr:cNvPr id="412" name="直線コネクタ 411"/>
        <xdr:cNvCxnSpPr/>
      </xdr:nvCxnSpPr>
      <xdr:spPr>
        <a:xfrm>
          <a:off x="7861300" y="13498113"/>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125013</xdr:rowOff>
    </xdr:from>
    <xdr:to>
      <xdr:col>41</xdr:col>
      <xdr:colOff>50800</xdr:colOff>
      <xdr:row>78</xdr:row>
      <xdr:rowOff>149225</xdr:rowOff>
    </xdr:to>
    <xdr:cxnSp macro="">
      <xdr:nvCxnSpPr>
        <xdr:cNvPr id="415" name="直線コネクタ 414"/>
        <xdr:cNvCxnSpPr/>
      </xdr:nvCxnSpPr>
      <xdr:spPr>
        <a:xfrm flipV="1">
          <a:off x="6972300" y="13498113"/>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95872</xdr:rowOff>
    </xdr:from>
    <xdr:to>
      <xdr:col>55</xdr:col>
      <xdr:colOff>50800</xdr:colOff>
      <xdr:row>79</xdr:row>
      <xdr:rowOff>26022</xdr:rowOff>
    </xdr:to>
    <xdr:sp macro="" textlink="">
      <xdr:nvSpPr>
        <xdr:cNvPr id="425" name="楕円 424"/>
        <xdr:cNvSpPr/>
      </xdr:nvSpPr>
      <xdr:spPr>
        <a:xfrm>
          <a:off x="10426700" y="13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10799</xdr:rowOff>
    </xdr:from>
    <xdr:ext cx="469744" cy="259045"/>
    <xdr:sp macro="" textlink="">
      <xdr:nvSpPr>
        <xdr:cNvPr id="426" name="商工費該当値テキスト"/>
        <xdr:cNvSpPr txBox="1"/>
      </xdr:nvSpPr>
      <xdr:spPr>
        <a:xfrm>
          <a:off x="10528300" y="1338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76518</xdr:rowOff>
    </xdr:from>
    <xdr:to>
      <xdr:col>50</xdr:col>
      <xdr:colOff>165100</xdr:colOff>
      <xdr:row>79</xdr:row>
      <xdr:rowOff>6668</xdr:rowOff>
    </xdr:to>
    <xdr:sp macro="" textlink="">
      <xdr:nvSpPr>
        <xdr:cNvPr id="427" name="楕円 426"/>
        <xdr:cNvSpPr/>
      </xdr:nvSpPr>
      <xdr:spPr>
        <a:xfrm>
          <a:off x="9588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169245</xdr:rowOff>
    </xdr:from>
    <xdr:ext cx="469744" cy="259045"/>
    <xdr:sp macro="" textlink="">
      <xdr:nvSpPr>
        <xdr:cNvPr id="428" name="テキスト ボックス 427"/>
        <xdr:cNvSpPr txBox="1"/>
      </xdr:nvSpPr>
      <xdr:spPr>
        <a:xfrm>
          <a:off x="9404428" y="135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100597</xdr:rowOff>
    </xdr:from>
    <xdr:to>
      <xdr:col>46</xdr:col>
      <xdr:colOff>38100</xdr:colOff>
      <xdr:row>79</xdr:row>
      <xdr:rowOff>30747</xdr:rowOff>
    </xdr:to>
    <xdr:sp macro="" textlink="">
      <xdr:nvSpPr>
        <xdr:cNvPr id="429" name="楕円 428"/>
        <xdr:cNvSpPr/>
      </xdr:nvSpPr>
      <xdr:spPr>
        <a:xfrm>
          <a:off x="8699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21874</xdr:rowOff>
    </xdr:from>
    <xdr:ext cx="469744" cy="259045"/>
    <xdr:sp macro="" textlink="">
      <xdr:nvSpPr>
        <xdr:cNvPr id="430" name="テキスト ボックス 429"/>
        <xdr:cNvSpPr txBox="1"/>
      </xdr:nvSpPr>
      <xdr:spPr>
        <a:xfrm>
          <a:off x="8515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74213</xdr:rowOff>
    </xdr:from>
    <xdr:to>
      <xdr:col>41</xdr:col>
      <xdr:colOff>101600</xdr:colOff>
      <xdr:row>79</xdr:row>
      <xdr:rowOff>4363</xdr:rowOff>
    </xdr:to>
    <xdr:sp macro="" textlink="">
      <xdr:nvSpPr>
        <xdr:cNvPr id="431" name="楕円 430"/>
        <xdr:cNvSpPr/>
      </xdr:nvSpPr>
      <xdr:spPr>
        <a:xfrm>
          <a:off x="7810500" y="134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166940</xdr:rowOff>
    </xdr:from>
    <xdr:ext cx="469744" cy="259045"/>
    <xdr:sp macro="" textlink="">
      <xdr:nvSpPr>
        <xdr:cNvPr id="432" name="テキスト ボックス 431"/>
        <xdr:cNvSpPr txBox="1"/>
      </xdr:nvSpPr>
      <xdr:spPr>
        <a:xfrm>
          <a:off x="7626428" y="135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98425</xdr:rowOff>
    </xdr:from>
    <xdr:to>
      <xdr:col>36</xdr:col>
      <xdr:colOff>165100</xdr:colOff>
      <xdr:row>79</xdr:row>
      <xdr:rowOff>28575</xdr:rowOff>
    </xdr:to>
    <xdr:sp macro="" textlink="">
      <xdr:nvSpPr>
        <xdr:cNvPr id="433" name="楕円 432"/>
        <xdr:cNvSpPr/>
      </xdr:nvSpPr>
      <xdr:spPr>
        <a:xfrm>
          <a:off x="6921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19702</xdr:rowOff>
    </xdr:from>
    <xdr:ext cx="469744" cy="259045"/>
    <xdr:sp macro="" textlink="">
      <xdr:nvSpPr>
        <xdr:cNvPr id="434" name="テキスト ボックス 433"/>
        <xdr:cNvSpPr txBox="1"/>
      </xdr:nvSpPr>
      <xdr:spPr>
        <a:xfrm>
          <a:off x="6737428"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156159</xdr:rowOff>
    </xdr:from>
    <xdr:to>
      <xdr:col>55</xdr:col>
      <xdr:colOff>0</xdr:colOff>
      <xdr:row>96</xdr:row>
      <xdr:rowOff>78651</xdr:rowOff>
    </xdr:to>
    <xdr:cxnSp macro="">
      <xdr:nvCxnSpPr>
        <xdr:cNvPr id="463" name="直線コネクタ 462"/>
        <xdr:cNvCxnSpPr/>
      </xdr:nvCxnSpPr>
      <xdr:spPr>
        <a:xfrm flipV="1">
          <a:off x="9639300" y="16443909"/>
          <a:ext cx="838200" cy="9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6452</xdr:rowOff>
    </xdr:from>
    <xdr:to>
      <xdr:col>50</xdr:col>
      <xdr:colOff>114300</xdr:colOff>
      <xdr:row>96</xdr:row>
      <xdr:rowOff>78651</xdr:rowOff>
    </xdr:to>
    <xdr:cxnSp macro="">
      <xdr:nvCxnSpPr>
        <xdr:cNvPr id="466" name="直線コネクタ 465"/>
        <xdr:cNvCxnSpPr/>
      </xdr:nvCxnSpPr>
      <xdr:spPr>
        <a:xfrm>
          <a:off x="8750300" y="16465652"/>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6452</xdr:rowOff>
    </xdr:from>
    <xdr:to>
      <xdr:col>45</xdr:col>
      <xdr:colOff>177800</xdr:colOff>
      <xdr:row>96</xdr:row>
      <xdr:rowOff>36970</xdr:rowOff>
    </xdr:to>
    <xdr:cxnSp macro="">
      <xdr:nvCxnSpPr>
        <xdr:cNvPr id="469" name="直線コネクタ 468"/>
        <xdr:cNvCxnSpPr/>
      </xdr:nvCxnSpPr>
      <xdr:spPr>
        <a:xfrm flipV="1">
          <a:off x="7861300" y="16465652"/>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3556</xdr:rowOff>
    </xdr:from>
    <xdr:to>
      <xdr:col>41</xdr:col>
      <xdr:colOff>50800</xdr:colOff>
      <xdr:row>96</xdr:row>
      <xdr:rowOff>36970</xdr:rowOff>
    </xdr:to>
    <xdr:cxnSp macro="">
      <xdr:nvCxnSpPr>
        <xdr:cNvPr id="472" name="直線コネクタ 471"/>
        <xdr:cNvCxnSpPr/>
      </xdr:nvCxnSpPr>
      <xdr:spPr>
        <a:xfrm>
          <a:off x="6972300" y="16462756"/>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105359</xdr:rowOff>
    </xdr:from>
    <xdr:to>
      <xdr:col>55</xdr:col>
      <xdr:colOff>50800</xdr:colOff>
      <xdr:row>96</xdr:row>
      <xdr:rowOff>35509</xdr:rowOff>
    </xdr:to>
    <xdr:sp macro="" textlink="">
      <xdr:nvSpPr>
        <xdr:cNvPr id="482" name="楕円 481"/>
        <xdr:cNvSpPr/>
      </xdr:nvSpPr>
      <xdr:spPr>
        <a:xfrm>
          <a:off x="10426700" y="1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83786</xdr:rowOff>
    </xdr:from>
    <xdr:ext cx="534377" cy="259045"/>
    <xdr:sp macro="" textlink="">
      <xdr:nvSpPr>
        <xdr:cNvPr id="483" name="土木費該当値テキスト"/>
        <xdr:cNvSpPr txBox="1"/>
      </xdr:nvSpPr>
      <xdr:spPr>
        <a:xfrm>
          <a:off x="10528300" y="163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27851</xdr:rowOff>
    </xdr:from>
    <xdr:to>
      <xdr:col>50</xdr:col>
      <xdr:colOff>165100</xdr:colOff>
      <xdr:row>96</xdr:row>
      <xdr:rowOff>129451</xdr:rowOff>
    </xdr:to>
    <xdr:sp macro="" textlink="">
      <xdr:nvSpPr>
        <xdr:cNvPr id="484" name="楕円 483"/>
        <xdr:cNvSpPr/>
      </xdr:nvSpPr>
      <xdr:spPr>
        <a:xfrm>
          <a:off x="9588500" y="164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120578</xdr:rowOff>
    </xdr:from>
    <xdr:ext cx="534377" cy="259045"/>
    <xdr:sp macro="" textlink="">
      <xdr:nvSpPr>
        <xdr:cNvPr id="485" name="テキスト ボックス 484"/>
        <xdr:cNvSpPr txBox="1"/>
      </xdr:nvSpPr>
      <xdr:spPr>
        <a:xfrm>
          <a:off x="9372111" y="165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127102</xdr:rowOff>
    </xdr:from>
    <xdr:to>
      <xdr:col>46</xdr:col>
      <xdr:colOff>38100</xdr:colOff>
      <xdr:row>96</xdr:row>
      <xdr:rowOff>57252</xdr:rowOff>
    </xdr:to>
    <xdr:sp macro="" textlink="">
      <xdr:nvSpPr>
        <xdr:cNvPr id="486" name="楕円 485"/>
        <xdr:cNvSpPr/>
      </xdr:nvSpPr>
      <xdr:spPr>
        <a:xfrm>
          <a:off x="8699500" y="164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48379</xdr:rowOff>
    </xdr:from>
    <xdr:ext cx="534377" cy="259045"/>
    <xdr:sp macro="" textlink="">
      <xdr:nvSpPr>
        <xdr:cNvPr id="487" name="テキスト ボックス 486"/>
        <xdr:cNvSpPr txBox="1"/>
      </xdr:nvSpPr>
      <xdr:spPr>
        <a:xfrm>
          <a:off x="8483111" y="165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157620</xdr:rowOff>
    </xdr:from>
    <xdr:to>
      <xdr:col>41</xdr:col>
      <xdr:colOff>101600</xdr:colOff>
      <xdr:row>96</xdr:row>
      <xdr:rowOff>87770</xdr:rowOff>
    </xdr:to>
    <xdr:sp macro="" textlink="">
      <xdr:nvSpPr>
        <xdr:cNvPr id="488" name="楕円 487"/>
        <xdr:cNvSpPr/>
      </xdr:nvSpPr>
      <xdr:spPr>
        <a:xfrm>
          <a:off x="7810500" y="164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78897</xdr:rowOff>
    </xdr:from>
    <xdr:ext cx="534377" cy="259045"/>
    <xdr:sp macro="" textlink="">
      <xdr:nvSpPr>
        <xdr:cNvPr id="489" name="テキスト ボックス 488"/>
        <xdr:cNvSpPr txBox="1"/>
      </xdr:nvSpPr>
      <xdr:spPr>
        <a:xfrm>
          <a:off x="7594111" y="165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124206</xdr:rowOff>
    </xdr:from>
    <xdr:to>
      <xdr:col>36</xdr:col>
      <xdr:colOff>165100</xdr:colOff>
      <xdr:row>96</xdr:row>
      <xdr:rowOff>54356</xdr:rowOff>
    </xdr:to>
    <xdr:sp macro="" textlink="">
      <xdr:nvSpPr>
        <xdr:cNvPr id="490" name="楕円 489"/>
        <xdr:cNvSpPr/>
      </xdr:nvSpPr>
      <xdr:spPr>
        <a:xfrm>
          <a:off x="6921500" y="164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45483</xdr:rowOff>
    </xdr:from>
    <xdr:ext cx="534377" cy="259045"/>
    <xdr:sp macro="" textlink="">
      <xdr:nvSpPr>
        <xdr:cNvPr id="491" name="テキスト ボックス 490"/>
        <xdr:cNvSpPr txBox="1"/>
      </xdr:nvSpPr>
      <xdr:spPr>
        <a:xfrm>
          <a:off x="6705111" y="165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18862</xdr:rowOff>
    </xdr:from>
    <xdr:to>
      <xdr:col>85</xdr:col>
      <xdr:colOff>127000</xdr:colOff>
      <xdr:row>37</xdr:row>
      <xdr:rowOff>24760</xdr:rowOff>
    </xdr:to>
    <xdr:cxnSp macro="">
      <xdr:nvCxnSpPr>
        <xdr:cNvPr id="519" name="直線コネクタ 518"/>
        <xdr:cNvCxnSpPr/>
      </xdr:nvCxnSpPr>
      <xdr:spPr>
        <a:xfrm>
          <a:off x="15481300" y="6362512"/>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18862</xdr:rowOff>
    </xdr:from>
    <xdr:to>
      <xdr:col>81</xdr:col>
      <xdr:colOff>50800</xdr:colOff>
      <xdr:row>37</xdr:row>
      <xdr:rowOff>86390</xdr:rowOff>
    </xdr:to>
    <xdr:cxnSp macro="">
      <xdr:nvCxnSpPr>
        <xdr:cNvPr id="522" name="直線コネクタ 521"/>
        <xdr:cNvCxnSpPr/>
      </xdr:nvCxnSpPr>
      <xdr:spPr>
        <a:xfrm flipV="1">
          <a:off x="14592300" y="636251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59050</xdr:rowOff>
    </xdr:from>
    <xdr:to>
      <xdr:col>76</xdr:col>
      <xdr:colOff>114300</xdr:colOff>
      <xdr:row>37</xdr:row>
      <xdr:rowOff>86390</xdr:rowOff>
    </xdr:to>
    <xdr:cxnSp macro="">
      <xdr:nvCxnSpPr>
        <xdr:cNvPr id="525" name="直線コネクタ 524"/>
        <xdr:cNvCxnSpPr/>
      </xdr:nvCxnSpPr>
      <xdr:spPr>
        <a:xfrm>
          <a:off x="13703300" y="6231250"/>
          <a:ext cx="889000" cy="19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51598</xdr:rowOff>
    </xdr:from>
    <xdr:to>
      <xdr:col>71</xdr:col>
      <xdr:colOff>177800</xdr:colOff>
      <xdr:row>36</xdr:row>
      <xdr:rowOff>59050</xdr:rowOff>
    </xdr:to>
    <xdr:cxnSp macro="">
      <xdr:nvCxnSpPr>
        <xdr:cNvPr id="528" name="直線コネクタ 527"/>
        <xdr:cNvCxnSpPr/>
      </xdr:nvCxnSpPr>
      <xdr:spPr>
        <a:xfrm>
          <a:off x="12814300" y="622379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145410</xdr:rowOff>
    </xdr:from>
    <xdr:to>
      <xdr:col>85</xdr:col>
      <xdr:colOff>177800</xdr:colOff>
      <xdr:row>37</xdr:row>
      <xdr:rowOff>75560</xdr:rowOff>
    </xdr:to>
    <xdr:sp macro="" textlink="">
      <xdr:nvSpPr>
        <xdr:cNvPr id="538" name="楕円 537"/>
        <xdr:cNvSpPr/>
      </xdr:nvSpPr>
      <xdr:spPr>
        <a:xfrm>
          <a:off x="16268700" y="63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123837</xdr:rowOff>
    </xdr:from>
    <xdr:ext cx="534377" cy="259045"/>
    <xdr:sp macro="" textlink="">
      <xdr:nvSpPr>
        <xdr:cNvPr id="539" name="消防費該当値テキスト"/>
        <xdr:cNvSpPr txBox="1"/>
      </xdr:nvSpPr>
      <xdr:spPr>
        <a:xfrm>
          <a:off x="16370300" y="62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139512</xdr:rowOff>
    </xdr:from>
    <xdr:to>
      <xdr:col>81</xdr:col>
      <xdr:colOff>101600</xdr:colOff>
      <xdr:row>37</xdr:row>
      <xdr:rowOff>69662</xdr:rowOff>
    </xdr:to>
    <xdr:sp macro="" textlink="">
      <xdr:nvSpPr>
        <xdr:cNvPr id="540" name="楕円 539"/>
        <xdr:cNvSpPr/>
      </xdr:nvSpPr>
      <xdr:spPr>
        <a:xfrm>
          <a:off x="15430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60789</xdr:rowOff>
    </xdr:from>
    <xdr:ext cx="534377" cy="259045"/>
    <xdr:sp macro="" textlink="">
      <xdr:nvSpPr>
        <xdr:cNvPr id="541" name="テキスト ボックス 540"/>
        <xdr:cNvSpPr txBox="1"/>
      </xdr:nvSpPr>
      <xdr:spPr>
        <a:xfrm>
          <a:off x="15214111" y="6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35590</xdr:rowOff>
    </xdr:from>
    <xdr:to>
      <xdr:col>76</xdr:col>
      <xdr:colOff>165100</xdr:colOff>
      <xdr:row>37</xdr:row>
      <xdr:rowOff>137190</xdr:rowOff>
    </xdr:to>
    <xdr:sp macro="" textlink="">
      <xdr:nvSpPr>
        <xdr:cNvPr id="542" name="楕円 541"/>
        <xdr:cNvSpPr/>
      </xdr:nvSpPr>
      <xdr:spPr>
        <a:xfrm>
          <a:off x="14541500" y="63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128318</xdr:rowOff>
    </xdr:from>
    <xdr:ext cx="534377" cy="259045"/>
    <xdr:sp macro="" textlink="">
      <xdr:nvSpPr>
        <xdr:cNvPr id="543" name="テキスト ボックス 542"/>
        <xdr:cNvSpPr txBox="1"/>
      </xdr:nvSpPr>
      <xdr:spPr>
        <a:xfrm>
          <a:off x="14325111" y="64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8250</xdr:rowOff>
    </xdr:from>
    <xdr:to>
      <xdr:col>72</xdr:col>
      <xdr:colOff>38100</xdr:colOff>
      <xdr:row>36</xdr:row>
      <xdr:rowOff>109850</xdr:rowOff>
    </xdr:to>
    <xdr:sp macro="" textlink="">
      <xdr:nvSpPr>
        <xdr:cNvPr id="544" name="楕円 543"/>
        <xdr:cNvSpPr/>
      </xdr:nvSpPr>
      <xdr:spPr>
        <a:xfrm>
          <a:off x="13652500" y="61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100977</xdr:rowOff>
    </xdr:from>
    <xdr:ext cx="534377" cy="259045"/>
    <xdr:sp macro="" textlink="">
      <xdr:nvSpPr>
        <xdr:cNvPr id="545" name="テキスト ボックス 544"/>
        <xdr:cNvSpPr txBox="1"/>
      </xdr:nvSpPr>
      <xdr:spPr>
        <a:xfrm>
          <a:off x="13436111" y="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798</xdr:rowOff>
    </xdr:from>
    <xdr:to>
      <xdr:col>67</xdr:col>
      <xdr:colOff>101600</xdr:colOff>
      <xdr:row>36</xdr:row>
      <xdr:rowOff>102398</xdr:rowOff>
    </xdr:to>
    <xdr:sp macro="" textlink="">
      <xdr:nvSpPr>
        <xdr:cNvPr id="546" name="楕円 545"/>
        <xdr:cNvSpPr/>
      </xdr:nvSpPr>
      <xdr:spPr>
        <a:xfrm>
          <a:off x="12763500" y="61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118925</xdr:rowOff>
    </xdr:from>
    <xdr:ext cx="534377" cy="259045"/>
    <xdr:sp macro="" textlink="">
      <xdr:nvSpPr>
        <xdr:cNvPr id="547" name="テキスト ボックス 546"/>
        <xdr:cNvSpPr txBox="1"/>
      </xdr:nvSpPr>
      <xdr:spPr>
        <a:xfrm>
          <a:off x="12547111" y="59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161074</xdr:rowOff>
    </xdr:from>
    <xdr:to>
      <xdr:col>85</xdr:col>
      <xdr:colOff>127000</xdr:colOff>
      <xdr:row>55</xdr:row>
      <xdr:rowOff>133109</xdr:rowOff>
    </xdr:to>
    <xdr:cxnSp macro="">
      <xdr:nvCxnSpPr>
        <xdr:cNvPr id="577" name="直線コネクタ 576"/>
        <xdr:cNvCxnSpPr/>
      </xdr:nvCxnSpPr>
      <xdr:spPr>
        <a:xfrm flipV="1">
          <a:off x="15481300" y="9076474"/>
          <a:ext cx="838200" cy="4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133109</xdr:rowOff>
    </xdr:from>
    <xdr:to>
      <xdr:col>81</xdr:col>
      <xdr:colOff>50800</xdr:colOff>
      <xdr:row>56</xdr:row>
      <xdr:rowOff>88132</xdr:rowOff>
    </xdr:to>
    <xdr:cxnSp macro="">
      <xdr:nvCxnSpPr>
        <xdr:cNvPr id="580" name="直線コネクタ 579"/>
        <xdr:cNvCxnSpPr/>
      </xdr:nvCxnSpPr>
      <xdr:spPr>
        <a:xfrm flipV="1">
          <a:off x="14592300" y="9562859"/>
          <a:ext cx="8890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40411</xdr:rowOff>
    </xdr:from>
    <xdr:to>
      <xdr:col>76</xdr:col>
      <xdr:colOff>114300</xdr:colOff>
      <xdr:row>56</xdr:row>
      <xdr:rowOff>88132</xdr:rowOff>
    </xdr:to>
    <xdr:cxnSp macro="">
      <xdr:nvCxnSpPr>
        <xdr:cNvPr id="583" name="直線コネクタ 582"/>
        <xdr:cNvCxnSpPr/>
      </xdr:nvCxnSpPr>
      <xdr:spPr>
        <a:xfrm>
          <a:off x="13703300" y="9470161"/>
          <a:ext cx="889000" cy="2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40411</xdr:rowOff>
    </xdr:from>
    <xdr:to>
      <xdr:col>71</xdr:col>
      <xdr:colOff>177800</xdr:colOff>
      <xdr:row>55</xdr:row>
      <xdr:rowOff>66453</xdr:rowOff>
    </xdr:to>
    <xdr:cxnSp macro="">
      <xdr:nvCxnSpPr>
        <xdr:cNvPr id="586" name="直線コネクタ 585"/>
        <xdr:cNvCxnSpPr/>
      </xdr:nvCxnSpPr>
      <xdr:spPr>
        <a:xfrm flipV="1">
          <a:off x="12814300" y="9470161"/>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110274</xdr:rowOff>
    </xdr:from>
    <xdr:to>
      <xdr:col>85</xdr:col>
      <xdr:colOff>177800</xdr:colOff>
      <xdr:row>53</xdr:row>
      <xdr:rowOff>40424</xdr:rowOff>
    </xdr:to>
    <xdr:sp macro="" textlink="">
      <xdr:nvSpPr>
        <xdr:cNvPr id="596" name="楕円 595"/>
        <xdr:cNvSpPr/>
      </xdr:nvSpPr>
      <xdr:spPr>
        <a:xfrm>
          <a:off x="16268700" y="90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133151</xdr:rowOff>
    </xdr:from>
    <xdr:ext cx="534377" cy="259045"/>
    <xdr:sp macro="" textlink="">
      <xdr:nvSpPr>
        <xdr:cNvPr id="597" name="教育費該当値テキスト"/>
        <xdr:cNvSpPr txBox="1"/>
      </xdr:nvSpPr>
      <xdr:spPr>
        <a:xfrm>
          <a:off x="16370300" y="88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82309</xdr:rowOff>
    </xdr:from>
    <xdr:to>
      <xdr:col>81</xdr:col>
      <xdr:colOff>101600</xdr:colOff>
      <xdr:row>56</xdr:row>
      <xdr:rowOff>12459</xdr:rowOff>
    </xdr:to>
    <xdr:sp macro="" textlink="">
      <xdr:nvSpPr>
        <xdr:cNvPr id="598" name="楕円 597"/>
        <xdr:cNvSpPr/>
      </xdr:nvSpPr>
      <xdr:spPr>
        <a:xfrm>
          <a:off x="15430500" y="95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3586</xdr:rowOff>
    </xdr:from>
    <xdr:ext cx="534377" cy="259045"/>
    <xdr:sp macro="" textlink="">
      <xdr:nvSpPr>
        <xdr:cNvPr id="599" name="テキスト ボックス 598"/>
        <xdr:cNvSpPr txBox="1"/>
      </xdr:nvSpPr>
      <xdr:spPr>
        <a:xfrm>
          <a:off x="15214111" y="96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37332</xdr:rowOff>
    </xdr:from>
    <xdr:to>
      <xdr:col>76</xdr:col>
      <xdr:colOff>165100</xdr:colOff>
      <xdr:row>56</xdr:row>
      <xdr:rowOff>138932</xdr:rowOff>
    </xdr:to>
    <xdr:sp macro="" textlink="">
      <xdr:nvSpPr>
        <xdr:cNvPr id="600" name="楕円 599"/>
        <xdr:cNvSpPr/>
      </xdr:nvSpPr>
      <xdr:spPr>
        <a:xfrm>
          <a:off x="14541500" y="96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130059</xdr:rowOff>
    </xdr:from>
    <xdr:ext cx="534377" cy="259045"/>
    <xdr:sp macro="" textlink="">
      <xdr:nvSpPr>
        <xdr:cNvPr id="601" name="テキスト ボックス 600"/>
        <xdr:cNvSpPr txBox="1"/>
      </xdr:nvSpPr>
      <xdr:spPr>
        <a:xfrm>
          <a:off x="14325111" y="9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161061</xdr:rowOff>
    </xdr:from>
    <xdr:to>
      <xdr:col>72</xdr:col>
      <xdr:colOff>38100</xdr:colOff>
      <xdr:row>55</xdr:row>
      <xdr:rowOff>91211</xdr:rowOff>
    </xdr:to>
    <xdr:sp macro="" textlink="">
      <xdr:nvSpPr>
        <xdr:cNvPr id="602" name="楕円 601"/>
        <xdr:cNvSpPr/>
      </xdr:nvSpPr>
      <xdr:spPr>
        <a:xfrm>
          <a:off x="136525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107738</xdr:rowOff>
    </xdr:from>
    <xdr:ext cx="534377" cy="259045"/>
    <xdr:sp macro="" textlink="">
      <xdr:nvSpPr>
        <xdr:cNvPr id="603" name="テキスト ボックス 602"/>
        <xdr:cNvSpPr txBox="1"/>
      </xdr:nvSpPr>
      <xdr:spPr>
        <a:xfrm>
          <a:off x="13436111" y="9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15653</xdr:rowOff>
    </xdr:from>
    <xdr:to>
      <xdr:col>67</xdr:col>
      <xdr:colOff>101600</xdr:colOff>
      <xdr:row>55</xdr:row>
      <xdr:rowOff>117253</xdr:rowOff>
    </xdr:to>
    <xdr:sp macro="" textlink="">
      <xdr:nvSpPr>
        <xdr:cNvPr id="604" name="楕円 603"/>
        <xdr:cNvSpPr/>
      </xdr:nvSpPr>
      <xdr:spPr>
        <a:xfrm>
          <a:off x="12763500" y="94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133780</xdr:rowOff>
    </xdr:from>
    <xdr:ext cx="534377" cy="259045"/>
    <xdr:sp macro="" textlink="">
      <xdr:nvSpPr>
        <xdr:cNvPr id="605" name="テキスト ボックス 604"/>
        <xdr:cNvSpPr txBox="1"/>
      </xdr:nvSpPr>
      <xdr:spPr>
        <a:xfrm>
          <a:off x="12547111" y="92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135055</xdr:rowOff>
    </xdr:from>
    <xdr:to>
      <xdr:col>85</xdr:col>
      <xdr:colOff>127000</xdr:colOff>
      <xdr:row>78</xdr:row>
      <xdr:rowOff>138457</xdr:rowOff>
    </xdr:to>
    <xdr:cxnSp macro="">
      <xdr:nvCxnSpPr>
        <xdr:cNvPr id="632" name="直線コネクタ 631"/>
        <xdr:cNvCxnSpPr/>
      </xdr:nvCxnSpPr>
      <xdr:spPr>
        <a:xfrm>
          <a:off x="15481300" y="13508155"/>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135055</xdr:rowOff>
    </xdr:from>
    <xdr:to>
      <xdr:col>81</xdr:col>
      <xdr:colOff>50800</xdr:colOff>
      <xdr:row>78</xdr:row>
      <xdr:rowOff>137908</xdr:rowOff>
    </xdr:to>
    <xdr:cxnSp macro="">
      <xdr:nvCxnSpPr>
        <xdr:cNvPr id="635" name="直線コネクタ 634"/>
        <xdr:cNvCxnSpPr/>
      </xdr:nvCxnSpPr>
      <xdr:spPr>
        <a:xfrm flipV="1">
          <a:off x="14592300" y="13508155"/>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116063</xdr:rowOff>
    </xdr:from>
    <xdr:to>
      <xdr:col>76</xdr:col>
      <xdr:colOff>114300</xdr:colOff>
      <xdr:row>78</xdr:row>
      <xdr:rowOff>137908</xdr:rowOff>
    </xdr:to>
    <xdr:cxnSp macro="">
      <xdr:nvCxnSpPr>
        <xdr:cNvPr id="638" name="直線コネクタ 637"/>
        <xdr:cNvCxnSpPr/>
      </xdr:nvCxnSpPr>
      <xdr:spPr>
        <a:xfrm>
          <a:off x="13703300" y="13489163"/>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116063</xdr:rowOff>
    </xdr:from>
    <xdr:to>
      <xdr:col>71</xdr:col>
      <xdr:colOff>177800</xdr:colOff>
      <xdr:row>78</xdr:row>
      <xdr:rowOff>131699</xdr:rowOff>
    </xdr:to>
    <xdr:cxnSp macro="">
      <xdr:nvCxnSpPr>
        <xdr:cNvPr id="641" name="直線コネクタ 640"/>
        <xdr:cNvCxnSpPr/>
      </xdr:nvCxnSpPr>
      <xdr:spPr>
        <a:xfrm flipV="1">
          <a:off x="12814300" y="13489163"/>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87657</xdr:rowOff>
    </xdr:from>
    <xdr:to>
      <xdr:col>85</xdr:col>
      <xdr:colOff>177800</xdr:colOff>
      <xdr:row>79</xdr:row>
      <xdr:rowOff>17807</xdr:rowOff>
    </xdr:to>
    <xdr:sp macro="" textlink="">
      <xdr:nvSpPr>
        <xdr:cNvPr id="651" name="楕円 650"/>
        <xdr:cNvSpPr/>
      </xdr:nvSpPr>
      <xdr:spPr>
        <a:xfrm>
          <a:off x="16268700" y="134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13488</xdr:rowOff>
    </xdr:from>
    <xdr:ext cx="378565" cy="259045"/>
    <xdr:sp macro="" textlink="">
      <xdr:nvSpPr>
        <xdr:cNvPr id="652" name="災害復旧費該当値テキスト"/>
        <xdr:cNvSpPr txBox="1"/>
      </xdr:nvSpPr>
      <xdr:spPr>
        <a:xfrm>
          <a:off x="16370300" y="1338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84255</xdr:rowOff>
    </xdr:from>
    <xdr:to>
      <xdr:col>81</xdr:col>
      <xdr:colOff>101600</xdr:colOff>
      <xdr:row>79</xdr:row>
      <xdr:rowOff>14405</xdr:rowOff>
    </xdr:to>
    <xdr:sp macro="" textlink="">
      <xdr:nvSpPr>
        <xdr:cNvPr id="653" name="楕円 652"/>
        <xdr:cNvSpPr/>
      </xdr:nvSpPr>
      <xdr:spPr>
        <a:xfrm>
          <a:off x="15430500" y="13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5532</xdr:rowOff>
    </xdr:from>
    <xdr:ext cx="378565" cy="259045"/>
    <xdr:sp macro="" textlink="">
      <xdr:nvSpPr>
        <xdr:cNvPr id="654" name="テキスト ボックス 653"/>
        <xdr:cNvSpPr txBox="1"/>
      </xdr:nvSpPr>
      <xdr:spPr>
        <a:xfrm>
          <a:off x="15292017" y="1355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87108</xdr:rowOff>
    </xdr:from>
    <xdr:to>
      <xdr:col>76</xdr:col>
      <xdr:colOff>165100</xdr:colOff>
      <xdr:row>79</xdr:row>
      <xdr:rowOff>17258</xdr:rowOff>
    </xdr:to>
    <xdr:sp macro="" textlink="">
      <xdr:nvSpPr>
        <xdr:cNvPr id="655" name="楕円 654"/>
        <xdr:cNvSpPr/>
      </xdr:nvSpPr>
      <xdr:spPr>
        <a:xfrm>
          <a:off x="14541500" y="134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8385</xdr:rowOff>
    </xdr:from>
    <xdr:ext cx="378565" cy="259045"/>
    <xdr:sp macro="" textlink="">
      <xdr:nvSpPr>
        <xdr:cNvPr id="656" name="テキスト ボックス 655"/>
        <xdr:cNvSpPr txBox="1"/>
      </xdr:nvSpPr>
      <xdr:spPr>
        <a:xfrm>
          <a:off x="14403017" y="135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65263</xdr:rowOff>
    </xdr:from>
    <xdr:to>
      <xdr:col>72</xdr:col>
      <xdr:colOff>38100</xdr:colOff>
      <xdr:row>78</xdr:row>
      <xdr:rowOff>166863</xdr:rowOff>
    </xdr:to>
    <xdr:sp macro="" textlink="">
      <xdr:nvSpPr>
        <xdr:cNvPr id="657" name="楕円 656"/>
        <xdr:cNvSpPr/>
      </xdr:nvSpPr>
      <xdr:spPr>
        <a:xfrm>
          <a:off x="13652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157990</xdr:rowOff>
    </xdr:from>
    <xdr:ext cx="469744" cy="259045"/>
    <xdr:sp macro="" textlink="">
      <xdr:nvSpPr>
        <xdr:cNvPr id="658" name="テキスト ボックス 657"/>
        <xdr:cNvSpPr txBox="1"/>
      </xdr:nvSpPr>
      <xdr:spPr>
        <a:xfrm>
          <a:off x="13468428" y="135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80899</xdr:rowOff>
    </xdr:from>
    <xdr:to>
      <xdr:col>67</xdr:col>
      <xdr:colOff>101600</xdr:colOff>
      <xdr:row>79</xdr:row>
      <xdr:rowOff>11049</xdr:rowOff>
    </xdr:to>
    <xdr:sp macro="" textlink="">
      <xdr:nvSpPr>
        <xdr:cNvPr id="659" name="楕円 658"/>
        <xdr:cNvSpPr/>
      </xdr:nvSpPr>
      <xdr:spPr>
        <a:xfrm>
          <a:off x="12763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2176</xdr:rowOff>
    </xdr:from>
    <xdr:ext cx="378565" cy="259045"/>
    <xdr:sp macro="" textlink="">
      <xdr:nvSpPr>
        <xdr:cNvPr id="660" name="テキスト ボックス 659"/>
        <xdr:cNvSpPr txBox="1"/>
      </xdr:nvSpPr>
      <xdr:spPr>
        <a:xfrm>
          <a:off x="12625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18580</xdr:rowOff>
    </xdr:from>
    <xdr:to>
      <xdr:col>85</xdr:col>
      <xdr:colOff>127000</xdr:colOff>
      <xdr:row>96</xdr:row>
      <xdr:rowOff>30468</xdr:rowOff>
    </xdr:to>
    <xdr:cxnSp macro="">
      <xdr:nvCxnSpPr>
        <xdr:cNvPr id="689" name="直線コネクタ 688"/>
        <xdr:cNvCxnSpPr/>
      </xdr:nvCxnSpPr>
      <xdr:spPr>
        <a:xfrm>
          <a:off x="15481300" y="1647778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18580</xdr:rowOff>
    </xdr:from>
    <xdr:to>
      <xdr:col>81</xdr:col>
      <xdr:colOff>50800</xdr:colOff>
      <xdr:row>96</xdr:row>
      <xdr:rowOff>24842</xdr:rowOff>
    </xdr:to>
    <xdr:cxnSp macro="">
      <xdr:nvCxnSpPr>
        <xdr:cNvPr id="692" name="直線コネクタ 691"/>
        <xdr:cNvCxnSpPr/>
      </xdr:nvCxnSpPr>
      <xdr:spPr>
        <a:xfrm flipV="1">
          <a:off x="14592300" y="16477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24842</xdr:rowOff>
    </xdr:from>
    <xdr:to>
      <xdr:col>76</xdr:col>
      <xdr:colOff>114300</xdr:colOff>
      <xdr:row>96</xdr:row>
      <xdr:rowOff>42557</xdr:rowOff>
    </xdr:to>
    <xdr:cxnSp macro="">
      <xdr:nvCxnSpPr>
        <xdr:cNvPr id="695" name="直線コネクタ 694"/>
        <xdr:cNvCxnSpPr/>
      </xdr:nvCxnSpPr>
      <xdr:spPr>
        <a:xfrm flipV="1">
          <a:off x="13703300" y="16484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19926</xdr:rowOff>
    </xdr:from>
    <xdr:to>
      <xdr:col>71</xdr:col>
      <xdr:colOff>177800</xdr:colOff>
      <xdr:row>96</xdr:row>
      <xdr:rowOff>42557</xdr:rowOff>
    </xdr:to>
    <xdr:cxnSp macro="">
      <xdr:nvCxnSpPr>
        <xdr:cNvPr id="698" name="直線コネクタ 697"/>
        <xdr:cNvCxnSpPr/>
      </xdr:nvCxnSpPr>
      <xdr:spPr>
        <a:xfrm>
          <a:off x="12814300" y="16479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151118</xdr:rowOff>
    </xdr:from>
    <xdr:to>
      <xdr:col>85</xdr:col>
      <xdr:colOff>177800</xdr:colOff>
      <xdr:row>96</xdr:row>
      <xdr:rowOff>81268</xdr:rowOff>
    </xdr:to>
    <xdr:sp macro="" textlink="">
      <xdr:nvSpPr>
        <xdr:cNvPr id="708" name="楕円 707"/>
        <xdr:cNvSpPr/>
      </xdr:nvSpPr>
      <xdr:spPr>
        <a:xfrm>
          <a:off x="162687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129545</xdr:rowOff>
    </xdr:from>
    <xdr:ext cx="534377" cy="259045"/>
    <xdr:sp macro="" textlink="">
      <xdr:nvSpPr>
        <xdr:cNvPr id="709" name="公債費該当値テキスト"/>
        <xdr:cNvSpPr txBox="1"/>
      </xdr:nvSpPr>
      <xdr:spPr>
        <a:xfrm>
          <a:off x="16370300" y="164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139230</xdr:rowOff>
    </xdr:from>
    <xdr:to>
      <xdr:col>81</xdr:col>
      <xdr:colOff>101600</xdr:colOff>
      <xdr:row>96</xdr:row>
      <xdr:rowOff>69380</xdr:rowOff>
    </xdr:to>
    <xdr:sp macro="" textlink="">
      <xdr:nvSpPr>
        <xdr:cNvPr id="710" name="楕円 709"/>
        <xdr:cNvSpPr/>
      </xdr:nvSpPr>
      <xdr:spPr>
        <a:xfrm>
          <a:off x="15430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60507</xdr:rowOff>
    </xdr:from>
    <xdr:ext cx="534377" cy="259045"/>
    <xdr:sp macro="" textlink="">
      <xdr:nvSpPr>
        <xdr:cNvPr id="711" name="テキスト ボックス 710"/>
        <xdr:cNvSpPr txBox="1"/>
      </xdr:nvSpPr>
      <xdr:spPr>
        <a:xfrm>
          <a:off x="15214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145492</xdr:rowOff>
    </xdr:from>
    <xdr:to>
      <xdr:col>76</xdr:col>
      <xdr:colOff>165100</xdr:colOff>
      <xdr:row>96</xdr:row>
      <xdr:rowOff>75642</xdr:rowOff>
    </xdr:to>
    <xdr:sp macro="" textlink="">
      <xdr:nvSpPr>
        <xdr:cNvPr id="712" name="楕円 711"/>
        <xdr:cNvSpPr/>
      </xdr:nvSpPr>
      <xdr:spPr>
        <a:xfrm>
          <a:off x="14541500" y="16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66769</xdr:rowOff>
    </xdr:from>
    <xdr:ext cx="534377" cy="259045"/>
    <xdr:sp macro="" textlink="">
      <xdr:nvSpPr>
        <xdr:cNvPr id="713" name="テキスト ボックス 712"/>
        <xdr:cNvSpPr txBox="1"/>
      </xdr:nvSpPr>
      <xdr:spPr>
        <a:xfrm>
          <a:off x="14325111" y="16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163207</xdr:rowOff>
    </xdr:from>
    <xdr:to>
      <xdr:col>72</xdr:col>
      <xdr:colOff>38100</xdr:colOff>
      <xdr:row>96</xdr:row>
      <xdr:rowOff>93357</xdr:rowOff>
    </xdr:to>
    <xdr:sp macro="" textlink="">
      <xdr:nvSpPr>
        <xdr:cNvPr id="714" name="楕円 713"/>
        <xdr:cNvSpPr/>
      </xdr:nvSpPr>
      <xdr:spPr>
        <a:xfrm>
          <a:off x="13652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84484</xdr:rowOff>
    </xdr:from>
    <xdr:ext cx="534377" cy="259045"/>
    <xdr:sp macro="" textlink="">
      <xdr:nvSpPr>
        <xdr:cNvPr id="715" name="テキスト ボックス 714"/>
        <xdr:cNvSpPr txBox="1"/>
      </xdr:nvSpPr>
      <xdr:spPr>
        <a:xfrm>
          <a:off x="13436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140576</xdr:rowOff>
    </xdr:from>
    <xdr:to>
      <xdr:col>67</xdr:col>
      <xdr:colOff>101600</xdr:colOff>
      <xdr:row>96</xdr:row>
      <xdr:rowOff>70726</xdr:rowOff>
    </xdr:to>
    <xdr:sp macro="" textlink="">
      <xdr:nvSpPr>
        <xdr:cNvPr id="716" name="楕円 715"/>
        <xdr:cNvSpPr/>
      </xdr:nvSpPr>
      <xdr:spPr>
        <a:xfrm>
          <a:off x="12763500" y="164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61853</xdr:rowOff>
    </xdr:from>
    <xdr:ext cx="534377" cy="259045"/>
    <xdr:sp macro="" textlink="">
      <xdr:nvSpPr>
        <xdr:cNvPr id="717" name="テキスト ボックス 716"/>
        <xdr:cNvSpPr txBox="1"/>
      </xdr:nvSpPr>
      <xdr:spPr>
        <a:xfrm>
          <a:off x="12547111" y="165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議会費、衛生費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及び教育費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の性質別歳出については、類似団体の値を上回った。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議会費では、市民一人当たり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年３月の合併直後の選挙において定数を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人としているが、類似団体の議員定数等を調査・研究し、適正な議員定数としていく必要がある。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衛生費では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阿南医療センター整備補助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、教育費では中央学校給食センター建設事業及び小学校空調設備整備事業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と各目的別歳出において大型の普通建設事業が相次いだため、特に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大幅な増加となっている。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また、民生費では、少子高齢化の進展が続く傾向の中で、今後は各種扶助費等の増加が懸念されるところであ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財政調整基金残高は、決算剰余金を中心に適切に積み立てするとともに、国の方針に沿って優先的に取り組むべき事業への活用を</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図った</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億円減少の約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臨時財政対策債の発行や、財政調整基金の取崩しにより、実質収支については黒字を維持しているが、</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阿南医療センター整備補助事業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を主とした大型事業による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財政需要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により、実質単年度収支は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億９千万円の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合併算定替</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の段階的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交付税収入の減少や景気の動向に影響を受け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やすい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法人市民税等市税収入</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先行きに不透明感があることを踏まえ、一般財源の更なる確保のため、一層、堅実な財政運営に努める必要がある。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当市の一般会計及び公営企業会計等の実質収支は、すべての会計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黒字もしくは収支０の決算となり、連結実質赤字比率は生じていない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ものの、一般会計から各会計への繰出金は依然として減少せず、一般会計の負担が大きい状況であるため、各会計については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独立採算制の原則に鑑み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十分な財源の確保に努めるとともに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事業歳出予算を精査することで財政の健全性を維持する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また、一般会計においても今後は、法人市民税をはじめとする市税収入の見通しが不透明であるほか、普通交付税の合併算定替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の段階的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縮減期間に入っ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ことなどから、一般財源の確保が一層厳しくなることが予想されるため、堅実な財政運営をすすめることが重要である。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37661353</v>
      </c>
      <c r="BO4" s="430"/>
      <c r="BP4" s="430"/>
      <c r="BQ4" s="430"/>
      <c r="BR4" s="430"/>
      <c r="BS4" s="430"/>
      <c r="BT4" s="430"/>
      <c r="BU4" s="431"/>
      <c r="BV4" s="429">
        <v>34961274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0.9</v>
      </c>
      <c r="CU4" s="436"/>
      <c r="CV4" s="436"/>
      <c r="CW4" s="436"/>
      <c r="CX4" s="436"/>
      <c r="CY4" s="436"/>
      <c r="CZ4" s="436"/>
      <c r="DA4" s="437"/>
      <c r="DB4" s="435">
        <v>1.1000000000000001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36143892</v>
      </c>
      <c r="BO5" s="467"/>
      <c r="BP5" s="467"/>
      <c r="BQ5" s="467"/>
      <c r="BR5" s="467"/>
      <c r="BS5" s="467"/>
      <c r="BT5" s="467"/>
      <c r="BU5" s="468"/>
      <c r="BV5" s="466">
        <v>33198416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89.7</v>
      </c>
      <c r="CU5" s="464"/>
      <c r="CV5" s="464"/>
      <c r="CW5" s="464"/>
      <c r="CX5" s="464"/>
      <c r="CY5" s="464"/>
      <c r="CZ5" s="464"/>
      <c r="DA5" s="465"/>
      <c r="DB5" s="463">
        <v>88.5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1517461</v>
      </c>
      <c r="BO6" s="467"/>
      <c r="BP6" s="467"/>
      <c r="BQ6" s="467"/>
      <c r="BR6" s="467"/>
      <c r="BS6" s="467"/>
      <c r="BT6" s="467"/>
      <c r="BU6" s="468"/>
      <c r="BV6" s="466">
        <v>1762858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93.4</v>
      </c>
      <c r="CU6" s="504"/>
      <c r="CV6" s="504"/>
      <c r="CW6" s="504"/>
      <c r="CX6" s="504"/>
      <c r="CY6" s="504"/>
      <c r="CZ6" s="504"/>
      <c r="DA6" s="505"/>
      <c r="DB6" s="503">
        <v>93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1330735</v>
      </c>
      <c r="BO7" s="467"/>
      <c r="BP7" s="467"/>
      <c r="BQ7" s="467"/>
      <c r="BR7" s="467"/>
      <c r="BS7" s="467"/>
      <c r="BT7" s="467"/>
      <c r="BU7" s="468"/>
      <c r="BV7" s="466">
        <v>1551734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19783240</v>
      </c>
      <c r="CU7" s="467"/>
      <c r="CV7" s="467"/>
      <c r="CW7" s="467"/>
      <c r="CX7" s="467"/>
      <c r="CY7" s="467"/>
      <c r="CZ7" s="467"/>
      <c r="DA7" s="468"/>
      <c r="DB7" s="466">
        <v>19782658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186726</v>
      </c>
      <c r="BO8" s="467"/>
      <c r="BP8" s="467"/>
      <c r="BQ8" s="467"/>
      <c r="BR8" s="467"/>
      <c r="BS8" s="467"/>
      <c r="BT8" s="467"/>
      <c r="BU8" s="468"/>
      <c r="BV8" s="466">
        <v>211124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0.85</v>
      </c>
      <c r="CU8" s="507"/>
      <c r="CV8" s="507"/>
      <c r="CW8" s="507"/>
      <c r="CX8" s="507"/>
      <c r="CY8" s="507"/>
      <c r="CZ8" s="507"/>
      <c r="DA8" s="508"/>
      <c r="DB8" s="506">
        <v>0.86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73019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-24398</v>
      </c>
      <c r="BO9" s="467"/>
      <c r="BP9" s="467"/>
      <c r="BQ9" s="467"/>
      <c r="BR9" s="467"/>
      <c r="BS9" s="467"/>
      <c r="BT9" s="467"/>
      <c r="BU9" s="468"/>
      <c r="BV9" s="466">
        <v>68578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12.7</v>
      </c>
      <c r="CU9" s="464"/>
      <c r="CV9" s="464"/>
      <c r="CW9" s="464"/>
      <c r="CX9" s="464"/>
      <c r="CY9" s="464"/>
      <c r="CZ9" s="464"/>
      <c r="DA9" s="465"/>
      <c r="DB9" s="463">
        <v>13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76063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139131</v>
      </c>
      <c r="BO10" s="467"/>
      <c r="BP10" s="467"/>
      <c r="BQ10" s="467"/>
      <c r="BR10" s="467"/>
      <c r="BS10" s="467"/>
      <c r="BT10" s="467"/>
      <c r="BU10" s="468"/>
      <c r="BV10" s="466">
        <v>95441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73507</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1600000</v>
      </c>
      <c r="BO12" s="467"/>
      <c r="BP12" s="467"/>
      <c r="BQ12" s="467"/>
      <c r="BR12" s="467"/>
      <c r="BS12" s="467"/>
      <c r="BT12" s="467"/>
      <c r="BU12" s="468"/>
      <c r="BV12" s="466">
        <v>1700000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73162</v>
      </c>
      <c r="S13" s="548"/>
      <c r="T13" s="548"/>
      <c r="U13" s="548"/>
      <c r="V13" s="549"/>
      <c r="W13" s="482" t="s">
        <v>142</v>
      </c>
      <c r="X13" s="483"/>
      <c r="Y13" s="483"/>
      <c r="Z13" s="483"/>
      <c r="AA13" s="483"/>
      <c r="AB13" s="473"/>
      <c r="AC13" s="517">
        <v>3213</v>
      </c>
      <c r="AD13" s="518"/>
      <c r="AE13" s="518"/>
      <c r="AF13" s="518"/>
      <c r="AG13" s="557"/>
      <c r="AH13" s="517">
        <v>3156</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-1485267</v>
      </c>
      <c r="BO13" s="467"/>
      <c r="BP13" s="467"/>
      <c r="BQ13" s="467"/>
      <c r="BR13" s="467"/>
      <c r="BS13" s="467"/>
      <c r="BT13" s="467"/>
      <c r="BU13" s="468"/>
      <c r="BV13" s="466">
        <v>-1535981</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5.2</v>
      </c>
      <c r="CU13" s="464"/>
      <c r="CV13" s="464"/>
      <c r="CW13" s="464"/>
      <c r="CX13" s="464"/>
      <c r="CY13" s="464"/>
      <c r="CZ13" s="464"/>
      <c r="DA13" s="465"/>
      <c r="DB13" s="463">
        <v>5.2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74275</v>
      </c>
      <c r="S14" s="548"/>
      <c r="T14" s="548"/>
      <c r="U14" s="548"/>
      <c r="V14" s="549"/>
      <c r="W14" s="456"/>
      <c r="X14" s="457"/>
      <c r="Y14" s="457"/>
      <c r="Z14" s="457"/>
      <c r="AA14" s="457"/>
      <c r="AB14" s="446"/>
      <c r="AC14" s="550">
        <v>9.8000000000000007</v>
      </c>
      <c r="AD14" s="551"/>
      <c r="AE14" s="551"/>
      <c r="AF14" s="551"/>
      <c r="AG14" s="552"/>
      <c r="AH14" s="550">
        <v>9.8000000000000007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140</v>
      </c>
      <c r="CU14" s="562"/>
      <c r="CV14" s="562"/>
      <c r="CW14" s="562"/>
      <c r="CX14" s="562"/>
      <c r="CY14" s="562"/>
      <c r="CZ14" s="562"/>
      <c r="DA14" s="563"/>
      <c r="DB14" s="561" t="s">
        <v>140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73949</v>
      </c>
      <c r="S15" s="548"/>
      <c r="T15" s="548"/>
      <c r="U15" s="548"/>
      <c r="V15" s="549"/>
      <c r="W15" s="482" t="s">
        <v>149</v>
      </c>
      <c r="X15" s="483"/>
      <c r="Y15" s="483"/>
      <c r="Z15" s="483"/>
      <c r="AA15" s="483"/>
      <c r="AB15" s="473"/>
      <c r="AC15" s="517">
        <v>9902</v>
      </c>
      <c r="AD15" s="518"/>
      <c r="AE15" s="518"/>
      <c r="AF15" s="518"/>
      <c r="AG15" s="557"/>
      <c r="AH15" s="517">
        <v>9719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12064515</v>
      </c>
      <c r="BO15" s="430"/>
      <c r="BP15" s="430"/>
      <c r="BQ15" s="430"/>
      <c r="BR15" s="430"/>
      <c r="BS15" s="430"/>
      <c r="BT15" s="430"/>
      <c r="BU15" s="431"/>
      <c r="BV15" s="429">
        <v>11652996</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30.4</v>
      </c>
      <c r="AD16" s="551"/>
      <c r="AE16" s="551"/>
      <c r="AF16" s="551"/>
      <c r="AG16" s="552"/>
      <c r="AH16" s="550">
        <v>30.3</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14268306</v>
      </c>
      <c r="BO16" s="467"/>
      <c r="BP16" s="467"/>
      <c r="BQ16" s="467"/>
      <c r="BR16" s="467"/>
      <c r="BS16" s="467"/>
      <c r="BT16" s="467"/>
      <c r="BU16" s="468"/>
      <c r="BV16" s="466">
        <v>13977936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19510</v>
      </c>
      <c r="AD17" s="518"/>
      <c r="AE17" s="518"/>
      <c r="AF17" s="518"/>
      <c r="AG17" s="557"/>
      <c r="AH17" s="517">
        <v>19187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15577045</v>
      </c>
      <c r="BO17" s="467"/>
      <c r="BP17" s="467"/>
      <c r="BQ17" s="467"/>
      <c r="BR17" s="467"/>
      <c r="BS17" s="467"/>
      <c r="BT17" s="467"/>
      <c r="BU17" s="468"/>
      <c r="BV17" s="466">
        <v>15058356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279.25</v>
      </c>
      <c r="M18" s="579"/>
      <c r="N18" s="579"/>
      <c r="O18" s="579"/>
      <c r="P18" s="579"/>
      <c r="Q18" s="579"/>
      <c r="R18" s="580"/>
      <c r="S18" s="580"/>
      <c r="T18" s="580"/>
      <c r="U18" s="580"/>
      <c r="V18" s="581"/>
      <c r="W18" s="484"/>
      <c r="X18" s="485"/>
      <c r="Y18" s="485"/>
      <c r="Z18" s="485"/>
      <c r="AA18" s="485"/>
      <c r="AB18" s="476"/>
      <c r="AC18" s="582">
        <v>59.8</v>
      </c>
      <c r="AD18" s="583"/>
      <c r="AE18" s="583"/>
      <c r="AF18" s="583"/>
      <c r="AG18" s="584"/>
      <c r="AH18" s="582">
        <v>59.8</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17985182</v>
      </c>
      <c r="BO18" s="467"/>
      <c r="BP18" s="467"/>
      <c r="BQ18" s="467"/>
      <c r="BR18" s="467"/>
      <c r="BS18" s="467"/>
      <c r="BT18" s="467"/>
      <c r="BU18" s="468"/>
      <c r="BV18" s="466">
        <v>18052854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261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22979897</v>
      </c>
      <c r="BO19" s="467"/>
      <c r="BP19" s="467"/>
      <c r="BQ19" s="467"/>
      <c r="BR19" s="467"/>
      <c r="BS19" s="467"/>
      <c r="BT19" s="467"/>
      <c r="BU19" s="468"/>
      <c r="BV19" s="466">
        <v>23288586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27193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36249571</v>
      </c>
      <c r="BO23" s="467"/>
      <c r="BP23" s="467"/>
      <c r="BQ23" s="467"/>
      <c r="BR23" s="467"/>
      <c r="BS23" s="467"/>
      <c r="BT23" s="467"/>
      <c r="BU23" s="468"/>
      <c r="BV23" s="466">
        <v>34142065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9090</v>
      </c>
      <c r="R24" s="518"/>
      <c r="S24" s="518"/>
      <c r="T24" s="518"/>
      <c r="U24" s="518"/>
      <c r="V24" s="557"/>
      <c r="W24" s="616"/>
      <c r="X24" s="604"/>
      <c r="Y24" s="605"/>
      <c r="Z24" s="516" t="s">
        <v>173</v>
      </c>
      <c r="AA24" s="496"/>
      <c r="AB24" s="496"/>
      <c r="AC24" s="496"/>
      <c r="AD24" s="496"/>
      <c r="AE24" s="496"/>
      <c r="AF24" s="496"/>
      <c r="AG24" s="497"/>
      <c r="AH24" s="517">
        <v>775</v>
      </c>
      <c r="AI24" s="518"/>
      <c r="AJ24" s="518"/>
      <c r="AK24" s="518"/>
      <c r="AL24" s="557"/>
      <c r="AM24" s="517">
        <v>2328100</v>
      </c>
      <c r="AN24" s="518"/>
      <c r="AO24" s="518"/>
      <c r="AP24" s="518"/>
      <c r="AQ24" s="518"/>
      <c r="AR24" s="557"/>
      <c r="AS24" s="517">
        <v>3004</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27733586</v>
      </c>
      <c r="BO24" s="467"/>
      <c r="BP24" s="467"/>
      <c r="BQ24" s="467"/>
      <c r="BR24" s="467"/>
      <c r="BS24" s="467"/>
      <c r="BT24" s="467"/>
      <c r="BU24" s="468"/>
      <c r="BV24" s="466">
        <v>27538606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2</v>
      </c>
      <c r="M25" s="518"/>
      <c r="N25" s="518"/>
      <c r="O25" s="518"/>
      <c r="P25" s="557"/>
      <c r="Q25" s="517">
        <v>7240</v>
      </c>
      <c r="R25" s="518"/>
      <c r="S25" s="518"/>
      <c r="T25" s="518"/>
      <c r="U25" s="518"/>
      <c r="V25" s="557"/>
      <c r="W25" s="616"/>
      <c r="X25" s="604"/>
      <c r="Y25" s="605"/>
      <c r="Z25" s="516" t="s">
        <v>176</v>
      </c>
      <c r="AA25" s="496"/>
      <c r="AB25" s="496"/>
      <c r="AC25" s="496"/>
      <c r="AD25" s="496"/>
      <c r="AE25" s="496"/>
      <c r="AF25" s="496"/>
      <c r="AG25" s="497"/>
      <c r="AH25" s="517">
        <v>110</v>
      </c>
      <c r="AI25" s="518"/>
      <c r="AJ25" s="518"/>
      <c r="AK25" s="518"/>
      <c r="AL25" s="557"/>
      <c r="AM25" s="517">
        <v>299860</v>
      </c>
      <c r="AN25" s="518"/>
      <c r="AO25" s="518"/>
      <c r="AP25" s="518"/>
      <c r="AQ25" s="518"/>
      <c r="AR25" s="557"/>
      <c r="AS25" s="517">
        <v>2726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11063424</v>
      </c>
      <c r="BO25" s="430"/>
      <c r="BP25" s="430"/>
      <c r="BQ25" s="430"/>
      <c r="BR25" s="430"/>
      <c r="BS25" s="430"/>
      <c r="BT25" s="430"/>
      <c r="BU25" s="431"/>
      <c r="BV25" s="429">
        <v>14413307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6520</v>
      </c>
      <c r="R26" s="518"/>
      <c r="S26" s="518"/>
      <c r="T26" s="518"/>
      <c r="U26" s="518"/>
      <c r="V26" s="557"/>
      <c r="W26" s="616"/>
      <c r="X26" s="604"/>
      <c r="Y26" s="605"/>
      <c r="Z26" s="516" t="s">
        <v>179</v>
      </c>
      <c r="AA26" s="626"/>
      <c r="AB26" s="626"/>
      <c r="AC26" s="626"/>
      <c r="AD26" s="626"/>
      <c r="AE26" s="626"/>
      <c r="AF26" s="626"/>
      <c r="AG26" s="627"/>
      <c r="AH26" s="517">
        <v>85</v>
      </c>
      <c r="AI26" s="518"/>
      <c r="AJ26" s="518"/>
      <c r="AK26" s="518"/>
      <c r="AL26" s="557"/>
      <c r="AM26" s="517">
        <v>269450</v>
      </c>
      <c r="AN26" s="518"/>
      <c r="AO26" s="518"/>
      <c r="AP26" s="518"/>
      <c r="AQ26" s="518"/>
      <c r="AR26" s="557"/>
      <c r="AS26" s="517">
        <v>3170</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4820</v>
      </c>
      <c r="R27" s="518"/>
      <c r="S27" s="518"/>
      <c r="T27" s="518"/>
      <c r="U27" s="518"/>
      <c r="V27" s="557"/>
      <c r="W27" s="616"/>
      <c r="X27" s="604"/>
      <c r="Y27" s="605"/>
      <c r="Z27" s="516" t="s">
        <v>182</v>
      </c>
      <c r="AA27" s="496"/>
      <c r="AB27" s="496"/>
      <c r="AC27" s="496"/>
      <c r="AD27" s="496"/>
      <c r="AE27" s="496"/>
      <c r="AF27" s="496"/>
      <c r="AG27" s="497"/>
      <c r="AH27" s="517">
        <v>32</v>
      </c>
      <c r="AI27" s="518"/>
      <c r="AJ27" s="518"/>
      <c r="AK27" s="518"/>
      <c r="AL27" s="557"/>
      <c r="AM27" s="517">
        <v>80064</v>
      </c>
      <c r="AN27" s="518"/>
      <c r="AO27" s="518"/>
      <c r="AP27" s="518"/>
      <c r="AQ27" s="518"/>
      <c r="AR27" s="557"/>
      <c r="AS27" s="517">
        <v>2502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466000</v>
      </c>
      <c r="BO27" s="640"/>
      <c r="BP27" s="640"/>
      <c r="BQ27" s="640"/>
      <c r="BR27" s="640"/>
      <c r="BS27" s="640"/>
      <c r="BT27" s="640"/>
      <c r="BU27" s="641"/>
      <c r="BV27" s="639">
        <v>466000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4280</v>
      </c>
      <c r="R28" s="518"/>
      <c r="S28" s="518"/>
      <c r="T28" s="518"/>
      <c r="U28" s="518"/>
      <c r="V28" s="557"/>
      <c r="W28" s="616"/>
      <c r="X28" s="604"/>
      <c r="Y28" s="605"/>
      <c r="Z28" s="516" t="s">
        <v>185</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9362720</v>
      </c>
      <c r="BO28" s="430"/>
      <c r="BP28" s="430"/>
      <c r="BQ28" s="430"/>
      <c r="BR28" s="430"/>
      <c r="BS28" s="430"/>
      <c r="BT28" s="430"/>
      <c r="BU28" s="431"/>
      <c r="BV28" s="429">
        <v>10823589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26</v>
      </c>
      <c r="M29" s="518"/>
      <c r="N29" s="518"/>
      <c r="O29" s="518"/>
      <c r="P29" s="557"/>
      <c r="Q29" s="517">
        <v>3990</v>
      </c>
      <c r="R29" s="518"/>
      <c r="S29" s="518"/>
      <c r="T29" s="518"/>
      <c r="U29" s="518"/>
      <c r="V29" s="557"/>
      <c r="W29" s="617"/>
      <c r="X29" s="618"/>
      <c r="Y29" s="619"/>
      <c r="Z29" s="516" t="s">
        <v>188</v>
      </c>
      <c r="AA29" s="496"/>
      <c r="AB29" s="496"/>
      <c r="AC29" s="496"/>
      <c r="AD29" s="496"/>
      <c r="AE29" s="496"/>
      <c r="AF29" s="496"/>
      <c r="AG29" s="497"/>
      <c r="AH29" s="517">
        <v>807</v>
      </c>
      <c r="AI29" s="518"/>
      <c r="AJ29" s="518"/>
      <c r="AK29" s="518"/>
      <c r="AL29" s="557"/>
      <c r="AM29" s="517">
        <v>2408164</v>
      </c>
      <c r="AN29" s="518"/>
      <c r="AO29" s="518"/>
      <c r="AP29" s="518"/>
      <c r="AQ29" s="518"/>
      <c r="AR29" s="557"/>
      <c r="AS29" s="517">
        <v>2984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3609157</v>
      </c>
      <c r="BO29" s="467"/>
      <c r="BP29" s="467"/>
      <c r="BQ29" s="467"/>
      <c r="BR29" s="467"/>
      <c r="BS29" s="467"/>
      <c r="BT29" s="467"/>
      <c r="BU29" s="468"/>
      <c r="BV29" s="466">
        <v>3603709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4947485</v>
      </c>
      <c r="BO30" s="640"/>
      <c r="BP30" s="640"/>
      <c r="BQ30" s="640"/>
      <c r="BR30" s="640"/>
      <c r="BS30" s="640"/>
      <c r="BT30" s="640"/>
      <c r="BU30" s="641"/>
      <c r="BV30" s="639">
        <v>4157052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10</v>
      </c>
      <c r="V34" s="652"/>
      <c r="W34" s="653" t="str">
        <f>IF('各会計、関係団体の財政状況及び健全化判断比率'!B28="","",'各会計、関係団体の財政状況及び健全化判断比率'!B28)</f>
        <v>国民健康保険事業会計</v>
      </c>
      <c r="X34" s="653"/>
      <c r="Y34" s="653"/>
      <c r="Z34" s="653"/>
      <c r="AA34" s="653"/>
      <c r="AB34" s="653"/>
      <c r="AC34" s="653"/>
      <c r="AD34" s="653"/>
      <c r="AE34" s="653"/>
      <c r="AF34" s="653"/>
      <c r="AG34" s="653"/>
      <c r="AH34" s="653"/>
      <c r="AI34" s="653"/>
      <c r="AJ34" s="653"/>
      <c r="AK34" s="653"/>
      <c r="AL34" s="213"/>
      <c r="AM34" s="652">
        <f>IF(AO34="","",MAX(C34:D43,U34:V43)+1)</f>
        <v>15</v>
      </c>
      <c r="AN34" s="652"/>
      <c r="AO34" s="653" t="str">
        <f>IF('各会計、関係団体の財政状況及び健全化判断比率'!B33="","",'各会計、関係団体の財政状況及び健全化判断比率'!B33)</f>
        <v>阿南市水道事業会計</v>
      </c>
      <c r="AP34" s="653"/>
      <c r="AQ34" s="653"/>
      <c r="AR34" s="653"/>
      <c r="AS34" s="653"/>
      <c r="AT34" s="653"/>
      <c r="AU34" s="653"/>
      <c r="AV34" s="653"/>
      <c r="AW34" s="653"/>
      <c r="AX34" s="653"/>
      <c r="AY34" s="653"/>
      <c r="AZ34" s="653"/>
      <c r="BA34" s="653"/>
      <c r="BB34" s="653"/>
      <c r="BC34" s="653"/>
      <c r="BD34" s="213"/>
      <c r="BE34" s="652">
        <f>IF(BG34="","",MAX(C34:D43,U34:V43,AM34:AN43)+1)</f>
        <v>16</v>
      </c>
      <c r="BF34" s="652"/>
      <c r="BG34" s="653" t="str">
        <f>IF('各会計、関係団体の財政状況及び健全化判断比率'!B34="","",'各会計、関係団体の財政状況及び健全化判断比率'!B34)</f>
        <v>公共下水道事業会計</v>
      </c>
      <c r="BH34" s="653"/>
      <c r="BI34" s="653"/>
      <c r="BJ34" s="653"/>
      <c r="BK34" s="653"/>
      <c r="BL34" s="653"/>
      <c r="BM34" s="653"/>
      <c r="BN34" s="653"/>
      <c r="BO34" s="653"/>
      <c r="BP34" s="653"/>
      <c r="BQ34" s="653"/>
      <c r="BR34" s="653"/>
      <c r="BS34" s="653"/>
      <c r="BT34" s="653"/>
      <c r="BU34" s="653"/>
      <c r="BV34" s="213"/>
      <c r="BW34" s="652">
        <f>IF(BY34="","",MAX(C34:D43,U34:V43,AM34:AN43,BE34:BF43)+1)</f>
        <v>18</v>
      </c>
      <c r="BX34" s="652"/>
      <c r="BY34" s="653" t="str">
        <f>IF('各会計、関係団体の財政状況及び健全化判断比率'!B68="","",'各会計、関係団体の財政状況及び健全化判断比率'!B68)</f>
        <v>老人ホーム福寿荘組合</v>
      </c>
      <c r="BZ34" s="653"/>
      <c r="CA34" s="653"/>
      <c r="CB34" s="653"/>
      <c r="CC34" s="653"/>
      <c r="CD34" s="653"/>
      <c r="CE34" s="653"/>
      <c r="CF34" s="653"/>
      <c r="CG34" s="653"/>
      <c r="CH34" s="653"/>
      <c r="CI34" s="653"/>
      <c r="CJ34" s="653"/>
      <c r="CK34" s="653"/>
      <c r="CL34" s="653"/>
      <c r="CM34" s="653"/>
      <c r="CN34" s="213"/>
      <c r="CO34" s="652">
        <f>IF(CQ34="","",MAX(C34:D43,U34:V43,AM34:AN43,BE34:BF43,BW34:BX43)+1)</f>
        <v>24</v>
      </c>
      <c r="CP34" s="652"/>
      <c r="CQ34" s="653" t="str">
        <f>IF('各会計、関係団体の財政状況及び健全化判断比率'!BS7="","",'各会計、関係団体の財政状況及び健全化判断比率'!BS7)</f>
        <v>阿南市土地開発公社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住宅新築資金等貸付事業会計</v>
      </c>
      <c r="F35" s="653"/>
      <c r="G35" s="653"/>
      <c r="H35" s="653"/>
      <c r="I35" s="653"/>
      <c r="J35" s="653"/>
      <c r="K35" s="653"/>
      <c r="L35" s="653"/>
      <c r="M35" s="653"/>
      <c r="N35" s="653"/>
      <c r="O35" s="653"/>
      <c r="P35" s="653"/>
      <c r="Q35" s="653"/>
      <c r="R35" s="653"/>
      <c r="S35" s="653"/>
      <c r="T35" s="213"/>
      <c r="U35" s="652">
        <f>IF(W35="","",U34+1)</f>
        <v>11</v>
      </c>
      <c r="V35" s="652"/>
      <c r="W35" s="653" t="str">
        <f>IF('各会計、関係団体の財政状況及び健全化判断比率'!B29="","",'各会計、関係団体の財政状況及び健全化判断比率'!B29)</f>
        <v>加茂谷診療所事業会計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17</v>
      </c>
      <c r="BF35" s="652"/>
      <c r="BG35" s="653" t="str">
        <f>IF('各会計、関係団体の財政状況及び健全化判断比率'!B35="","",'各会計、関係団体の財政状況及び健全化判断比率'!B35)</f>
        <v>羽ノ浦農業集落排水事業会計</v>
      </c>
      <c r="BH35" s="653"/>
      <c r="BI35" s="653"/>
      <c r="BJ35" s="653"/>
      <c r="BK35" s="653"/>
      <c r="BL35" s="653"/>
      <c r="BM35" s="653"/>
      <c r="BN35" s="653"/>
      <c r="BO35" s="653"/>
      <c r="BP35" s="653"/>
      <c r="BQ35" s="653"/>
      <c r="BR35" s="653"/>
      <c r="BS35" s="653"/>
      <c r="BT35" s="653"/>
      <c r="BU35" s="653"/>
      <c r="BV35" s="213"/>
      <c r="BW35" s="652">
        <f t="shared" ref="BW35:BW43" si="2">IF(BY35="","",BW34+1)</f>
        <v>19</v>
      </c>
      <c r="BX35" s="652"/>
      <c r="BY35" s="653" t="str">
        <f>IF('各会計、関係団体の財政状況及び健全化判断比率'!B69="","",'各会計、関係団体の財政状況及び健全化判断比率'!B69)</f>
        <v>那賀川北岸地域湛水防除施設組合</v>
      </c>
      <c r="BZ35" s="653"/>
      <c r="CA35" s="653"/>
      <c r="CB35" s="653"/>
      <c r="CC35" s="653"/>
      <c r="CD35" s="653"/>
      <c r="CE35" s="653"/>
      <c r="CF35" s="653"/>
      <c r="CG35" s="653"/>
      <c r="CH35" s="653"/>
      <c r="CI35" s="653"/>
      <c r="CJ35" s="653"/>
      <c r="CK35" s="653"/>
      <c r="CL35" s="653"/>
      <c r="CM35" s="653"/>
      <c r="CN35" s="213"/>
      <c r="CO35" s="652">
        <f t="shared" ref="CO35:CO43" si="3">IF(CQ35="","",CO34+1)</f>
        <v>25</v>
      </c>
      <c r="CP35" s="652"/>
      <c r="CQ35" s="653" t="str">
        <f>IF('各会計、関係団体の財政状況及び健全化判断比率'!BS8="","",'各会計、関係団体の財政状況及び健全化判断比率'!BS8)</f>
        <v>株式会社コートベール徳島</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伊島地区生活排水処理事業会計</v>
      </c>
      <c r="F36" s="653"/>
      <c r="G36" s="653"/>
      <c r="H36" s="653"/>
      <c r="I36" s="653"/>
      <c r="J36" s="653"/>
      <c r="K36" s="653"/>
      <c r="L36" s="653"/>
      <c r="M36" s="653"/>
      <c r="N36" s="653"/>
      <c r="O36" s="653"/>
      <c r="P36" s="653"/>
      <c r="Q36" s="653"/>
      <c r="R36" s="653"/>
      <c r="S36" s="653"/>
      <c r="T36" s="213"/>
      <c r="U36" s="652">
        <f t="shared" ref="U36:U43" si="4">IF(W36="","",U35+1)</f>
        <v>12</v>
      </c>
      <c r="V36" s="652"/>
      <c r="W36" s="653" t="str">
        <f>IF('各会計、関係団体の財政状況及び健全化判断比率'!B30="","",'各会計、関係団体の財政状況及び健全化判断比率'!B30)</f>
        <v>伊島診療所事業会計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20</v>
      </c>
      <c r="BX36" s="652"/>
      <c r="BY36" s="653" t="str">
        <f>IF('各会計、関係団体の財政状況及び健全化判断比率'!B70="","",'各会計、関係団体の財政状況及び健全化判断比率'!B70)</f>
        <v>徳島県市町村総合事務組合（一般会計）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学校給食事業会計</v>
      </c>
      <c r="F37" s="653"/>
      <c r="G37" s="653"/>
      <c r="H37" s="653"/>
      <c r="I37" s="653"/>
      <c r="J37" s="653"/>
      <c r="K37" s="653"/>
      <c r="L37" s="653"/>
      <c r="M37" s="653"/>
      <c r="N37" s="653"/>
      <c r="O37" s="653"/>
      <c r="P37" s="653"/>
      <c r="Q37" s="653"/>
      <c r="R37" s="653"/>
      <c r="S37" s="653"/>
      <c r="T37" s="213"/>
      <c r="U37" s="652">
        <f t="shared" si="4"/>
        <v>13</v>
      </c>
      <c r="V37" s="652"/>
      <c r="W37" s="653" t="str">
        <f>IF('各会計、関係団体の財政状況及び健全化判断比率'!B31="","",'各会計、関係団体の財政状況及び健全化判断比率'!B31)</f>
        <v>介護保険事業会計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21</v>
      </c>
      <c r="BX37" s="652"/>
      <c r="BY37" s="653" t="str">
        <f>IF('各会計、関係団体の財政状況及び健全化判断比率'!B71="","",'各会計、関係団体の財政状況及び健全化判断比率'!B71)</f>
        <v>徳島県市町村総合事務組合（徳島滞納整理機構特別会計）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奨学資金貸付事業会計</v>
      </c>
      <c r="F38" s="653"/>
      <c r="G38" s="653"/>
      <c r="H38" s="653"/>
      <c r="I38" s="653"/>
      <c r="J38" s="653"/>
      <c r="K38" s="653"/>
      <c r="L38" s="653"/>
      <c r="M38" s="653"/>
      <c r="N38" s="653"/>
      <c r="O38" s="653"/>
      <c r="P38" s="653"/>
      <c r="Q38" s="653"/>
      <c r="R38" s="653"/>
      <c r="S38" s="653"/>
      <c r="T38" s="213"/>
      <c r="U38" s="652">
        <f t="shared" si="4"/>
        <v>14</v>
      </c>
      <c r="V38" s="652"/>
      <c r="W38" s="653" t="str">
        <f>IF('各会計、関係団体の財政状況及び健全化判断比率'!B32="","",'各会計、関係団体の財政状況及び健全化判断比率'!B32)</f>
        <v>後期高齢者医療会計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22</v>
      </c>
      <c r="BX38" s="652"/>
      <c r="BY38" s="653" t="str">
        <f>IF('各会計、関係団体の財政状況及び健全化判断比率'!B72="","",'各会計、関係団体の財政状況及び健全化判断比率'!B72)</f>
        <v>徳島県後期高齢者医療広域連合（一般会計）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f t="shared" si="5"/>
        <v>6</v>
      </c>
      <c r="D39" s="652"/>
      <c r="E39" s="653" t="str">
        <f>IF('各会計、関係団体の財政状況及び健全化判断比率'!B12="","",'各会計、関係団体の財政状況及び健全化判断比率'!B12)</f>
        <v>春日野地域下水道事業会計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23</v>
      </c>
      <c r="BX39" s="652"/>
      <c r="BY39" s="653" t="str">
        <f>IF('各会計、関係団体の財政状況及び健全化判断比率'!B73="","",'各会計、関係団体の財政状況及び健全化判断比率'!B73)</f>
        <v>徳島県後期高齢者広域連合
（後期高齢者医療特別会計）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f t="shared" si="5"/>
        <v>7</v>
      </c>
      <c r="D40" s="652"/>
      <c r="E40" s="653" t="str">
        <f>IF('各会計、関係団体の財政状況及び健全化判断比率'!B13="","",'各会計、関係団体の財政状況及び健全化判断比率'!B13)</f>
        <v>豊香野地区生活排水処理事業会計</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f t="shared" si="5"/>
        <v>8</v>
      </c>
      <c r="D41" s="652"/>
      <c r="E41" s="653" t="str">
        <f>IF('各会計、関係団体の財政状況及び健全化判断比率'!B14="","",'各会計、関係団体の財政状況及び健全化判断比率'!B14)</f>
        <v>西春日野生活排水処理事業会計</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f t="shared" si="5"/>
        <v>9</v>
      </c>
      <c r="D42" s="652"/>
      <c r="E42" s="653" t="str">
        <f>IF('各会計、関係団体の財政状況及び健全化判断比率'!B15="","",'各会計、関係団体の財政状況及び健全化判断比率'!B15)</f>
        <v>夜間休日診療所事業会計</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U/x4ncvQJ0SoG8lfnfoVoqerB1n10XrhJJq+RMYdoauxw/OiaHRfi7bpJvbCkERcmp5isoi6i/1yn90exqNQ==" saltValue="wSFXVadpUYooOOL1rbzK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5" t="s">
        <v>569</v>
      </c>
      <c r="D34" s="1245"/>
      <c r="E34" s="1246"/>
      <c r="F34" s="32">
        <v>6.02</v>
      </c>
      <c r="G34" s="33">
        <v>5.81</v>
      </c>
      <c r="H34" s="33">
        <v>5.91</v>
      </c>
      <c r="I34" s="33">
        <v>7.15</v>
      </c>
      <c r="J34" s="34">
        <v>8.15</v>
      </c>
      <c r="K34" s="22"/>
      <c r="L34" s="22"/>
      <c r="M34" s="22"/>
      <c r="N34" s="22"/>
      <c r="O34" s="22"/>
      <c r="P34" s="22"/>
    </row>
    <row r="35" spans="1:16" ht="39" customHeight="1" x14ac:dyDescent="0.15">
      <c r="A35" s="22"/>
      <c r="B35" s="35"/>
      <c r="C35" s="1239" t="s">
        <v>570</v>
      </c>
      <c r="D35" s="1240"/>
      <c r="E35" s="1241"/>
      <c r="F35" s="36">
        <v>0.81</v>
      </c>
      <c r="G35" s="37">
        <v>0.96</v>
      </c>
      <c r="H35" s="37">
        <v>0.55000000000000004</v>
      </c>
      <c r="I35" s="37">
        <v>1.24</v>
      </c>
      <c r="J35" s="38">
        <v>1.87</v>
      </c>
      <c r="K35" s="22"/>
      <c r="L35" s="22"/>
      <c r="M35" s="22"/>
      <c r="N35" s="22"/>
      <c r="O35" s="22"/>
      <c r="P35" s="22"/>
    </row>
    <row r="36" spans="1:16" ht="39" customHeight="1" x14ac:dyDescent="0.15">
      <c r="A36" s="22"/>
      <c r="B36" s="35"/>
      <c r="C36" s="1239" t="s">
        <v>571</v>
      </c>
      <c r="D36" s="1240"/>
      <c r="E36" s="1241"/>
      <c r="F36" s="36">
        <v>0</v>
      </c>
      <c r="G36" s="37">
        <v>0</v>
      </c>
      <c r="H36" s="37">
        <v>1.26</v>
      </c>
      <c r="I36" s="37">
        <v>0.79</v>
      </c>
      <c r="J36" s="38">
        <v>1.38</v>
      </c>
      <c r="K36" s="22"/>
      <c r="L36" s="22"/>
      <c r="M36" s="22"/>
      <c r="N36" s="22"/>
      <c r="O36" s="22"/>
      <c r="P36" s="22"/>
    </row>
    <row r="37" spans="1:16" ht="39" customHeight="1" x14ac:dyDescent="0.15">
      <c r="A37" s="22"/>
      <c r="B37" s="35"/>
      <c r="C37" s="1239" t="s">
        <v>572</v>
      </c>
      <c r="D37" s="1240"/>
      <c r="E37" s="1241"/>
      <c r="F37" s="36">
        <v>3.69</v>
      </c>
      <c r="G37" s="37">
        <v>2.13</v>
      </c>
      <c r="H37" s="37">
        <v>0.55000000000000004</v>
      </c>
      <c r="I37" s="37">
        <v>0.95</v>
      </c>
      <c r="J37" s="38">
        <v>0.81</v>
      </c>
      <c r="K37" s="22"/>
      <c r="L37" s="22"/>
      <c r="M37" s="22"/>
      <c r="N37" s="22"/>
      <c r="O37" s="22"/>
      <c r="P37" s="22"/>
    </row>
    <row r="38" spans="1:16" ht="39" customHeight="1" x14ac:dyDescent="0.15">
      <c r="A38" s="22"/>
      <c r="B38" s="35"/>
      <c r="C38" s="1239" t="s">
        <v>573</v>
      </c>
      <c r="D38" s="1240"/>
      <c r="E38" s="1241"/>
      <c r="F38" s="36">
        <v>0.09</v>
      </c>
      <c r="G38" s="37">
        <v>0.08</v>
      </c>
      <c r="H38" s="37">
        <v>0.09</v>
      </c>
      <c r="I38" s="37">
        <v>0.1</v>
      </c>
      <c r="J38" s="38">
        <v>0.11</v>
      </c>
      <c r="K38" s="22"/>
      <c r="L38" s="22"/>
      <c r="M38" s="22"/>
      <c r="N38" s="22"/>
      <c r="O38" s="22"/>
      <c r="P38" s="22"/>
    </row>
    <row r="39" spans="1:16" ht="39" customHeight="1" x14ac:dyDescent="0.15">
      <c r="A39" s="22"/>
      <c r="B39" s="35"/>
      <c r="C39" s="1239" t="s">
        <v>574</v>
      </c>
      <c r="D39" s="1240"/>
      <c r="E39" s="1241"/>
      <c r="F39" s="36">
        <v>0</v>
      </c>
      <c r="G39" s="37">
        <v>0.05</v>
      </c>
      <c r="H39" s="37">
        <v>0.06</v>
      </c>
      <c r="I39" s="37">
        <v>0.04</v>
      </c>
      <c r="J39" s="38">
        <v>0.05</v>
      </c>
      <c r="K39" s="22"/>
      <c r="L39" s="22"/>
      <c r="M39" s="22"/>
      <c r="N39" s="22"/>
      <c r="O39" s="22"/>
      <c r="P39" s="22"/>
    </row>
    <row r="40" spans="1:16" ht="39" customHeight="1" x14ac:dyDescent="0.15">
      <c r="A40" s="22"/>
      <c r="B40" s="35"/>
      <c r="C40" s="1239" t="s">
        <v>575</v>
      </c>
      <c r="D40" s="1240"/>
      <c r="E40" s="1241"/>
      <c r="F40" s="36" t="s">
        <v>576</v>
      </c>
      <c r="G40" s="37" t="s">
        <v>577</v>
      </c>
      <c r="H40" s="37">
        <v>0</v>
      </c>
      <c r="I40" s="37">
        <v>0</v>
      </c>
      <c r="J40" s="38">
        <v>0.03</v>
      </c>
      <c r="K40" s="22"/>
      <c r="L40" s="22"/>
      <c r="M40" s="22"/>
      <c r="N40" s="22"/>
      <c r="O40" s="22"/>
      <c r="P40" s="22"/>
    </row>
    <row r="41" spans="1:16" ht="39" customHeight="1" x14ac:dyDescent="0.15">
      <c r="A41" s="22"/>
      <c r="B41" s="35"/>
      <c r="C41" s="1239" t="s">
        <v>578</v>
      </c>
      <c r="D41" s="1240"/>
      <c r="E41" s="1241"/>
      <c r="F41" s="36">
        <v>0</v>
      </c>
      <c r="G41" s="37">
        <v>0.01</v>
      </c>
      <c r="H41" s="37">
        <v>0</v>
      </c>
      <c r="I41" s="37">
        <v>0.01</v>
      </c>
      <c r="J41" s="38">
        <v>0.01</v>
      </c>
      <c r="K41" s="22"/>
      <c r="L41" s="22"/>
      <c r="M41" s="22"/>
      <c r="N41" s="22"/>
      <c r="O41" s="22"/>
      <c r="P41" s="22"/>
    </row>
    <row r="42" spans="1:16" ht="39" customHeight="1" x14ac:dyDescent="0.15">
      <c r="A42" s="22"/>
      <c r="B42" s="39"/>
      <c r="C42" s="1239" t="s">
        <v>579</v>
      </c>
      <c r="D42" s="1240"/>
      <c r="E42" s="1241"/>
      <c r="F42" s="36" t="s">
        <v>518</v>
      </c>
      <c r="G42" s="37" t="s">
        <v>518</v>
      </c>
      <c r="H42" s="37" t="s">
        <v>518</v>
      </c>
      <c r="I42" s="37" t="s">
        <v>518</v>
      </c>
      <c r="J42" s="38" t="s">
        <v>518</v>
      </c>
      <c r="K42" s="22"/>
      <c r="L42" s="22"/>
      <c r="M42" s="22"/>
      <c r="N42" s="22"/>
      <c r="O42" s="22"/>
      <c r="P42" s="22"/>
    </row>
    <row r="43" spans="1:16" ht="39" customHeight="1" thickBot="1" x14ac:dyDescent="0.2">
      <c r="A43" s="22"/>
      <c r="B43" s="40"/>
      <c r="C43" s="1242" t="s">
        <v>580</v>
      </c>
      <c r="D43" s="1243"/>
      <c r="E43" s="1244"/>
      <c r="F43" s="41">
        <v>7.0000000000000007E-2</v>
      </c>
      <c r="G43" s="42">
        <v>7.0000000000000007E-2</v>
      </c>
      <c r="H43" s="42">
        <v>0.1</v>
      </c>
      <c r="I43" s="42">
        <v>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6H3DJkvwjmdHsWscmw4bqodqpBWpU8LeY7KGc13Tbmd4ySqcFY/+gmKe+72AeDLrNIdiVjiYb7gVmvlaosnw==" saltValue="j6UX+UD1EOiJhIV/lxrr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3234</v>
      </c>
      <c r="L45" s="60">
        <v>3075</v>
      </c>
      <c r="M45" s="60">
        <v>3151</v>
      </c>
      <c r="N45" s="60">
        <v>3159</v>
      </c>
      <c r="O45" s="61">
        <v>3058</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518</v>
      </c>
      <c r="L46" s="64" t="s">
        <v>518</v>
      </c>
      <c r="M46" s="64" t="s">
        <v>518</v>
      </c>
      <c r="N46" s="64" t="s">
        <v>518</v>
      </c>
      <c r="O46" s="65" t="s">
        <v>518</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518</v>
      </c>
      <c r="L47" s="64" t="s">
        <v>518</v>
      </c>
      <c r="M47" s="64" t="s">
        <v>518</v>
      </c>
      <c r="N47" s="64" t="s">
        <v>518</v>
      </c>
      <c r="O47" s="65" t="s">
        <v>518</v>
      </c>
      <c r="P47" s="48"/>
      <c r="Q47" s="48"/>
      <c r="R47" s="48"/>
      <c r="S47" s="48"/>
      <c r="T47" s="48"/>
      <c r="U47" s="48"/>
    </row>
    <row r="48" spans="1:21" ht="30.75" customHeight="1" x14ac:dyDescent="0.15">
      <c r="A48" s="48"/>
      <c r="B48" s="1249"/>
      <c r="C48" s="1250"/>
      <c r="D48" s="62"/>
      <c r="E48" s="1255" t="s">
        <v>15</v>
      </c>
      <c r="F48" s="1255"/>
      <c r="G48" s="1255"/>
      <c r="H48" s="1255"/>
      <c r="I48" s="1255"/>
      <c r="J48" s="1256"/>
      <c r="K48" s="63">
        <v>343</v>
      </c>
      <c r="L48" s="64">
        <v>359</v>
      </c>
      <c r="M48" s="64">
        <v>366</v>
      </c>
      <c r="N48" s="64">
        <v>411</v>
      </c>
      <c r="O48" s="65">
        <v>393</v>
      </c>
      <c r="P48" s="48"/>
      <c r="Q48" s="48"/>
      <c r="R48" s="48"/>
      <c r="S48" s="48"/>
      <c r="T48" s="48"/>
      <c r="U48" s="48"/>
    </row>
    <row r="49" spans="1:21" ht="30.75" customHeight="1" x14ac:dyDescent="0.15">
      <c r="A49" s="48"/>
      <c r="B49" s="1249"/>
      <c r="C49" s="1250"/>
      <c r="D49" s="62"/>
      <c r="E49" s="1255" t="s">
        <v>16</v>
      </c>
      <c r="F49" s="1255"/>
      <c r="G49" s="1255"/>
      <c r="H49" s="1255"/>
      <c r="I49" s="1255"/>
      <c r="J49" s="1256"/>
      <c r="K49" s="63">
        <v>1</v>
      </c>
      <c r="L49" s="64">
        <v>1</v>
      </c>
      <c r="M49" s="64">
        <v>1</v>
      </c>
      <c r="N49" s="64">
        <v>1</v>
      </c>
      <c r="O49" s="65">
        <v>1</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518</v>
      </c>
      <c r="L50" s="64" t="s">
        <v>518</v>
      </c>
      <c r="M50" s="64" t="s">
        <v>518</v>
      </c>
      <c r="N50" s="64" t="s">
        <v>518</v>
      </c>
      <c r="O50" s="65" t="s">
        <v>518</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518</v>
      </c>
      <c r="L51" s="64" t="s">
        <v>518</v>
      </c>
      <c r="M51" s="64" t="s">
        <v>518</v>
      </c>
      <c r="N51" s="64" t="s">
        <v>518</v>
      </c>
      <c r="O51" s="65" t="s">
        <v>518</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2592</v>
      </c>
      <c r="L52" s="64">
        <v>2573</v>
      </c>
      <c r="M52" s="64">
        <v>2586</v>
      </c>
      <c r="N52" s="64">
        <v>2594</v>
      </c>
      <c r="O52" s="65">
        <v>2627</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986</v>
      </c>
      <c r="L53" s="69">
        <v>862</v>
      </c>
      <c r="M53" s="69">
        <v>932</v>
      </c>
      <c r="N53" s="69">
        <v>977</v>
      </c>
      <c r="O53" s="70">
        <v>825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599</v>
      </c>
      <c r="L57" s="83" t="s">
        <v>518</v>
      </c>
      <c r="M57" s="83" t="s">
        <v>518</v>
      </c>
      <c r="N57" s="83" t="s">
        <v>518</v>
      </c>
      <c r="O57" s="84" t="s">
        <v>518</v>
      </c>
    </row>
    <row r="58" spans="1:21" ht="31.5" customHeight="1" thickBot="1" x14ac:dyDescent="0.2">
      <c r="B58" s="1265"/>
      <c r="C58" s="1266"/>
      <c r="D58" s="1270" t="s">
        <v>27</v>
      </c>
      <c r="E58" s="1271"/>
      <c r="F58" s="1271"/>
      <c r="G58" s="1271"/>
      <c r="H58" s="1271"/>
      <c r="I58" s="1271"/>
      <c r="J58" s="1272"/>
      <c r="K58" s="85" t="s">
        <v>600</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DGUNPWXXcnU+OTd2JeYz0kDlcyheV4O/YLpSbmZK7UKHuiiYNA/KDu7tZ62LnZE/tHe0QER1OEWJyTZqFaS5w==" saltValue="ml2GywsT32OLVPd6MLd7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3" t="s">
        <v>30</v>
      </c>
      <c r="C41" s="1274"/>
      <c r="D41" s="101"/>
      <c r="E41" s="1279" t="s">
        <v>31</v>
      </c>
      <c r="F41" s="1279"/>
      <c r="G41" s="1279"/>
      <c r="H41" s="1280"/>
      <c r="I41" s="102">
        <v>34280</v>
      </c>
      <c r="J41" s="103">
        <v>33766</v>
      </c>
      <c r="K41" s="103">
        <v>34695</v>
      </c>
      <c r="L41" s="103">
        <v>34142</v>
      </c>
      <c r="M41" s="104">
        <v>36250</v>
      </c>
    </row>
    <row r="42" spans="2:13" ht="27.75" customHeight="1" x14ac:dyDescent="0.15">
      <c r="B42" s="1275"/>
      <c r="C42" s="1276"/>
      <c r="D42" s="105"/>
      <c r="E42" s="1281" t="s">
        <v>32</v>
      </c>
      <c r="F42" s="1281"/>
      <c r="G42" s="1281"/>
      <c r="H42" s="1282"/>
      <c r="I42" s="106" t="s">
        <v>518</v>
      </c>
      <c r="J42" s="107" t="s">
        <v>518</v>
      </c>
      <c r="K42" s="107" t="s">
        <v>518</v>
      </c>
      <c r="L42" s="107" t="s">
        <v>518</v>
      </c>
      <c r="M42" s="108" t="s">
        <v>518</v>
      </c>
    </row>
    <row r="43" spans="2:13" ht="27.75" customHeight="1" x14ac:dyDescent="0.15">
      <c r="B43" s="1275"/>
      <c r="C43" s="1276"/>
      <c r="D43" s="105"/>
      <c r="E43" s="1281" t="s">
        <v>33</v>
      </c>
      <c r="F43" s="1281"/>
      <c r="G43" s="1281"/>
      <c r="H43" s="1282"/>
      <c r="I43" s="106">
        <v>5887</v>
      </c>
      <c r="J43" s="107">
        <v>5573</v>
      </c>
      <c r="K43" s="107">
        <v>5480</v>
      </c>
      <c r="L43" s="107">
        <v>5466</v>
      </c>
      <c r="M43" s="108">
        <v>5283</v>
      </c>
    </row>
    <row r="44" spans="2:13" ht="27.75" customHeight="1" x14ac:dyDescent="0.15">
      <c r="B44" s="1275"/>
      <c r="C44" s="1276"/>
      <c r="D44" s="105"/>
      <c r="E44" s="1281" t="s">
        <v>34</v>
      </c>
      <c r="F44" s="1281"/>
      <c r="G44" s="1281"/>
      <c r="H44" s="1282"/>
      <c r="I44" s="106">
        <v>5</v>
      </c>
      <c r="J44" s="107">
        <v>4</v>
      </c>
      <c r="K44" s="107">
        <v>3</v>
      </c>
      <c r="L44" s="107">
        <v>2</v>
      </c>
      <c r="M44" s="108">
        <v>2</v>
      </c>
    </row>
    <row r="45" spans="2:13" ht="27.75" customHeight="1" x14ac:dyDescent="0.15">
      <c r="B45" s="1275"/>
      <c r="C45" s="1276"/>
      <c r="D45" s="105"/>
      <c r="E45" s="1281" t="s">
        <v>35</v>
      </c>
      <c r="F45" s="1281"/>
      <c r="G45" s="1281"/>
      <c r="H45" s="1282"/>
      <c r="I45" s="106">
        <v>6828</v>
      </c>
      <c r="J45" s="107">
        <v>6435</v>
      </c>
      <c r="K45" s="107">
        <v>6259</v>
      </c>
      <c r="L45" s="107">
        <v>6053</v>
      </c>
      <c r="M45" s="108">
        <v>5654</v>
      </c>
    </row>
    <row r="46" spans="2:13" ht="27.75" customHeight="1" x14ac:dyDescent="0.15">
      <c r="B46" s="1275"/>
      <c r="C46" s="1276"/>
      <c r="D46" s="109"/>
      <c r="E46" s="1281" t="s">
        <v>36</v>
      </c>
      <c r="F46" s="1281"/>
      <c r="G46" s="1281"/>
      <c r="H46" s="1282"/>
      <c r="I46" s="106">
        <v>578</v>
      </c>
      <c r="J46" s="107">
        <v>577</v>
      </c>
      <c r="K46" s="107">
        <v>575</v>
      </c>
      <c r="L46" s="107">
        <v>573</v>
      </c>
      <c r="M46" s="108">
        <v>570</v>
      </c>
    </row>
    <row r="47" spans="2:13" ht="27.75" customHeight="1" x14ac:dyDescent="0.15">
      <c r="B47" s="1275"/>
      <c r="C47" s="1276"/>
      <c r="D47" s="110"/>
      <c r="E47" s="1283" t="s">
        <v>37</v>
      </c>
      <c r="F47" s="1284"/>
      <c r="G47" s="1284"/>
      <c r="H47" s="1285"/>
      <c r="I47" s="106" t="s">
        <v>518</v>
      </c>
      <c r="J47" s="107" t="s">
        <v>518</v>
      </c>
      <c r="K47" s="107" t="s">
        <v>518</v>
      </c>
      <c r="L47" s="107" t="s">
        <v>518</v>
      </c>
      <c r="M47" s="108" t="s">
        <v>518</v>
      </c>
    </row>
    <row r="48" spans="2:13" ht="27.75" customHeight="1" x14ac:dyDescent="0.15">
      <c r="B48" s="1275"/>
      <c r="C48" s="1276"/>
      <c r="D48" s="105"/>
      <c r="E48" s="1281" t="s">
        <v>38</v>
      </c>
      <c r="F48" s="1281"/>
      <c r="G48" s="1281"/>
      <c r="H48" s="1282"/>
      <c r="I48" s="106" t="s">
        <v>518</v>
      </c>
      <c r="J48" s="107" t="s">
        <v>518</v>
      </c>
      <c r="K48" s="107" t="s">
        <v>518</v>
      </c>
      <c r="L48" s="107" t="s">
        <v>518</v>
      </c>
      <c r="M48" s="108" t="s">
        <v>518</v>
      </c>
    </row>
    <row r="49" spans="2:13" ht="27.75" customHeight="1" x14ac:dyDescent="0.15">
      <c r="B49" s="1277"/>
      <c r="C49" s="1278"/>
      <c r="D49" s="105"/>
      <c r="E49" s="1281" t="s">
        <v>39</v>
      </c>
      <c r="F49" s="1281"/>
      <c r="G49" s="1281"/>
      <c r="H49" s="1282"/>
      <c r="I49" s="106" t="s">
        <v>518</v>
      </c>
      <c r="J49" s="107" t="s">
        <v>518</v>
      </c>
      <c r="K49" s="107" t="s">
        <v>518</v>
      </c>
      <c r="L49" s="107" t="s">
        <v>518</v>
      </c>
      <c r="M49" s="108" t="s">
        <v>518</v>
      </c>
    </row>
    <row r="50" spans="2:13" ht="27.75" customHeight="1" x14ac:dyDescent="0.15">
      <c r="B50" s="1286" t="s">
        <v>40</v>
      </c>
      <c r="C50" s="1287"/>
      <c r="D50" s="111"/>
      <c r="E50" s="1281" t="s">
        <v>41</v>
      </c>
      <c r="F50" s="1281"/>
      <c r="G50" s="1281"/>
      <c r="H50" s="1282"/>
      <c r="I50" s="106">
        <v>24495</v>
      </c>
      <c r="J50" s="107">
        <v>24525</v>
      </c>
      <c r="K50" s="107">
        <v>20863</v>
      </c>
      <c r="L50" s="107">
        <v>19050</v>
      </c>
      <c r="M50" s="108">
        <v>17467</v>
      </c>
    </row>
    <row r="51" spans="2:13" ht="27.75" customHeight="1" x14ac:dyDescent="0.15">
      <c r="B51" s="1275"/>
      <c r="C51" s="1276"/>
      <c r="D51" s="105"/>
      <c r="E51" s="1281" t="s">
        <v>42</v>
      </c>
      <c r="F51" s="1281"/>
      <c r="G51" s="1281"/>
      <c r="H51" s="1282"/>
      <c r="I51" s="106">
        <v>1229</v>
      </c>
      <c r="J51" s="107">
        <v>1291</v>
      </c>
      <c r="K51" s="107">
        <v>1234</v>
      </c>
      <c r="L51" s="107">
        <v>1306</v>
      </c>
      <c r="M51" s="108">
        <v>1418</v>
      </c>
    </row>
    <row r="52" spans="2:13" ht="27.75" customHeight="1" x14ac:dyDescent="0.15">
      <c r="B52" s="1277"/>
      <c r="C52" s="1278"/>
      <c r="D52" s="105"/>
      <c r="E52" s="1281" t="s">
        <v>43</v>
      </c>
      <c r="F52" s="1281"/>
      <c r="G52" s="1281"/>
      <c r="H52" s="1282"/>
      <c r="I52" s="106">
        <v>29769</v>
      </c>
      <c r="J52" s="107">
        <v>29552</v>
      </c>
      <c r="K52" s="107">
        <v>30465</v>
      </c>
      <c r="L52" s="107">
        <v>30235</v>
      </c>
      <c r="M52" s="108">
        <v>30996</v>
      </c>
    </row>
    <row r="53" spans="2:13" ht="27.75" customHeight="1" thickBot="1" x14ac:dyDescent="0.2">
      <c r="B53" s="1288" t="s">
        <v>44</v>
      </c>
      <c r="C53" s="1289"/>
      <c r="D53" s="112"/>
      <c r="E53" s="1290" t="s">
        <v>45</v>
      </c>
      <c r="F53" s="1290"/>
      <c r="G53" s="1290"/>
      <c r="H53" s="1291"/>
      <c r="I53" s="113">
        <v>-7917</v>
      </c>
      <c r="J53" s="114">
        <v>-9013</v>
      </c>
      <c r="K53" s="114">
        <v>-5550</v>
      </c>
      <c r="L53" s="114">
        <v>-4355</v>
      </c>
      <c r="M53" s="115">
        <v>-2123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Co4UVFg7O5HSMG6LYdKbv4peDI5GuYNs/TNWen3YVqXSqdLkEn+3jPi0gMl7gFd0TvLus3g5UNxoj7uD893w==" saltValue="LWxu8IK5VRG1s85cc4YO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0" t="s">
        <v>48</v>
      </c>
      <c r="D55" s="1300"/>
      <c r="E55" s="1301"/>
      <c r="F55" s="127">
        <v>12428</v>
      </c>
      <c r="G55" s="127">
        <v>10824</v>
      </c>
      <c r="H55" s="128">
        <v>9363</v>
      </c>
    </row>
    <row r="56" spans="2:8" ht="52.5" customHeight="1" x14ac:dyDescent="0.15">
      <c r="B56" s="129"/>
      <c r="C56" s="1302" t="s">
        <v>49</v>
      </c>
      <c r="D56" s="1302"/>
      <c r="E56" s="1303"/>
      <c r="F56" s="130">
        <v>3598</v>
      </c>
      <c r="G56" s="130">
        <v>3604</v>
      </c>
      <c r="H56" s="131">
        <v>3609</v>
      </c>
    </row>
    <row r="57" spans="2:8" ht="53.25" customHeight="1" x14ac:dyDescent="0.15">
      <c r="B57" s="129"/>
      <c r="C57" s="1304" t="s">
        <v>50</v>
      </c>
      <c r="D57" s="1304"/>
      <c r="E57" s="1305"/>
      <c r="F57" s="132">
        <v>4373</v>
      </c>
      <c r="G57" s="132">
        <v>4157</v>
      </c>
      <c r="H57" s="133">
        <v>4947</v>
      </c>
    </row>
    <row r="58" spans="2:8" ht="45.75" customHeight="1" x14ac:dyDescent="0.15">
      <c r="B58" s="134"/>
      <c r="C58" s="1292" t="s">
        <v>586</v>
      </c>
      <c r="D58" s="1293"/>
      <c r="E58" s="1294"/>
      <c r="F58" s="135">
        <v>1345</v>
      </c>
      <c r="G58" s="135">
        <v>1350</v>
      </c>
      <c r="H58" s="136">
        <v>1353</v>
      </c>
    </row>
    <row r="59" spans="2:8" ht="45.75" customHeight="1" x14ac:dyDescent="0.15">
      <c r="B59" s="134"/>
      <c r="C59" s="1292" t="s">
        <v>590</v>
      </c>
      <c r="D59" s="1293"/>
      <c r="E59" s="1294"/>
      <c r="F59" s="135">
        <v>0</v>
      </c>
      <c r="G59" s="135">
        <v>0</v>
      </c>
      <c r="H59" s="136">
        <v>1000</v>
      </c>
    </row>
    <row r="60" spans="2:8" ht="45.75" customHeight="1" x14ac:dyDescent="0.15">
      <c r="B60" s="134"/>
      <c r="C60" s="1292" t="s">
        <v>587</v>
      </c>
      <c r="D60" s="1293"/>
      <c r="E60" s="1294"/>
      <c r="F60" s="135">
        <v>596</v>
      </c>
      <c r="G60" s="135">
        <v>570</v>
      </c>
      <c r="H60" s="136">
        <v>546</v>
      </c>
    </row>
    <row r="61" spans="2:8" ht="45.75" customHeight="1" x14ac:dyDescent="0.15">
      <c r="B61" s="134"/>
      <c r="C61" s="1292" t="s">
        <v>589</v>
      </c>
      <c r="D61" s="1293"/>
      <c r="E61" s="1294"/>
      <c r="F61" s="135">
        <v>641</v>
      </c>
      <c r="G61" s="135">
        <v>597</v>
      </c>
      <c r="H61" s="136">
        <v>508</v>
      </c>
    </row>
    <row r="62" spans="2:8" ht="45.75" customHeight="1" thickBot="1" x14ac:dyDescent="0.2">
      <c r="B62" s="137"/>
      <c r="C62" s="1295" t="s">
        <v>588</v>
      </c>
      <c r="D62" s="1296"/>
      <c r="E62" s="1297"/>
      <c r="F62" s="138">
        <v>451</v>
      </c>
      <c r="G62" s="138">
        <v>451</v>
      </c>
      <c r="H62" s="139">
        <v>451</v>
      </c>
    </row>
    <row r="63" spans="2:8" ht="52.5" customHeight="1" thickBot="1" x14ac:dyDescent="0.2">
      <c r="B63" s="140"/>
      <c r="C63" s="1298" t="s">
        <v>51</v>
      </c>
      <c r="D63" s="1298"/>
      <c r="E63" s="1299"/>
      <c r="F63" s="141">
        <v>20399</v>
      </c>
      <c r="G63" s="141">
        <v>18584</v>
      </c>
      <c r="H63" s="142">
        <v>17919</v>
      </c>
    </row>
    <row r="64" spans="2:8" ht="15" customHeight="1" x14ac:dyDescent="0.15"/>
    <row r="65" ht="0" hidden="1" customHeight="1" x14ac:dyDescent="0.15"/>
    <row r="66" ht="0" hidden="1" customHeight="1" x14ac:dyDescent="0.15"/>
  </sheetData>
  <sheetProtection algorithmName="SHA-512" hashValue="iGIHkp6EvMyNA37C7hMZ/rk8R1gEHm/LuMFXVjQUxOsyDmsIIoyRNz6Q97wDtQZJWgZuc7THky++vDvsX46Frw==" saltValue="eFLBSMaURz9ZrX+/DiA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6"/>
      <c r="H50" s="1306"/>
      <c r="I50" s="1306"/>
      <c r="J50" s="1306"/>
      <c r="K50" s="404"/>
      <c r="L50" s="404"/>
      <c r="M50" s="405"/>
      <c r="N50" s="40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15">
      <c r="B51" s="394"/>
      <c r="G51" s="1324"/>
      <c r="H51" s="1324"/>
      <c r="I51" s="1325"/>
      <c r="J51" s="1325"/>
      <c r="K51" s="1323"/>
      <c r="L51" s="1323"/>
      <c r="M51" s="1323"/>
      <c r="N51" s="1323"/>
      <c r="AM51" s="403"/>
      <c r="AN51" s="1313" t="s">
        <v>606</v>
      </c>
      <c r="AO51" s="1313"/>
      <c r="AP51" s="1313"/>
      <c r="AQ51" s="1313"/>
      <c r="AR51" s="1313"/>
      <c r="AS51" s="1313"/>
      <c r="AT51" s="1313"/>
      <c r="AU51" s="1313"/>
      <c r="AV51" s="1313"/>
      <c r="AW51" s="1313"/>
      <c r="AX51" s="1313"/>
      <c r="AY51" s="1313"/>
      <c r="AZ51" s="1313"/>
      <c r="BA51" s="1313"/>
      <c r="BB51" s="1313" t="s">
        <v>607</v>
      </c>
      <c r="BC51" s="1313"/>
      <c r="BD51" s="1313"/>
      <c r="BE51" s="1313"/>
      <c r="BF51" s="1313"/>
      <c r="BG51" s="1313"/>
      <c r="BH51" s="1313"/>
      <c r="BI51" s="1313"/>
      <c r="BJ51" s="1313"/>
      <c r="BK51" s="1313"/>
      <c r="BL51" s="1313"/>
      <c r="BM51" s="1313"/>
      <c r="BN51" s="1313"/>
      <c r="BO51" s="1313"/>
      <c r="BP51" s="1312"/>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4"/>
      <c r="G52" s="1324"/>
      <c r="H52" s="1324"/>
      <c r="I52" s="1325"/>
      <c r="J52" s="1325"/>
      <c r="K52" s="1323"/>
      <c r="L52" s="1323"/>
      <c r="M52" s="1323"/>
      <c r="N52" s="1323"/>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4"/>
      <c r="H53" s="1324"/>
      <c r="I53" s="1306"/>
      <c r="J53" s="1306"/>
      <c r="K53" s="1323"/>
      <c r="L53" s="1323"/>
      <c r="M53" s="1323"/>
      <c r="N53" s="1323"/>
      <c r="AM53" s="403"/>
      <c r="AN53" s="1313"/>
      <c r="AO53" s="1313"/>
      <c r="AP53" s="1313"/>
      <c r="AQ53" s="1313"/>
      <c r="AR53" s="1313"/>
      <c r="AS53" s="1313"/>
      <c r="AT53" s="1313"/>
      <c r="AU53" s="1313"/>
      <c r="AV53" s="1313"/>
      <c r="AW53" s="1313"/>
      <c r="AX53" s="1313"/>
      <c r="AY53" s="1313"/>
      <c r="AZ53" s="1313"/>
      <c r="BA53" s="1313"/>
      <c r="BB53" s="1313" t="s">
        <v>608</v>
      </c>
      <c r="BC53" s="1313"/>
      <c r="BD53" s="1313"/>
      <c r="BE53" s="1313"/>
      <c r="BF53" s="1313"/>
      <c r="BG53" s="1313"/>
      <c r="BH53" s="1313"/>
      <c r="BI53" s="1313"/>
      <c r="BJ53" s="1313"/>
      <c r="BK53" s="1313"/>
      <c r="BL53" s="1313"/>
      <c r="BM53" s="1313"/>
      <c r="BN53" s="1313"/>
      <c r="BO53" s="1313"/>
      <c r="BP53" s="1312"/>
      <c r="BQ53" s="1311"/>
      <c r="BR53" s="1311"/>
      <c r="BS53" s="1311"/>
      <c r="BT53" s="1311"/>
      <c r="BU53" s="1311"/>
      <c r="BV53" s="1311"/>
      <c r="BW53" s="1311"/>
      <c r="BX53" s="1311">
        <v>48.6</v>
      </c>
      <c r="BY53" s="1311"/>
      <c r="BZ53" s="1311"/>
      <c r="CA53" s="1311"/>
      <c r="CB53" s="1311"/>
      <c r="CC53" s="1311"/>
      <c r="CD53" s="1311"/>
      <c r="CE53" s="1311"/>
      <c r="CF53" s="1311">
        <v>49.1</v>
      </c>
      <c r="CG53" s="1311"/>
      <c r="CH53" s="1311"/>
      <c r="CI53" s="1311"/>
      <c r="CJ53" s="1311"/>
      <c r="CK53" s="1311"/>
      <c r="CL53" s="1311"/>
      <c r="CM53" s="1311"/>
      <c r="CN53" s="1311">
        <v>50.8</v>
      </c>
      <c r="CO53" s="1311"/>
      <c r="CP53" s="1311"/>
      <c r="CQ53" s="1311"/>
      <c r="CR53" s="1311"/>
      <c r="CS53" s="1311"/>
      <c r="CT53" s="1311"/>
      <c r="CU53" s="1311"/>
      <c r="CV53" s="1311">
        <v>52</v>
      </c>
      <c r="CW53" s="1311"/>
      <c r="CX53" s="1311"/>
      <c r="CY53" s="1311"/>
      <c r="CZ53" s="1311"/>
      <c r="DA53" s="1311"/>
      <c r="DB53" s="1311"/>
      <c r="DC53" s="1311"/>
    </row>
    <row r="54" spans="1:109" x14ac:dyDescent="0.15">
      <c r="A54" s="402"/>
      <c r="B54" s="394"/>
      <c r="G54" s="1324"/>
      <c r="H54" s="1324"/>
      <c r="I54" s="1306"/>
      <c r="J54" s="1306"/>
      <c r="K54" s="1323"/>
      <c r="L54" s="1323"/>
      <c r="M54" s="1323"/>
      <c r="N54" s="1323"/>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6"/>
      <c r="H55" s="1306"/>
      <c r="I55" s="1306"/>
      <c r="J55" s="1306"/>
      <c r="K55" s="1323"/>
      <c r="L55" s="1323"/>
      <c r="M55" s="1323"/>
      <c r="N55" s="1323"/>
      <c r="AN55" s="1310" t="s">
        <v>609</v>
      </c>
      <c r="AO55" s="1310"/>
      <c r="AP55" s="1310"/>
      <c r="AQ55" s="1310"/>
      <c r="AR55" s="1310"/>
      <c r="AS55" s="1310"/>
      <c r="AT55" s="1310"/>
      <c r="AU55" s="1310"/>
      <c r="AV55" s="1310"/>
      <c r="AW55" s="1310"/>
      <c r="AX55" s="1310"/>
      <c r="AY55" s="1310"/>
      <c r="AZ55" s="1310"/>
      <c r="BA55" s="1310"/>
      <c r="BB55" s="1313" t="s">
        <v>607</v>
      </c>
      <c r="BC55" s="1313"/>
      <c r="BD55" s="1313"/>
      <c r="BE55" s="1313"/>
      <c r="BF55" s="1313"/>
      <c r="BG55" s="1313"/>
      <c r="BH55" s="1313"/>
      <c r="BI55" s="1313"/>
      <c r="BJ55" s="1313"/>
      <c r="BK55" s="1313"/>
      <c r="BL55" s="1313"/>
      <c r="BM55" s="1313"/>
      <c r="BN55" s="1313"/>
      <c r="BO55" s="1313"/>
      <c r="BP55" s="1312"/>
      <c r="BQ55" s="1311"/>
      <c r="BR55" s="1311"/>
      <c r="BS55" s="1311"/>
      <c r="BT55" s="1311"/>
      <c r="BU55" s="1311"/>
      <c r="BV55" s="1311"/>
      <c r="BW55" s="1311"/>
      <c r="BX55" s="1311">
        <v>39</v>
      </c>
      <c r="BY55" s="1311"/>
      <c r="BZ55" s="1311"/>
      <c r="CA55" s="1311"/>
      <c r="CB55" s="1311"/>
      <c r="CC55" s="1311"/>
      <c r="CD55" s="1311"/>
      <c r="CE55" s="1311"/>
      <c r="CF55" s="1311">
        <v>32.5</v>
      </c>
      <c r="CG55" s="1311"/>
      <c r="CH55" s="1311"/>
      <c r="CI55" s="1311"/>
      <c r="CJ55" s="1311"/>
      <c r="CK55" s="1311"/>
      <c r="CL55" s="1311"/>
      <c r="CM55" s="1311"/>
      <c r="CN55" s="1311">
        <v>30.2</v>
      </c>
      <c r="CO55" s="1311"/>
      <c r="CP55" s="1311"/>
      <c r="CQ55" s="1311"/>
      <c r="CR55" s="1311"/>
      <c r="CS55" s="1311"/>
      <c r="CT55" s="1311"/>
      <c r="CU55" s="1311"/>
      <c r="CV55" s="1311">
        <v>25.4</v>
      </c>
      <c r="CW55" s="1311"/>
      <c r="CX55" s="1311"/>
      <c r="CY55" s="1311"/>
      <c r="CZ55" s="1311"/>
      <c r="DA55" s="1311"/>
      <c r="DB55" s="1311"/>
      <c r="DC55" s="1311"/>
    </row>
    <row r="56" spans="1:109" x14ac:dyDescent="0.15">
      <c r="A56" s="402"/>
      <c r="B56" s="394"/>
      <c r="G56" s="1306"/>
      <c r="H56" s="1306"/>
      <c r="I56" s="1306"/>
      <c r="J56" s="1306"/>
      <c r="K56" s="1323"/>
      <c r="L56" s="1323"/>
      <c r="M56" s="1323"/>
      <c r="N56" s="1323"/>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6"/>
      <c r="H57" s="1306"/>
      <c r="I57" s="1326"/>
      <c r="J57" s="1326"/>
      <c r="K57" s="1323"/>
      <c r="L57" s="1323"/>
      <c r="M57" s="1323"/>
      <c r="N57" s="1323"/>
      <c r="AM57" s="387"/>
      <c r="AN57" s="1310"/>
      <c r="AO57" s="1310"/>
      <c r="AP57" s="1310"/>
      <c r="AQ57" s="1310"/>
      <c r="AR57" s="1310"/>
      <c r="AS57" s="1310"/>
      <c r="AT57" s="1310"/>
      <c r="AU57" s="1310"/>
      <c r="AV57" s="1310"/>
      <c r="AW57" s="1310"/>
      <c r="AX57" s="1310"/>
      <c r="AY57" s="1310"/>
      <c r="AZ57" s="1310"/>
      <c r="BA57" s="1310"/>
      <c r="BB57" s="1313" t="s">
        <v>608</v>
      </c>
      <c r="BC57" s="1313"/>
      <c r="BD57" s="1313"/>
      <c r="BE57" s="1313"/>
      <c r="BF57" s="1313"/>
      <c r="BG57" s="1313"/>
      <c r="BH57" s="1313"/>
      <c r="BI57" s="1313"/>
      <c r="BJ57" s="1313"/>
      <c r="BK57" s="1313"/>
      <c r="BL57" s="1313"/>
      <c r="BM57" s="1313"/>
      <c r="BN57" s="1313"/>
      <c r="BO57" s="1313"/>
      <c r="BP57" s="1312"/>
      <c r="BQ57" s="1311"/>
      <c r="BR57" s="1311"/>
      <c r="BS57" s="1311"/>
      <c r="BT57" s="1311"/>
      <c r="BU57" s="1311"/>
      <c r="BV57" s="1311"/>
      <c r="BW57" s="1311"/>
      <c r="BX57" s="1311">
        <v>55.4</v>
      </c>
      <c r="BY57" s="1311"/>
      <c r="BZ57" s="1311"/>
      <c r="CA57" s="1311"/>
      <c r="CB57" s="1311"/>
      <c r="CC57" s="1311"/>
      <c r="CD57" s="1311"/>
      <c r="CE57" s="1311"/>
      <c r="CF57" s="1311">
        <v>57</v>
      </c>
      <c r="CG57" s="1311"/>
      <c r="CH57" s="1311"/>
      <c r="CI57" s="1311"/>
      <c r="CJ57" s="1311"/>
      <c r="CK57" s="1311"/>
      <c r="CL57" s="1311"/>
      <c r="CM57" s="1311"/>
      <c r="CN57" s="1311">
        <v>58.9</v>
      </c>
      <c r="CO57" s="1311"/>
      <c r="CP57" s="1311"/>
      <c r="CQ57" s="1311"/>
      <c r="CR57" s="1311"/>
      <c r="CS57" s="1311"/>
      <c r="CT57" s="1311"/>
      <c r="CU57" s="1311"/>
      <c r="CV57" s="1311">
        <v>60.2</v>
      </c>
      <c r="CW57" s="1311"/>
      <c r="CX57" s="1311"/>
      <c r="CY57" s="1311"/>
      <c r="CZ57" s="1311"/>
      <c r="DA57" s="1311"/>
      <c r="DB57" s="1311"/>
      <c r="DC57" s="1311"/>
      <c r="DD57" s="407"/>
      <c r="DE57" s="406"/>
    </row>
    <row r="58" spans="1:109" s="402" customFormat="1" x14ac:dyDescent="0.15">
      <c r="A58" s="387"/>
      <c r="B58" s="406"/>
      <c r="G58" s="1306"/>
      <c r="H58" s="1306"/>
      <c r="I58" s="1326"/>
      <c r="J58" s="1326"/>
      <c r="K58" s="1323"/>
      <c r="L58" s="1323"/>
      <c r="M58" s="1323"/>
      <c r="N58" s="1323"/>
      <c r="AM58" s="387"/>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6"/>
      <c r="H72" s="1306"/>
      <c r="I72" s="1306"/>
      <c r="J72" s="1306"/>
      <c r="K72" s="404"/>
      <c r="L72" s="404"/>
      <c r="M72" s="405"/>
      <c r="N72" s="40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x14ac:dyDescent="0.15">
      <c r="B73" s="394"/>
      <c r="G73" s="1324"/>
      <c r="H73" s="1324"/>
      <c r="I73" s="1324"/>
      <c r="J73" s="1324"/>
      <c r="K73" s="1327"/>
      <c r="L73" s="1327"/>
      <c r="M73" s="1327"/>
      <c r="N73" s="1327"/>
      <c r="AM73" s="403"/>
      <c r="AN73" s="1313" t="s">
        <v>606</v>
      </c>
      <c r="AO73" s="1313"/>
      <c r="AP73" s="1313"/>
      <c r="AQ73" s="1313"/>
      <c r="AR73" s="1313"/>
      <c r="AS73" s="1313"/>
      <c r="AT73" s="1313"/>
      <c r="AU73" s="1313"/>
      <c r="AV73" s="1313"/>
      <c r="AW73" s="1313"/>
      <c r="AX73" s="1313"/>
      <c r="AY73" s="1313"/>
      <c r="AZ73" s="1313"/>
      <c r="BA73" s="1313"/>
      <c r="BB73" s="1313" t="s">
        <v>607</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4"/>
      <c r="G74" s="1324"/>
      <c r="H74" s="1324"/>
      <c r="I74" s="1324"/>
      <c r="J74" s="1324"/>
      <c r="K74" s="1327"/>
      <c r="L74" s="1327"/>
      <c r="M74" s="1327"/>
      <c r="N74" s="1327"/>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4"/>
      <c r="H75" s="1324"/>
      <c r="I75" s="1306"/>
      <c r="J75" s="1306"/>
      <c r="K75" s="1323"/>
      <c r="L75" s="1323"/>
      <c r="M75" s="1323"/>
      <c r="N75" s="1323"/>
      <c r="AM75" s="403"/>
      <c r="AN75" s="1313"/>
      <c r="AO75" s="1313"/>
      <c r="AP75" s="1313"/>
      <c r="AQ75" s="1313"/>
      <c r="AR75" s="1313"/>
      <c r="AS75" s="1313"/>
      <c r="AT75" s="1313"/>
      <c r="AU75" s="1313"/>
      <c r="AV75" s="1313"/>
      <c r="AW75" s="1313"/>
      <c r="AX75" s="1313"/>
      <c r="AY75" s="1313"/>
      <c r="AZ75" s="1313"/>
      <c r="BA75" s="1313"/>
      <c r="BB75" s="1313" t="s">
        <v>612</v>
      </c>
      <c r="BC75" s="1313"/>
      <c r="BD75" s="1313"/>
      <c r="BE75" s="1313"/>
      <c r="BF75" s="1313"/>
      <c r="BG75" s="1313"/>
      <c r="BH75" s="1313"/>
      <c r="BI75" s="1313"/>
      <c r="BJ75" s="1313"/>
      <c r="BK75" s="1313"/>
      <c r="BL75" s="1313"/>
      <c r="BM75" s="1313"/>
      <c r="BN75" s="1313"/>
      <c r="BO75" s="1313"/>
      <c r="BP75" s="1311">
        <v>7</v>
      </c>
      <c r="BQ75" s="1311"/>
      <c r="BR75" s="1311"/>
      <c r="BS75" s="1311"/>
      <c r="BT75" s="1311"/>
      <c r="BU75" s="1311"/>
      <c r="BV75" s="1311"/>
      <c r="BW75" s="1311"/>
      <c r="BX75" s="1311">
        <v>5.7</v>
      </c>
      <c r="BY75" s="1311"/>
      <c r="BZ75" s="1311"/>
      <c r="CA75" s="1311"/>
      <c r="CB75" s="1311"/>
      <c r="CC75" s="1311"/>
      <c r="CD75" s="1311"/>
      <c r="CE75" s="1311"/>
      <c r="CF75" s="1311">
        <v>5.0999999999999996</v>
      </c>
      <c r="CG75" s="1311"/>
      <c r="CH75" s="1311"/>
      <c r="CI75" s="1311"/>
      <c r="CJ75" s="1311"/>
      <c r="CK75" s="1311"/>
      <c r="CL75" s="1311"/>
      <c r="CM75" s="1311"/>
      <c r="CN75" s="1311">
        <v>5.2</v>
      </c>
      <c r="CO75" s="1311"/>
      <c r="CP75" s="1311"/>
      <c r="CQ75" s="1311"/>
      <c r="CR75" s="1311"/>
      <c r="CS75" s="1311"/>
      <c r="CT75" s="1311"/>
      <c r="CU75" s="1311"/>
      <c r="CV75" s="1311">
        <v>5.2</v>
      </c>
      <c r="CW75" s="1311"/>
      <c r="CX75" s="1311"/>
      <c r="CY75" s="1311"/>
      <c r="CZ75" s="1311"/>
      <c r="DA75" s="1311"/>
      <c r="DB75" s="1311"/>
      <c r="DC75" s="1311"/>
    </row>
    <row r="76" spans="2:107" x14ac:dyDescent="0.15">
      <c r="B76" s="394"/>
      <c r="G76" s="1324"/>
      <c r="H76" s="1324"/>
      <c r="I76" s="1306"/>
      <c r="J76" s="1306"/>
      <c r="K76" s="1323"/>
      <c r="L76" s="1323"/>
      <c r="M76" s="1323"/>
      <c r="N76" s="1323"/>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6"/>
      <c r="H77" s="1306"/>
      <c r="I77" s="1306"/>
      <c r="J77" s="1306"/>
      <c r="K77" s="1327"/>
      <c r="L77" s="1327"/>
      <c r="M77" s="1327"/>
      <c r="N77" s="1327"/>
      <c r="AN77" s="1310" t="s">
        <v>609</v>
      </c>
      <c r="AO77" s="1310"/>
      <c r="AP77" s="1310"/>
      <c r="AQ77" s="1310"/>
      <c r="AR77" s="1310"/>
      <c r="AS77" s="1310"/>
      <c r="AT77" s="1310"/>
      <c r="AU77" s="1310"/>
      <c r="AV77" s="1310"/>
      <c r="AW77" s="1310"/>
      <c r="AX77" s="1310"/>
      <c r="AY77" s="1310"/>
      <c r="AZ77" s="1310"/>
      <c r="BA77" s="1310"/>
      <c r="BB77" s="1313" t="s">
        <v>607</v>
      </c>
      <c r="BC77" s="1313"/>
      <c r="BD77" s="1313"/>
      <c r="BE77" s="1313"/>
      <c r="BF77" s="1313"/>
      <c r="BG77" s="1313"/>
      <c r="BH77" s="1313"/>
      <c r="BI77" s="1313"/>
      <c r="BJ77" s="1313"/>
      <c r="BK77" s="1313"/>
      <c r="BL77" s="1313"/>
      <c r="BM77" s="1313"/>
      <c r="BN77" s="1313"/>
      <c r="BO77" s="1313"/>
      <c r="BP77" s="1311">
        <v>45.9</v>
      </c>
      <c r="BQ77" s="1311"/>
      <c r="BR77" s="1311"/>
      <c r="BS77" s="1311"/>
      <c r="BT77" s="1311"/>
      <c r="BU77" s="1311"/>
      <c r="BV77" s="1311"/>
      <c r="BW77" s="1311"/>
      <c r="BX77" s="1311">
        <v>39</v>
      </c>
      <c r="BY77" s="1311"/>
      <c r="BZ77" s="1311"/>
      <c r="CA77" s="1311"/>
      <c r="CB77" s="1311"/>
      <c r="CC77" s="1311"/>
      <c r="CD77" s="1311"/>
      <c r="CE77" s="1311"/>
      <c r="CF77" s="1311">
        <v>32.5</v>
      </c>
      <c r="CG77" s="1311"/>
      <c r="CH77" s="1311"/>
      <c r="CI77" s="1311"/>
      <c r="CJ77" s="1311"/>
      <c r="CK77" s="1311"/>
      <c r="CL77" s="1311"/>
      <c r="CM77" s="1311"/>
      <c r="CN77" s="1311">
        <v>30.2</v>
      </c>
      <c r="CO77" s="1311"/>
      <c r="CP77" s="1311"/>
      <c r="CQ77" s="1311"/>
      <c r="CR77" s="1311"/>
      <c r="CS77" s="1311"/>
      <c r="CT77" s="1311"/>
      <c r="CU77" s="1311"/>
      <c r="CV77" s="1311">
        <v>25.4</v>
      </c>
      <c r="CW77" s="1311"/>
      <c r="CX77" s="1311"/>
      <c r="CY77" s="1311"/>
      <c r="CZ77" s="1311"/>
      <c r="DA77" s="1311"/>
      <c r="DB77" s="1311"/>
      <c r="DC77" s="1311"/>
    </row>
    <row r="78" spans="2:107" x14ac:dyDescent="0.15">
      <c r="B78" s="394"/>
      <c r="G78" s="1306"/>
      <c r="H78" s="1306"/>
      <c r="I78" s="1306"/>
      <c r="J78" s="1306"/>
      <c r="K78" s="1327"/>
      <c r="L78" s="1327"/>
      <c r="M78" s="1327"/>
      <c r="N78" s="132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6"/>
      <c r="H79" s="1306"/>
      <c r="I79" s="1326"/>
      <c r="J79" s="1326"/>
      <c r="K79" s="1328"/>
      <c r="L79" s="1328"/>
      <c r="M79" s="1328"/>
      <c r="N79" s="1328"/>
      <c r="AN79" s="1310"/>
      <c r="AO79" s="1310"/>
      <c r="AP79" s="1310"/>
      <c r="AQ79" s="1310"/>
      <c r="AR79" s="1310"/>
      <c r="AS79" s="1310"/>
      <c r="AT79" s="1310"/>
      <c r="AU79" s="1310"/>
      <c r="AV79" s="1310"/>
      <c r="AW79" s="1310"/>
      <c r="AX79" s="1310"/>
      <c r="AY79" s="1310"/>
      <c r="AZ79" s="1310"/>
      <c r="BA79" s="1310"/>
      <c r="BB79" s="1313" t="s">
        <v>612</v>
      </c>
      <c r="BC79" s="1313"/>
      <c r="BD79" s="1313"/>
      <c r="BE79" s="1313"/>
      <c r="BF79" s="1313"/>
      <c r="BG79" s="1313"/>
      <c r="BH79" s="1313"/>
      <c r="BI79" s="1313"/>
      <c r="BJ79" s="1313"/>
      <c r="BK79" s="1313"/>
      <c r="BL79" s="1313"/>
      <c r="BM79" s="1313"/>
      <c r="BN79" s="1313"/>
      <c r="BO79" s="1313"/>
      <c r="BP79" s="1311">
        <v>8.8000000000000007</v>
      </c>
      <c r="BQ79" s="1311"/>
      <c r="BR79" s="1311"/>
      <c r="BS79" s="1311"/>
      <c r="BT79" s="1311"/>
      <c r="BU79" s="1311"/>
      <c r="BV79" s="1311"/>
      <c r="BW79" s="1311"/>
      <c r="BX79" s="1311">
        <v>9</v>
      </c>
      <c r="BY79" s="1311"/>
      <c r="BZ79" s="1311"/>
      <c r="CA79" s="1311"/>
      <c r="CB79" s="1311"/>
      <c r="CC79" s="1311"/>
      <c r="CD79" s="1311"/>
      <c r="CE79" s="1311"/>
      <c r="CF79" s="1311">
        <v>8.1999999999999993</v>
      </c>
      <c r="CG79" s="1311"/>
      <c r="CH79" s="1311"/>
      <c r="CI79" s="1311"/>
      <c r="CJ79" s="1311"/>
      <c r="CK79" s="1311"/>
      <c r="CL79" s="1311"/>
      <c r="CM79" s="1311"/>
      <c r="CN79" s="1311">
        <v>8</v>
      </c>
      <c r="CO79" s="1311"/>
      <c r="CP79" s="1311"/>
      <c r="CQ79" s="1311"/>
      <c r="CR79" s="1311"/>
      <c r="CS79" s="1311"/>
      <c r="CT79" s="1311"/>
      <c r="CU79" s="1311"/>
      <c r="CV79" s="1311">
        <v>7.8</v>
      </c>
      <c r="CW79" s="1311"/>
      <c r="CX79" s="1311"/>
      <c r="CY79" s="1311"/>
      <c r="CZ79" s="1311"/>
      <c r="DA79" s="1311"/>
      <c r="DB79" s="1311"/>
      <c r="DC79" s="1311"/>
    </row>
    <row r="80" spans="2:107" x14ac:dyDescent="0.15">
      <c r="B80" s="394"/>
      <c r="G80" s="1306"/>
      <c r="H80" s="1306"/>
      <c r="I80" s="1326"/>
      <c r="J80" s="1326"/>
      <c r="K80" s="1328"/>
      <c r="L80" s="1328"/>
      <c r="M80" s="1328"/>
      <c r="N80" s="132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3UJavbOHJF4Ow3U5r9S0n/mw7UuvBAZntnNb8h36mQvYN29QkoCMXdK3V8BthH8oGFfPnIXFna8b2TG53WLBQ==" saltValue="lkviQmPdx6Pp4LAr4Q1/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Fk+fqgS4OdYjwovMOK9nxC9/esXwED3x4I+onleP8z1EJfH7DykTyrNKLqS59hqsl9qxbW9s21FT6LFKnhwyA==" saltValue="nMd6YK8d3t5TOzeJUPaL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DUCAGdh5uoJIh7xchrVUSHAnne9VkUaGjAsysXzvDr1PfiEoNQME5V+McMUd7OFhH7GoDCMKXi4+AQ+Dmzw==" saltValue="HjvdIALuqGWlzvSkMLwy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104513</v>
      </c>
      <c r="E3" s="161"/>
      <c r="F3" s="162">
        <v>66255</v>
      </c>
      <c r="G3" s="163"/>
      <c r="H3" s="164"/>
    </row>
    <row r="4" spans="1:8" x14ac:dyDescent="0.15">
      <c r="A4" s="165"/>
      <c r="B4" s="166"/>
      <c r="C4" s="167"/>
      <c r="D4" s="168">
        <v>71676</v>
      </c>
      <c r="E4" s="169"/>
      <c r="F4" s="170">
        <v>31822</v>
      </c>
      <c r="G4" s="171"/>
      <c r="H4" s="172"/>
    </row>
    <row r="5" spans="1:8" x14ac:dyDescent="0.15">
      <c r="A5" s="153" t="s">
        <v>552</v>
      </c>
      <c r="B5" s="158"/>
      <c r="C5" s="159"/>
      <c r="D5" s="160">
        <v>60894</v>
      </c>
      <c r="E5" s="161"/>
      <c r="F5" s="162">
        <v>92247</v>
      </c>
      <c r="G5" s="163"/>
      <c r="H5" s="164"/>
    </row>
    <row r="6" spans="1:8" x14ac:dyDescent="0.15">
      <c r="A6" s="165"/>
      <c r="B6" s="166"/>
      <c r="C6" s="167"/>
      <c r="D6" s="168">
        <v>43886</v>
      </c>
      <c r="E6" s="169"/>
      <c r="F6" s="170">
        <v>37204</v>
      </c>
      <c r="G6" s="171"/>
      <c r="H6" s="172"/>
    </row>
    <row r="7" spans="1:8" x14ac:dyDescent="0.15">
      <c r="A7" s="153" t="s">
        <v>553</v>
      </c>
      <c r="B7" s="158"/>
      <c r="C7" s="159"/>
      <c r="D7" s="160">
        <v>98223</v>
      </c>
      <c r="E7" s="161"/>
      <c r="F7" s="162">
        <v>67319</v>
      </c>
      <c r="G7" s="163"/>
      <c r="H7" s="164"/>
    </row>
    <row r="8" spans="1:8" x14ac:dyDescent="0.15">
      <c r="A8" s="165"/>
      <c r="B8" s="166"/>
      <c r="C8" s="167"/>
      <c r="D8" s="168">
        <v>79478</v>
      </c>
      <c r="E8" s="169"/>
      <c r="F8" s="170">
        <v>38101</v>
      </c>
      <c r="G8" s="171"/>
      <c r="H8" s="172"/>
    </row>
    <row r="9" spans="1:8" x14ac:dyDescent="0.15">
      <c r="A9" s="153" t="s">
        <v>554</v>
      </c>
      <c r="B9" s="158"/>
      <c r="C9" s="159"/>
      <c r="D9" s="160">
        <v>64728</v>
      </c>
      <c r="E9" s="161"/>
      <c r="F9" s="162">
        <v>70615</v>
      </c>
      <c r="G9" s="163"/>
      <c r="H9" s="164"/>
    </row>
    <row r="10" spans="1:8" x14ac:dyDescent="0.15">
      <c r="A10" s="165"/>
      <c r="B10" s="166"/>
      <c r="C10" s="167"/>
      <c r="D10" s="168">
        <v>43750</v>
      </c>
      <c r="E10" s="169"/>
      <c r="F10" s="170">
        <v>37382</v>
      </c>
      <c r="G10" s="171"/>
      <c r="H10" s="172"/>
    </row>
    <row r="11" spans="1:8" x14ac:dyDescent="0.15">
      <c r="A11" s="153" t="s">
        <v>555</v>
      </c>
      <c r="B11" s="158"/>
      <c r="C11" s="159"/>
      <c r="D11" s="160">
        <v>95537</v>
      </c>
      <c r="E11" s="161"/>
      <c r="F11" s="162">
        <v>69185</v>
      </c>
      <c r="G11" s="163"/>
      <c r="H11" s="164"/>
    </row>
    <row r="12" spans="1:8" x14ac:dyDescent="0.15">
      <c r="A12" s="165"/>
      <c r="B12" s="166"/>
      <c r="C12" s="173"/>
      <c r="D12" s="168">
        <v>64971</v>
      </c>
      <c r="E12" s="169"/>
      <c r="F12" s="170">
        <v>38519</v>
      </c>
      <c r="G12" s="171"/>
      <c r="H12" s="172"/>
    </row>
    <row r="13" spans="1:8" x14ac:dyDescent="0.15">
      <c r="A13" s="153"/>
      <c r="B13" s="158"/>
      <c r="C13" s="174"/>
      <c r="D13" s="175">
        <v>84779</v>
      </c>
      <c r="E13" s="176"/>
      <c r="F13" s="177">
        <v>73124</v>
      </c>
      <c r="G13" s="178"/>
      <c r="H13" s="164"/>
    </row>
    <row r="14" spans="1:8" x14ac:dyDescent="0.15">
      <c r="A14" s="165"/>
      <c r="B14" s="166"/>
      <c r="C14" s="167"/>
      <c r="D14" s="168">
        <v>60752</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3.74</v>
      </c>
      <c r="C19" s="179">
        <f>ROUND(VALUE(SUBSTITUTE(実質収支比率等に係る経年分析!G$48,"▲","-")),2)</f>
        <v>2.25</v>
      </c>
      <c r="D19" s="179">
        <f>ROUND(VALUE(SUBSTITUTE(実質収支比率等に係る経年分析!H$48,"▲","-")),2)</f>
        <v>0.71</v>
      </c>
      <c r="E19" s="179">
        <f>ROUND(VALUE(SUBSTITUTE(実質収支比率等に係る経年分析!I$48,"▲","-")),2)</f>
        <v>1.07</v>
      </c>
      <c r="F19" s="179">
        <f>ROUND(VALUE(SUBSTITUTE(実質収支比率等に係る経年分析!J$48,"▲","-")),2)</f>
        <v>0.94</v>
      </c>
    </row>
    <row r="20" spans="1:11" x14ac:dyDescent="0.15">
      <c r="A20" s="179" t="s">
        <v>55</v>
      </c>
      <c r="B20" s="179">
        <f>ROUND(VALUE(SUBSTITUTE(実質収支比率等に係る経年分析!F$47,"▲","-")),2)</f>
        <v>67.52</v>
      </c>
      <c r="C20" s="179">
        <f>ROUND(VALUE(SUBSTITUTE(実質収支比率等に係る経年分析!G$47,"▲","-")),2)</f>
        <v>67.849999999999994</v>
      </c>
      <c r="D20" s="179">
        <f>ROUND(VALUE(SUBSTITUTE(実質収支比率等に係る経年分析!H$47,"▲","-")),2)</f>
        <v>61.72</v>
      </c>
      <c r="E20" s="179">
        <f>ROUND(VALUE(SUBSTITUTE(実質収支比率等に係る経年分析!I$47,"▲","-")),2)</f>
        <v>54.71</v>
      </c>
      <c r="F20" s="179">
        <f>ROUND(VALUE(SUBSTITUTE(実質収支比率等に係る経年分析!J$47,"▲","-")),2)</f>
        <v>47.33</v>
      </c>
    </row>
    <row r="21" spans="1:11" x14ac:dyDescent="0.15">
      <c r="A21" s="179" t="s">
        <v>56</v>
      </c>
      <c r="B21" s="179">
        <f>IF(ISNUMBER(VALUE(SUBSTITUTE(実質収支比率等に係る経年分析!F$49,"▲","-"))),ROUND(VALUE(SUBSTITUTE(実質収支比率等に係る経年分析!F$49,"▲","-")),2),NA())</f>
        <v>2.96</v>
      </c>
      <c r="C21" s="179">
        <f>IF(ISNUMBER(VALUE(SUBSTITUTE(実質収支比率等に係る経年分析!G$49,"▲","-"))),ROUND(VALUE(SUBSTITUTE(実質収支比率等に係る経年分析!G$49,"▲","-")),2),NA())</f>
        <v>-0.35</v>
      </c>
      <c r="D21" s="179">
        <f>IF(ISNUMBER(VALUE(SUBSTITUTE(実質収支比率等に係る経年分析!H$49,"▲","-"))),ROUND(VALUE(SUBSTITUTE(実質収支比率等に係る経年分析!H$49,"▲","-")),2),NA())</f>
        <v>-9.09</v>
      </c>
      <c r="E21" s="179">
        <f>IF(ISNUMBER(VALUE(SUBSTITUTE(実質収支比率等に係る経年分析!I$49,"▲","-"))),ROUND(VALUE(SUBSTITUTE(実質収支比率等に係る経年分析!I$49,"▲","-")),2),NA())</f>
        <v>-7.76</v>
      </c>
      <c r="F21" s="179">
        <f>IF(ISNUMBER(VALUE(SUBSTITUTE(実質収支比率等に係る経年分析!J$49,"▲","-"))),ROUND(VALUE(SUBSTITUTE(実質収支比率等に係る経年分析!J$49,"▲","-")),2),NA())</f>
        <v>-7.51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豊香野地区生活排水処理事業会計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住宅新築資金等貸付事業会計</v>
      </c>
      <c r="B30" s="180">
        <f>IF(ROUND(VALUE(SUBSTITUTE(連結実質赤字比率に係る赤字・黒字の構成分析!F$40,"▲", "-")), 2) &lt; 0, ABS(ROUND(VALUE(SUBSTITUTE(連結実質赤字比率に係る赤字・黒字の構成分析!F$40,"▲", "-")), 2)), NA())</f>
        <v>0.01</v>
      </c>
      <c r="C30" s="180" t="e">
        <f>IF(ROUND(VALUE(SUBSTITUTE(連結実質赤字比率に係る赤字・黒字の構成分析!F$40,"▲", "-")), 2) &gt;= 0, ABS(ROUND(VALUE(SUBSTITUTE(連結実質赤字比率に係る赤字・黒字の構成分析!F$40,"▲", "-")), 2)), NA())</f>
        <v>#N/A</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春日野地域下水道事業会計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0.55000000000000004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1.38</v>
      </c>
    </row>
    <row r="35" spans="1:16" x14ac:dyDescent="0.15">
      <c r="A35" s="180" t="str">
        <f>IF(連結実質赤字比率に係る赤字・黒字の構成分析!C$35="",NA(),連結実質赤字比率に係る赤字・黒字の構成分析!C$35)</f>
        <v>介護保険事業会計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0.55000000000000004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1.87</v>
      </c>
    </row>
    <row r="36" spans="1:16" x14ac:dyDescent="0.15">
      <c r="A36" s="180" t="str">
        <f>IF(連結実質赤字比率に係る赤字・黒字の構成分析!C$34="",NA(),連結実質赤字比率に係る赤字・黒字の構成分析!C$34)</f>
        <v>阿南市水道事業会計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8.15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2592</v>
      </c>
      <c r="E42" s="181"/>
      <c r="F42" s="181"/>
      <c r="G42" s="181">
        <f>'実質公債費比率（分子）の構造'!L$52</f>
        <v>2573</v>
      </c>
      <c r="H42" s="181"/>
      <c r="I42" s="181"/>
      <c r="J42" s="181">
        <f>'実質公債費比率（分子）の構造'!M$52</f>
        <v>2586</v>
      </c>
      <c r="K42" s="181"/>
      <c r="L42" s="181"/>
      <c r="M42" s="181">
        <f>'実質公債費比率（分子）の構造'!N$52</f>
        <v>2594</v>
      </c>
      <c r="N42" s="181"/>
      <c r="O42" s="181"/>
      <c r="P42" s="181">
        <f>'実質公債費比率（分子）の構造'!O$52</f>
        <v>2627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343</v>
      </c>
      <c r="C46" s="181"/>
      <c r="D46" s="181"/>
      <c r="E46" s="181">
        <f>'実質公債費比率（分子）の構造'!L$48</f>
        <v>359</v>
      </c>
      <c r="F46" s="181"/>
      <c r="G46" s="181"/>
      <c r="H46" s="181">
        <f>'実質公債費比率（分子）の構造'!M$48</f>
        <v>366</v>
      </c>
      <c r="I46" s="181"/>
      <c r="J46" s="181"/>
      <c r="K46" s="181">
        <f>'実質公債費比率（分子）の構造'!N$48</f>
        <v>411</v>
      </c>
      <c r="L46" s="181"/>
      <c r="M46" s="181"/>
      <c r="N46" s="181">
        <f>'実質公債費比率（分子）の構造'!O$48</f>
        <v>393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3234</v>
      </c>
      <c r="C49" s="181"/>
      <c r="D49" s="181"/>
      <c r="E49" s="181">
        <f>'実質公債費比率（分子）の構造'!L$45</f>
        <v>3075</v>
      </c>
      <c r="F49" s="181"/>
      <c r="G49" s="181"/>
      <c r="H49" s="181">
        <f>'実質公債費比率（分子）の構造'!M$45</f>
        <v>3151</v>
      </c>
      <c r="I49" s="181"/>
      <c r="J49" s="181"/>
      <c r="K49" s="181">
        <f>'実質公債費比率（分子）の構造'!N$45</f>
        <v>3159</v>
      </c>
      <c r="L49" s="181"/>
      <c r="M49" s="181"/>
      <c r="N49" s="181">
        <f>'実質公債費比率（分子）の構造'!O$45</f>
        <v>3058</v>
      </c>
      <c r="O49" s="181"/>
      <c r="P49" s="181"/>
    </row>
    <row r="50" spans="1:16" x14ac:dyDescent="0.15">
      <c r="A50" s="181" t="s">
        <v>71</v>
      </c>
      <c r="B50" s="181" t="e">
        <f>NA()</f>
        <v>#N/A</v>
      </c>
      <c r="C50" s="181">
        <f>IF(ISNUMBER('実質公債費比率（分子）の構造'!K$53),'実質公債費比率（分子）の構造'!K$53,NA())</f>
        <v>986</v>
      </c>
      <c r="D50" s="181" t="e">
        <f>NA()</f>
        <v>#N/A</v>
      </c>
      <c r="E50" s="181" t="e">
        <f>NA()</f>
        <v>#N/A</v>
      </c>
      <c r="F50" s="181">
        <f>IF(ISNUMBER('実質公債費比率（分子）の構造'!L$53),'実質公債費比率（分子）の構造'!L$53,NA())</f>
        <v>862</v>
      </c>
      <c r="G50" s="181" t="e">
        <f>NA()</f>
        <v>#N/A</v>
      </c>
      <c r="H50" s="181" t="e">
        <f>NA()</f>
        <v>#N/A</v>
      </c>
      <c r="I50" s="181">
        <f>IF(ISNUMBER('実質公債費比率（分子）の構造'!M$53),'実質公債費比率（分子）の構造'!M$53,NA())</f>
        <v>932</v>
      </c>
      <c r="J50" s="181" t="e">
        <f>NA()</f>
        <v>#N/A</v>
      </c>
      <c r="K50" s="181" t="e">
        <f>NA()</f>
        <v>#N/A</v>
      </c>
      <c r="L50" s="181">
        <f>IF(ISNUMBER('実質公債費比率（分子）の構造'!N$53),'実質公債費比率（分子）の構造'!N$53,NA())</f>
        <v>977</v>
      </c>
      <c r="M50" s="181" t="e">
        <f>NA()</f>
        <v>#N/A</v>
      </c>
      <c r="N50" s="181" t="e">
        <f>NA()</f>
        <v>#N/A</v>
      </c>
      <c r="O50" s="181">
        <f>IF(ISNUMBER('実質公債費比率（分子）の構造'!O$53),'実質公債費比率（分子）の構造'!O$53,NA())</f>
        <v>825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29769</v>
      </c>
      <c r="E56" s="180"/>
      <c r="F56" s="180"/>
      <c r="G56" s="180">
        <f>'将来負担比率（分子）の構造'!J$52</f>
        <v>29552</v>
      </c>
      <c r="H56" s="180"/>
      <c r="I56" s="180"/>
      <c r="J56" s="180">
        <f>'将来負担比率（分子）の構造'!K$52</f>
        <v>30465</v>
      </c>
      <c r="K56" s="180"/>
      <c r="L56" s="180"/>
      <c r="M56" s="180">
        <f>'将来負担比率（分子）の構造'!L$52</f>
        <v>30235</v>
      </c>
      <c r="N56" s="180"/>
      <c r="O56" s="180"/>
      <c r="P56" s="180">
        <f>'将来負担比率（分子）の構造'!M$52</f>
        <v>30996</v>
      </c>
    </row>
    <row r="57" spans="1:16" x14ac:dyDescent="0.15">
      <c r="A57" s="180" t="s">
        <v>42</v>
      </c>
      <c r="B57" s="180"/>
      <c r="C57" s="180"/>
      <c r="D57" s="180">
        <f>'将来負担比率（分子）の構造'!I$51</f>
        <v>1229</v>
      </c>
      <c r="E57" s="180"/>
      <c r="F57" s="180"/>
      <c r="G57" s="180">
        <f>'将来負担比率（分子）の構造'!J$51</f>
        <v>1291</v>
      </c>
      <c r="H57" s="180"/>
      <c r="I57" s="180"/>
      <c r="J57" s="180">
        <f>'将来負担比率（分子）の構造'!K$51</f>
        <v>1234</v>
      </c>
      <c r="K57" s="180"/>
      <c r="L57" s="180"/>
      <c r="M57" s="180">
        <f>'将来負担比率（分子）の構造'!L$51</f>
        <v>1306</v>
      </c>
      <c r="N57" s="180"/>
      <c r="O57" s="180"/>
      <c r="P57" s="180">
        <f>'将来負担比率（分子）の構造'!M$51</f>
        <v>1418</v>
      </c>
    </row>
    <row r="58" spans="1:16" x14ac:dyDescent="0.15">
      <c r="A58" s="180" t="s">
        <v>41</v>
      </c>
      <c r="B58" s="180"/>
      <c r="C58" s="180"/>
      <c r="D58" s="180">
        <f>'将来負担比率（分子）の構造'!I$50</f>
        <v>24495</v>
      </c>
      <c r="E58" s="180"/>
      <c r="F58" s="180"/>
      <c r="G58" s="180">
        <f>'将来負担比率（分子）の構造'!J$50</f>
        <v>24525</v>
      </c>
      <c r="H58" s="180"/>
      <c r="I58" s="180"/>
      <c r="J58" s="180">
        <f>'将来負担比率（分子）の構造'!K$50</f>
        <v>20863</v>
      </c>
      <c r="K58" s="180"/>
      <c r="L58" s="180"/>
      <c r="M58" s="180">
        <f>'将来負担比率（分子）の構造'!L$50</f>
        <v>19050</v>
      </c>
      <c r="N58" s="180"/>
      <c r="O58" s="180"/>
      <c r="P58" s="180">
        <f>'将来負担比率（分子）の構造'!M$50</f>
        <v>17467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578</v>
      </c>
      <c r="C61" s="180"/>
      <c r="D61" s="180"/>
      <c r="E61" s="180">
        <f>'将来負担比率（分子）の構造'!J$46</f>
        <v>577</v>
      </c>
      <c r="F61" s="180"/>
      <c r="G61" s="180"/>
      <c r="H61" s="180">
        <f>'将来負担比率（分子）の構造'!K$46</f>
        <v>575</v>
      </c>
      <c r="I61" s="180"/>
      <c r="J61" s="180"/>
      <c r="K61" s="180">
        <f>'将来負担比率（分子）の構造'!L$46</f>
        <v>573</v>
      </c>
      <c r="L61" s="180"/>
      <c r="M61" s="180"/>
      <c r="N61" s="180">
        <f>'将来負担比率（分子）の構造'!M$46</f>
        <v>570</v>
      </c>
      <c r="O61" s="180"/>
      <c r="P61" s="180"/>
    </row>
    <row r="62" spans="1:16" x14ac:dyDescent="0.15">
      <c r="A62" s="180" t="s">
        <v>35</v>
      </c>
      <c r="B62" s="180">
        <f>'将来負担比率（分子）の構造'!I$45</f>
        <v>6828</v>
      </c>
      <c r="C62" s="180"/>
      <c r="D62" s="180"/>
      <c r="E62" s="180">
        <f>'将来負担比率（分子）の構造'!J$45</f>
        <v>6435</v>
      </c>
      <c r="F62" s="180"/>
      <c r="G62" s="180"/>
      <c r="H62" s="180">
        <f>'将来負担比率（分子）の構造'!K$45</f>
        <v>6259</v>
      </c>
      <c r="I62" s="180"/>
      <c r="J62" s="180"/>
      <c r="K62" s="180">
        <f>'将来負担比率（分子）の構造'!L$45</f>
        <v>6053</v>
      </c>
      <c r="L62" s="180"/>
      <c r="M62" s="180"/>
      <c r="N62" s="180">
        <f>'将来負担比率（分子）の構造'!M$45</f>
        <v>5654</v>
      </c>
      <c r="O62" s="180"/>
      <c r="P62" s="180"/>
    </row>
    <row r="63" spans="1:16" x14ac:dyDescent="0.15">
      <c r="A63" s="180" t="s">
        <v>34</v>
      </c>
      <c r="B63" s="180">
        <f>'将来負担比率（分子）の構造'!I$44</f>
        <v>5</v>
      </c>
      <c r="C63" s="180"/>
      <c r="D63" s="180"/>
      <c r="E63" s="180">
        <f>'将来負担比率（分子）の構造'!J$44</f>
        <v>4</v>
      </c>
      <c r="F63" s="180"/>
      <c r="G63" s="180"/>
      <c r="H63" s="180">
        <f>'将来負担比率（分子）の構造'!K$44</f>
        <v>3</v>
      </c>
      <c r="I63" s="180"/>
      <c r="J63" s="180"/>
      <c r="K63" s="180">
        <f>'将来負担比率（分子）の構造'!L$44</f>
        <v>2</v>
      </c>
      <c r="L63" s="180"/>
      <c r="M63" s="180"/>
      <c r="N63" s="180">
        <f>'将来負担比率（分子）の構造'!M$44</f>
        <v>2</v>
      </c>
      <c r="O63" s="180"/>
      <c r="P63" s="180"/>
    </row>
    <row r="64" spans="1:16" x14ac:dyDescent="0.15">
      <c r="A64" s="180" t="s">
        <v>33</v>
      </c>
      <c r="B64" s="180">
        <f>'将来負担比率（分子）の構造'!I$43</f>
        <v>5887</v>
      </c>
      <c r="C64" s="180"/>
      <c r="D64" s="180"/>
      <c r="E64" s="180">
        <f>'将来負担比率（分子）の構造'!J$43</f>
        <v>5573</v>
      </c>
      <c r="F64" s="180"/>
      <c r="G64" s="180"/>
      <c r="H64" s="180">
        <f>'将来負担比率（分子）の構造'!K$43</f>
        <v>5480</v>
      </c>
      <c r="I64" s="180"/>
      <c r="J64" s="180"/>
      <c r="K64" s="180">
        <f>'将来負担比率（分子）の構造'!L$43</f>
        <v>5466</v>
      </c>
      <c r="L64" s="180"/>
      <c r="M64" s="180"/>
      <c r="N64" s="180">
        <f>'将来負担比率（分子）の構造'!M$43</f>
        <v>5283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34280</v>
      </c>
      <c r="C66" s="180"/>
      <c r="D66" s="180"/>
      <c r="E66" s="180">
        <f>'将来負担比率（分子）の構造'!J$41</f>
        <v>33766</v>
      </c>
      <c r="F66" s="180"/>
      <c r="G66" s="180"/>
      <c r="H66" s="180">
        <f>'将来負担比率（分子）の構造'!K$41</f>
        <v>34695</v>
      </c>
      <c r="I66" s="180"/>
      <c r="J66" s="180"/>
      <c r="K66" s="180">
        <f>'将来負担比率（分子）の構造'!L$41</f>
        <v>34142</v>
      </c>
      <c r="L66" s="180"/>
      <c r="M66" s="180"/>
      <c r="N66" s="180">
        <f>'将来負担比率（分子）の構造'!M$41</f>
        <v>36250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12428</v>
      </c>
      <c r="C72" s="184">
        <f>基金残高に係る経年分析!G55</f>
        <v>10824</v>
      </c>
      <c r="D72" s="184">
        <f>基金残高に係る経年分析!H55</f>
        <v>9363</v>
      </c>
    </row>
    <row r="73" spans="1:16" x14ac:dyDescent="0.15">
      <c r="A73" s="183" t="s">
        <v>78</v>
      </c>
      <c r="B73" s="184">
        <f>基金残高に係る経年分析!F56</f>
        <v>3598</v>
      </c>
      <c r="C73" s="184">
        <f>基金残高に係る経年分析!G56</f>
        <v>3604</v>
      </c>
      <c r="D73" s="184">
        <f>基金残高に係る経年分析!H56</f>
        <v>3609</v>
      </c>
    </row>
    <row r="74" spans="1:16" x14ac:dyDescent="0.15">
      <c r="A74" s="183" t="s">
        <v>79</v>
      </c>
      <c r="B74" s="184">
        <f>基金残高に係る経年分析!F57</f>
        <v>4373</v>
      </c>
      <c r="C74" s="184">
        <f>基金残高に係る経年分析!G57</f>
        <v>4157</v>
      </c>
      <c r="D74" s="184">
        <f>基金残高に係る経年分析!H57</f>
        <v>4947</v>
      </c>
    </row>
  </sheetData>
  <sheetProtection algorithmName="SHA-512" hashValue="OJkrz8Hi++2nmQ4Fp8T2/YctAY2/RuBS8ZVxUqJNZ+DWTb7ScYNvudjlFydljRnqP4vFnZLUj3NnDOaoVS+aNg==" saltValue="ca7ZO/8n6RtV2lKrnjUr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13986132</v>
      </c>
      <c r="S5" s="669"/>
      <c r="T5" s="669"/>
      <c r="U5" s="669"/>
      <c r="V5" s="669"/>
      <c r="W5" s="669"/>
      <c r="X5" s="669"/>
      <c r="Y5" s="670"/>
      <c r="Z5" s="671">
        <v>37.1</v>
      </c>
      <c r="AA5" s="671"/>
      <c r="AB5" s="671"/>
      <c r="AC5" s="671"/>
      <c r="AD5" s="672">
        <v>13986132</v>
      </c>
      <c r="AE5" s="672"/>
      <c r="AF5" s="672"/>
      <c r="AG5" s="672"/>
      <c r="AH5" s="672"/>
      <c r="AI5" s="672"/>
      <c r="AJ5" s="672"/>
      <c r="AK5" s="672"/>
      <c r="AL5" s="673">
        <v>72.7</v>
      </c>
      <c r="AM5" s="674"/>
      <c r="AN5" s="674"/>
      <c r="AO5" s="675"/>
      <c r="AP5" s="665" t="s">
        <v>228</v>
      </c>
      <c r="AQ5" s="666"/>
      <c r="AR5" s="666"/>
      <c r="AS5" s="666"/>
      <c r="AT5" s="666"/>
      <c r="AU5" s="666"/>
      <c r="AV5" s="666"/>
      <c r="AW5" s="666"/>
      <c r="AX5" s="666"/>
      <c r="AY5" s="666"/>
      <c r="AZ5" s="666"/>
      <c r="BA5" s="666"/>
      <c r="BB5" s="666"/>
      <c r="BC5" s="666"/>
      <c r="BD5" s="666"/>
      <c r="BE5" s="666"/>
      <c r="BF5" s="667"/>
      <c r="BG5" s="679">
        <v>13986132</v>
      </c>
      <c r="BH5" s="680"/>
      <c r="BI5" s="680"/>
      <c r="BJ5" s="680"/>
      <c r="BK5" s="680"/>
      <c r="BL5" s="680"/>
      <c r="BM5" s="680"/>
      <c r="BN5" s="681"/>
      <c r="BO5" s="682">
        <v>100</v>
      </c>
      <c r="BP5" s="682"/>
      <c r="BQ5" s="682"/>
      <c r="BR5" s="682"/>
      <c r="BS5" s="683">
        <v>376689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318516</v>
      </c>
      <c r="S6" s="680"/>
      <c r="T6" s="680"/>
      <c r="U6" s="680"/>
      <c r="V6" s="680"/>
      <c r="W6" s="680"/>
      <c r="X6" s="680"/>
      <c r="Y6" s="681"/>
      <c r="Z6" s="682">
        <v>0.8</v>
      </c>
      <c r="AA6" s="682"/>
      <c r="AB6" s="682"/>
      <c r="AC6" s="682"/>
      <c r="AD6" s="683">
        <v>318516</v>
      </c>
      <c r="AE6" s="683"/>
      <c r="AF6" s="683"/>
      <c r="AG6" s="683"/>
      <c r="AH6" s="683"/>
      <c r="AI6" s="683"/>
      <c r="AJ6" s="683"/>
      <c r="AK6" s="683"/>
      <c r="AL6" s="684">
        <v>1.7</v>
      </c>
      <c r="AM6" s="685"/>
      <c r="AN6" s="685"/>
      <c r="AO6" s="686"/>
      <c r="AP6" s="676" t="s">
        <v>233</v>
      </c>
      <c r="AQ6" s="677"/>
      <c r="AR6" s="677"/>
      <c r="AS6" s="677"/>
      <c r="AT6" s="677"/>
      <c r="AU6" s="677"/>
      <c r="AV6" s="677"/>
      <c r="AW6" s="677"/>
      <c r="AX6" s="677"/>
      <c r="AY6" s="677"/>
      <c r="AZ6" s="677"/>
      <c r="BA6" s="677"/>
      <c r="BB6" s="677"/>
      <c r="BC6" s="677"/>
      <c r="BD6" s="677"/>
      <c r="BE6" s="677"/>
      <c r="BF6" s="678"/>
      <c r="BG6" s="679">
        <v>13986132</v>
      </c>
      <c r="BH6" s="680"/>
      <c r="BI6" s="680"/>
      <c r="BJ6" s="680"/>
      <c r="BK6" s="680"/>
      <c r="BL6" s="680"/>
      <c r="BM6" s="680"/>
      <c r="BN6" s="681"/>
      <c r="BO6" s="682">
        <v>100</v>
      </c>
      <c r="BP6" s="682"/>
      <c r="BQ6" s="682"/>
      <c r="BR6" s="682"/>
      <c r="BS6" s="683">
        <v>376689</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301089</v>
      </c>
      <c r="CS6" s="680"/>
      <c r="CT6" s="680"/>
      <c r="CU6" s="680"/>
      <c r="CV6" s="680"/>
      <c r="CW6" s="680"/>
      <c r="CX6" s="680"/>
      <c r="CY6" s="681"/>
      <c r="CZ6" s="673">
        <v>0.8</v>
      </c>
      <c r="DA6" s="674"/>
      <c r="DB6" s="674"/>
      <c r="DC6" s="693"/>
      <c r="DD6" s="688" t="s">
        <v>130</v>
      </c>
      <c r="DE6" s="680"/>
      <c r="DF6" s="680"/>
      <c r="DG6" s="680"/>
      <c r="DH6" s="680"/>
      <c r="DI6" s="680"/>
      <c r="DJ6" s="680"/>
      <c r="DK6" s="680"/>
      <c r="DL6" s="680"/>
      <c r="DM6" s="680"/>
      <c r="DN6" s="680"/>
      <c r="DO6" s="680"/>
      <c r="DP6" s="681"/>
      <c r="DQ6" s="688">
        <v>301089</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23910</v>
      </c>
      <c r="S7" s="680"/>
      <c r="T7" s="680"/>
      <c r="U7" s="680"/>
      <c r="V7" s="680"/>
      <c r="W7" s="680"/>
      <c r="X7" s="680"/>
      <c r="Y7" s="681"/>
      <c r="Z7" s="682">
        <v>0.1</v>
      </c>
      <c r="AA7" s="682"/>
      <c r="AB7" s="682"/>
      <c r="AC7" s="682"/>
      <c r="AD7" s="683">
        <v>23910</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5610699</v>
      </c>
      <c r="BH7" s="680"/>
      <c r="BI7" s="680"/>
      <c r="BJ7" s="680"/>
      <c r="BK7" s="680"/>
      <c r="BL7" s="680"/>
      <c r="BM7" s="680"/>
      <c r="BN7" s="681"/>
      <c r="BO7" s="682">
        <v>40.1</v>
      </c>
      <c r="BP7" s="682"/>
      <c r="BQ7" s="682"/>
      <c r="BR7" s="682"/>
      <c r="BS7" s="683">
        <v>376689</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4074736</v>
      </c>
      <c r="CS7" s="680"/>
      <c r="CT7" s="680"/>
      <c r="CU7" s="680"/>
      <c r="CV7" s="680"/>
      <c r="CW7" s="680"/>
      <c r="CX7" s="680"/>
      <c r="CY7" s="681"/>
      <c r="CZ7" s="682">
        <v>11.3</v>
      </c>
      <c r="DA7" s="682"/>
      <c r="DB7" s="682"/>
      <c r="DC7" s="682"/>
      <c r="DD7" s="688">
        <v>31844</v>
      </c>
      <c r="DE7" s="680"/>
      <c r="DF7" s="680"/>
      <c r="DG7" s="680"/>
      <c r="DH7" s="680"/>
      <c r="DI7" s="680"/>
      <c r="DJ7" s="680"/>
      <c r="DK7" s="680"/>
      <c r="DL7" s="680"/>
      <c r="DM7" s="680"/>
      <c r="DN7" s="680"/>
      <c r="DO7" s="680"/>
      <c r="DP7" s="681"/>
      <c r="DQ7" s="688">
        <v>2877223</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64080</v>
      </c>
      <c r="S8" s="680"/>
      <c r="T8" s="680"/>
      <c r="U8" s="680"/>
      <c r="V8" s="680"/>
      <c r="W8" s="680"/>
      <c r="X8" s="680"/>
      <c r="Y8" s="681"/>
      <c r="Z8" s="682">
        <v>0.2</v>
      </c>
      <c r="AA8" s="682"/>
      <c r="AB8" s="682"/>
      <c r="AC8" s="682"/>
      <c r="AD8" s="683">
        <v>64080</v>
      </c>
      <c r="AE8" s="683"/>
      <c r="AF8" s="683"/>
      <c r="AG8" s="683"/>
      <c r="AH8" s="683"/>
      <c r="AI8" s="683"/>
      <c r="AJ8" s="683"/>
      <c r="AK8" s="683"/>
      <c r="AL8" s="684">
        <v>0.3</v>
      </c>
      <c r="AM8" s="685"/>
      <c r="AN8" s="685"/>
      <c r="AO8" s="686"/>
      <c r="AP8" s="676" t="s">
        <v>239</v>
      </c>
      <c r="AQ8" s="677"/>
      <c r="AR8" s="677"/>
      <c r="AS8" s="677"/>
      <c r="AT8" s="677"/>
      <c r="AU8" s="677"/>
      <c r="AV8" s="677"/>
      <c r="AW8" s="677"/>
      <c r="AX8" s="677"/>
      <c r="AY8" s="677"/>
      <c r="AZ8" s="677"/>
      <c r="BA8" s="677"/>
      <c r="BB8" s="677"/>
      <c r="BC8" s="677"/>
      <c r="BD8" s="677"/>
      <c r="BE8" s="677"/>
      <c r="BF8" s="678"/>
      <c r="BG8" s="679">
        <v>120725</v>
      </c>
      <c r="BH8" s="680"/>
      <c r="BI8" s="680"/>
      <c r="BJ8" s="680"/>
      <c r="BK8" s="680"/>
      <c r="BL8" s="680"/>
      <c r="BM8" s="680"/>
      <c r="BN8" s="681"/>
      <c r="BO8" s="682">
        <v>0.9</v>
      </c>
      <c r="BP8" s="682"/>
      <c r="BQ8" s="682"/>
      <c r="BR8" s="682"/>
      <c r="BS8" s="688" t="s">
        <v>130</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12012573</v>
      </c>
      <c r="CS8" s="680"/>
      <c r="CT8" s="680"/>
      <c r="CU8" s="680"/>
      <c r="CV8" s="680"/>
      <c r="CW8" s="680"/>
      <c r="CX8" s="680"/>
      <c r="CY8" s="681"/>
      <c r="CZ8" s="682">
        <v>33.200000000000003</v>
      </c>
      <c r="DA8" s="682"/>
      <c r="DB8" s="682"/>
      <c r="DC8" s="682"/>
      <c r="DD8" s="688">
        <v>1337</v>
      </c>
      <c r="DE8" s="680"/>
      <c r="DF8" s="680"/>
      <c r="DG8" s="680"/>
      <c r="DH8" s="680"/>
      <c r="DI8" s="680"/>
      <c r="DJ8" s="680"/>
      <c r="DK8" s="680"/>
      <c r="DL8" s="680"/>
      <c r="DM8" s="680"/>
      <c r="DN8" s="680"/>
      <c r="DO8" s="680"/>
      <c r="DP8" s="681"/>
      <c r="DQ8" s="688">
        <v>6394284</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55551</v>
      </c>
      <c r="S9" s="680"/>
      <c r="T9" s="680"/>
      <c r="U9" s="680"/>
      <c r="V9" s="680"/>
      <c r="W9" s="680"/>
      <c r="X9" s="680"/>
      <c r="Y9" s="681"/>
      <c r="Z9" s="682">
        <v>0.1</v>
      </c>
      <c r="AA9" s="682"/>
      <c r="AB9" s="682"/>
      <c r="AC9" s="682"/>
      <c r="AD9" s="683">
        <v>55551</v>
      </c>
      <c r="AE9" s="683"/>
      <c r="AF9" s="683"/>
      <c r="AG9" s="683"/>
      <c r="AH9" s="683"/>
      <c r="AI9" s="683"/>
      <c r="AJ9" s="683"/>
      <c r="AK9" s="683"/>
      <c r="AL9" s="684">
        <v>0.3</v>
      </c>
      <c r="AM9" s="685"/>
      <c r="AN9" s="685"/>
      <c r="AO9" s="686"/>
      <c r="AP9" s="676" t="s">
        <v>242</v>
      </c>
      <c r="AQ9" s="677"/>
      <c r="AR9" s="677"/>
      <c r="AS9" s="677"/>
      <c r="AT9" s="677"/>
      <c r="AU9" s="677"/>
      <c r="AV9" s="677"/>
      <c r="AW9" s="677"/>
      <c r="AX9" s="677"/>
      <c r="AY9" s="677"/>
      <c r="AZ9" s="677"/>
      <c r="BA9" s="677"/>
      <c r="BB9" s="677"/>
      <c r="BC9" s="677"/>
      <c r="BD9" s="677"/>
      <c r="BE9" s="677"/>
      <c r="BF9" s="678"/>
      <c r="BG9" s="679">
        <v>3200473</v>
      </c>
      <c r="BH9" s="680"/>
      <c r="BI9" s="680"/>
      <c r="BJ9" s="680"/>
      <c r="BK9" s="680"/>
      <c r="BL9" s="680"/>
      <c r="BM9" s="680"/>
      <c r="BN9" s="681"/>
      <c r="BO9" s="682">
        <v>22.9</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5055711</v>
      </c>
      <c r="CS9" s="680"/>
      <c r="CT9" s="680"/>
      <c r="CU9" s="680"/>
      <c r="CV9" s="680"/>
      <c r="CW9" s="680"/>
      <c r="CX9" s="680"/>
      <c r="CY9" s="681"/>
      <c r="CZ9" s="682">
        <v>14</v>
      </c>
      <c r="DA9" s="682"/>
      <c r="DB9" s="682"/>
      <c r="DC9" s="682"/>
      <c r="DD9" s="688">
        <v>2220899</v>
      </c>
      <c r="DE9" s="680"/>
      <c r="DF9" s="680"/>
      <c r="DG9" s="680"/>
      <c r="DH9" s="680"/>
      <c r="DI9" s="680"/>
      <c r="DJ9" s="680"/>
      <c r="DK9" s="680"/>
      <c r="DL9" s="680"/>
      <c r="DM9" s="680"/>
      <c r="DN9" s="680"/>
      <c r="DO9" s="680"/>
      <c r="DP9" s="681"/>
      <c r="DQ9" s="688">
        <v>3184322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140</v>
      </c>
      <c r="AA10" s="682"/>
      <c r="AB10" s="682"/>
      <c r="AC10" s="682"/>
      <c r="AD10" s="683" t="s">
        <v>130</v>
      </c>
      <c r="AE10" s="683"/>
      <c r="AF10" s="683"/>
      <c r="AG10" s="683"/>
      <c r="AH10" s="683"/>
      <c r="AI10" s="683"/>
      <c r="AJ10" s="683"/>
      <c r="AK10" s="683"/>
      <c r="AL10" s="684" t="s">
        <v>130</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221860</v>
      </c>
      <c r="BH10" s="680"/>
      <c r="BI10" s="680"/>
      <c r="BJ10" s="680"/>
      <c r="BK10" s="680"/>
      <c r="BL10" s="680"/>
      <c r="BM10" s="680"/>
      <c r="BN10" s="681"/>
      <c r="BO10" s="682">
        <v>1.6</v>
      </c>
      <c r="BP10" s="682"/>
      <c r="BQ10" s="682"/>
      <c r="BR10" s="682"/>
      <c r="BS10" s="688">
        <v>38171</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37775</v>
      </c>
      <c r="CS10" s="680"/>
      <c r="CT10" s="680"/>
      <c r="CU10" s="680"/>
      <c r="CV10" s="680"/>
      <c r="CW10" s="680"/>
      <c r="CX10" s="680"/>
      <c r="CY10" s="681"/>
      <c r="CZ10" s="682">
        <v>0.1</v>
      </c>
      <c r="DA10" s="682"/>
      <c r="DB10" s="682"/>
      <c r="DC10" s="682"/>
      <c r="DD10" s="688" t="s">
        <v>130</v>
      </c>
      <c r="DE10" s="680"/>
      <c r="DF10" s="680"/>
      <c r="DG10" s="680"/>
      <c r="DH10" s="680"/>
      <c r="DI10" s="680"/>
      <c r="DJ10" s="680"/>
      <c r="DK10" s="680"/>
      <c r="DL10" s="680"/>
      <c r="DM10" s="680"/>
      <c r="DN10" s="680"/>
      <c r="DO10" s="680"/>
      <c r="DP10" s="681"/>
      <c r="DQ10" s="688">
        <v>29542</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140</v>
      </c>
      <c r="AA11" s="682"/>
      <c r="AB11" s="682"/>
      <c r="AC11" s="682"/>
      <c r="AD11" s="683" t="s">
        <v>130</v>
      </c>
      <c r="AE11" s="683"/>
      <c r="AF11" s="683"/>
      <c r="AG11" s="683"/>
      <c r="AH11" s="683"/>
      <c r="AI11" s="683"/>
      <c r="AJ11" s="683"/>
      <c r="AK11" s="683"/>
      <c r="AL11" s="684" t="s">
        <v>140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2067641</v>
      </c>
      <c r="BH11" s="680"/>
      <c r="BI11" s="680"/>
      <c r="BJ11" s="680"/>
      <c r="BK11" s="680"/>
      <c r="BL11" s="680"/>
      <c r="BM11" s="680"/>
      <c r="BN11" s="681"/>
      <c r="BO11" s="682">
        <v>14.8</v>
      </c>
      <c r="BP11" s="682"/>
      <c r="BQ11" s="682"/>
      <c r="BR11" s="682"/>
      <c r="BS11" s="688">
        <v>338518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1157494</v>
      </c>
      <c r="CS11" s="680"/>
      <c r="CT11" s="680"/>
      <c r="CU11" s="680"/>
      <c r="CV11" s="680"/>
      <c r="CW11" s="680"/>
      <c r="CX11" s="680"/>
      <c r="CY11" s="681"/>
      <c r="CZ11" s="682">
        <v>3.2</v>
      </c>
      <c r="DA11" s="682"/>
      <c r="DB11" s="682"/>
      <c r="DC11" s="682"/>
      <c r="DD11" s="688">
        <v>310642</v>
      </c>
      <c r="DE11" s="680"/>
      <c r="DF11" s="680"/>
      <c r="DG11" s="680"/>
      <c r="DH11" s="680"/>
      <c r="DI11" s="680"/>
      <c r="DJ11" s="680"/>
      <c r="DK11" s="680"/>
      <c r="DL11" s="680"/>
      <c r="DM11" s="680"/>
      <c r="DN11" s="680"/>
      <c r="DO11" s="680"/>
      <c r="DP11" s="681"/>
      <c r="DQ11" s="688">
        <v>616028</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1338006</v>
      </c>
      <c r="S12" s="680"/>
      <c r="T12" s="680"/>
      <c r="U12" s="680"/>
      <c r="V12" s="680"/>
      <c r="W12" s="680"/>
      <c r="X12" s="680"/>
      <c r="Y12" s="681"/>
      <c r="Z12" s="682">
        <v>3.6</v>
      </c>
      <c r="AA12" s="682"/>
      <c r="AB12" s="682"/>
      <c r="AC12" s="682"/>
      <c r="AD12" s="683">
        <v>1338006</v>
      </c>
      <c r="AE12" s="683"/>
      <c r="AF12" s="683"/>
      <c r="AG12" s="683"/>
      <c r="AH12" s="683"/>
      <c r="AI12" s="683"/>
      <c r="AJ12" s="683"/>
      <c r="AK12" s="683"/>
      <c r="AL12" s="684">
        <v>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7697433</v>
      </c>
      <c r="BH12" s="680"/>
      <c r="BI12" s="680"/>
      <c r="BJ12" s="680"/>
      <c r="BK12" s="680"/>
      <c r="BL12" s="680"/>
      <c r="BM12" s="680"/>
      <c r="BN12" s="681"/>
      <c r="BO12" s="682">
        <v>55</v>
      </c>
      <c r="BP12" s="682"/>
      <c r="BQ12" s="682"/>
      <c r="BR12" s="682"/>
      <c r="BS12" s="688" t="s">
        <v>243</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267151</v>
      </c>
      <c r="CS12" s="680"/>
      <c r="CT12" s="680"/>
      <c r="CU12" s="680"/>
      <c r="CV12" s="680"/>
      <c r="CW12" s="680"/>
      <c r="CX12" s="680"/>
      <c r="CY12" s="681"/>
      <c r="CZ12" s="682">
        <v>0.7</v>
      </c>
      <c r="DA12" s="682"/>
      <c r="DB12" s="682"/>
      <c r="DC12" s="682"/>
      <c r="DD12" s="688">
        <v>2134</v>
      </c>
      <c r="DE12" s="680"/>
      <c r="DF12" s="680"/>
      <c r="DG12" s="680"/>
      <c r="DH12" s="680"/>
      <c r="DI12" s="680"/>
      <c r="DJ12" s="680"/>
      <c r="DK12" s="680"/>
      <c r="DL12" s="680"/>
      <c r="DM12" s="680"/>
      <c r="DN12" s="680"/>
      <c r="DO12" s="680"/>
      <c r="DP12" s="681"/>
      <c r="DQ12" s="688">
        <v>236106</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22233</v>
      </c>
      <c r="S13" s="680"/>
      <c r="T13" s="680"/>
      <c r="U13" s="680"/>
      <c r="V13" s="680"/>
      <c r="W13" s="680"/>
      <c r="X13" s="680"/>
      <c r="Y13" s="681"/>
      <c r="Z13" s="682">
        <v>0.1</v>
      </c>
      <c r="AA13" s="682"/>
      <c r="AB13" s="682"/>
      <c r="AC13" s="682"/>
      <c r="AD13" s="683">
        <v>22233</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7661868</v>
      </c>
      <c r="BH13" s="680"/>
      <c r="BI13" s="680"/>
      <c r="BJ13" s="680"/>
      <c r="BK13" s="680"/>
      <c r="BL13" s="680"/>
      <c r="BM13" s="680"/>
      <c r="BN13" s="681"/>
      <c r="BO13" s="682">
        <v>54.8</v>
      </c>
      <c r="BP13" s="682"/>
      <c r="BQ13" s="682"/>
      <c r="BR13" s="682"/>
      <c r="BS13" s="688" t="s">
        <v>243</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3322784</v>
      </c>
      <c r="CS13" s="680"/>
      <c r="CT13" s="680"/>
      <c r="CU13" s="680"/>
      <c r="CV13" s="680"/>
      <c r="CW13" s="680"/>
      <c r="CX13" s="680"/>
      <c r="CY13" s="681"/>
      <c r="CZ13" s="682">
        <v>9.1999999999999993</v>
      </c>
      <c r="DA13" s="682"/>
      <c r="DB13" s="682"/>
      <c r="DC13" s="682"/>
      <c r="DD13" s="688">
        <v>1671601</v>
      </c>
      <c r="DE13" s="680"/>
      <c r="DF13" s="680"/>
      <c r="DG13" s="680"/>
      <c r="DH13" s="680"/>
      <c r="DI13" s="680"/>
      <c r="DJ13" s="680"/>
      <c r="DK13" s="680"/>
      <c r="DL13" s="680"/>
      <c r="DM13" s="680"/>
      <c r="DN13" s="680"/>
      <c r="DO13" s="680"/>
      <c r="DP13" s="681"/>
      <c r="DQ13" s="688">
        <v>1227574</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243</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140</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249180</v>
      </c>
      <c r="BH14" s="680"/>
      <c r="BI14" s="680"/>
      <c r="BJ14" s="680"/>
      <c r="BK14" s="680"/>
      <c r="BL14" s="680"/>
      <c r="BM14" s="680"/>
      <c r="BN14" s="681"/>
      <c r="BO14" s="682">
        <v>1.8</v>
      </c>
      <c r="BP14" s="682"/>
      <c r="BQ14" s="682"/>
      <c r="BR14" s="682"/>
      <c r="BS14" s="688" t="s">
        <v>130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1195496</v>
      </c>
      <c r="CS14" s="680"/>
      <c r="CT14" s="680"/>
      <c r="CU14" s="680"/>
      <c r="CV14" s="680"/>
      <c r="CW14" s="680"/>
      <c r="CX14" s="680"/>
      <c r="CY14" s="681"/>
      <c r="CZ14" s="682">
        <v>3.3</v>
      </c>
      <c r="DA14" s="682"/>
      <c r="DB14" s="682"/>
      <c r="DC14" s="682"/>
      <c r="DD14" s="688">
        <v>204352</v>
      </c>
      <c r="DE14" s="680"/>
      <c r="DF14" s="680"/>
      <c r="DG14" s="680"/>
      <c r="DH14" s="680"/>
      <c r="DI14" s="680"/>
      <c r="DJ14" s="680"/>
      <c r="DK14" s="680"/>
      <c r="DL14" s="680"/>
      <c r="DM14" s="680"/>
      <c r="DN14" s="680"/>
      <c r="DO14" s="680"/>
      <c r="DP14" s="681"/>
      <c r="DQ14" s="688">
        <v>972468</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57151</v>
      </c>
      <c r="S15" s="680"/>
      <c r="T15" s="680"/>
      <c r="U15" s="680"/>
      <c r="V15" s="680"/>
      <c r="W15" s="680"/>
      <c r="X15" s="680"/>
      <c r="Y15" s="681"/>
      <c r="Z15" s="682">
        <v>0.2</v>
      </c>
      <c r="AA15" s="682"/>
      <c r="AB15" s="682"/>
      <c r="AC15" s="682"/>
      <c r="AD15" s="683">
        <v>57151</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428744</v>
      </c>
      <c r="BH15" s="680"/>
      <c r="BI15" s="680"/>
      <c r="BJ15" s="680"/>
      <c r="BK15" s="680"/>
      <c r="BL15" s="680"/>
      <c r="BM15" s="680"/>
      <c r="BN15" s="681"/>
      <c r="BO15" s="682">
        <v>3.1</v>
      </c>
      <c r="BP15" s="682"/>
      <c r="BQ15" s="682"/>
      <c r="BR15" s="682"/>
      <c r="BS15" s="688" t="s">
        <v>140</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5651067</v>
      </c>
      <c r="CS15" s="680"/>
      <c r="CT15" s="680"/>
      <c r="CU15" s="680"/>
      <c r="CV15" s="680"/>
      <c r="CW15" s="680"/>
      <c r="CX15" s="680"/>
      <c r="CY15" s="681"/>
      <c r="CZ15" s="682">
        <v>15.6</v>
      </c>
      <c r="DA15" s="682"/>
      <c r="DB15" s="682"/>
      <c r="DC15" s="682"/>
      <c r="DD15" s="688">
        <v>2579799</v>
      </c>
      <c r="DE15" s="680"/>
      <c r="DF15" s="680"/>
      <c r="DG15" s="680"/>
      <c r="DH15" s="680"/>
      <c r="DI15" s="680"/>
      <c r="DJ15" s="680"/>
      <c r="DK15" s="680"/>
      <c r="DL15" s="680"/>
      <c r="DM15" s="680"/>
      <c r="DN15" s="680"/>
      <c r="DO15" s="680"/>
      <c r="DP15" s="681"/>
      <c r="DQ15" s="688">
        <v>2715102</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243</v>
      </c>
      <c r="AA16" s="682"/>
      <c r="AB16" s="682"/>
      <c r="AC16" s="682"/>
      <c r="AD16" s="683" t="s">
        <v>243</v>
      </c>
      <c r="AE16" s="683"/>
      <c r="AF16" s="683"/>
      <c r="AG16" s="683"/>
      <c r="AH16" s="683"/>
      <c r="AI16" s="683"/>
      <c r="AJ16" s="683"/>
      <c r="AK16" s="683"/>
      <c r="AL16" s="684" t="s">
        <v>243</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v>76</v>
      </c>
      <c r="BH16" s="680"/>
      <c r="BI16" s="680"/>
      <c r="BJ16" s="680"/>
      <c r="BK16" s="680"/>
      <c r="BL16" s="680"/>
      <c r="BM16" s="680"/>
      <c r="BN16" s="681"/>
      <c r="BO16" s="682">
        <v>0</v>
      </c>
      <c r="BP16" s="682"/>
      <c r="BQ16" s="682"/>
      <c r="BR16" s="682"/>
      <c r="BS16" s="688" t="s">
        <v>130</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10032</v>
      </c>
      <c r="CS16" s="680"/>
      <c r="CT16" s="680"/>
      <c r="CU16" s="680"/>
      <c r="CV16" s="680"/>
      <c r="CW16" s="680"/>
      <c r="CX16" s="680"/>
      <c r="CY16" s="681"/>
      <c r="CZ16" s="682">
        <v>0</v>
      </c>
      <c r="DA16" s="682"/>
      <c r="DB16" s="682"/>
      <c r="DC16" s="682"/>
      <c r="DD16" s="688" t="s">
        <v>243</v>
      </c>
      <c r="DE16" s="680"/>
      <c r="DF16" s="680"/>
      <c r="DG16" s="680"/>
      <c r="DH16" s="680"/>
      <c r="DI16" s="680"/>
      <c r="DJ16" s="680"/>
      <c r="DK16" s="680"/>
      <c r="DL16" s="680"/>
      <c r="DM16" s="680"/>
      <c r="DN16" s="680"/>
      <c r="DO16" s="680"/>
      <c r="DP16" s="681"/>
      <c r="DQ16" s="688">
        <v>108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38153</v>
      </c>
      <c r="S17" s="680"/>
      <c r="T17" s="680"/>
      <c r="U17" s="680"/>
      <c r="V17" s="680"/>
      <c r="W17" s="680"/>
      <c r="X17" s="680"/>
      <c r="Y17" s="681"/>
      <c r="Z17" s="682">
        <v>0.1</v>
      </c>
      <c r="AA17" s="682"/>
      <c r="AB17" s="682"/>
      <c r="AC17" s="682"/>
      <c r="AD17" s="683">
        <v>38153</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140</v>
      </c>
      <c r="BH17" s="680"/>
      <c r="BI17" s="680"/>
      <c r="BJ17" s="680"/>
      <c r="BK17" s="680"/>
      <c r="BL17" s="680"/>
      <c r="BM17" s="680"/>
      <c r="BN17" s="681"/>
      <c r="BO17" s="682" t="s">
        <v>140</v>
      </c>
      <c r="BP17" s="682"/>
      <c r="BQ17" s="682"/>
      <c r="BR17" s="682"/>
      <c r="BS17" s="688" t="s">
        <v>243</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3057984</v>
      </c>
      <c r="CS17" s="680"/>
      <c r="CT17" s="680"/>
      <c r="CU17" s="680"/>
      <c r="CV17" s="680"/>
      <c r="CW17" s="680"/>
      <c r="CX17" s="680"/>
      <c r="CY17" s="681"/>
      <c r="CZ17" s="682">
        <v>8.5</v>
      </c>
      <c r="DA17" s="682"/>
      <c r="DB17" s="682"/>
      <c r="DC17" s="682"/>
      <c r="DD17" s="688" t="s">
        <v>130</v>
      </c>
      <c r="DE17" s="680"/>
      <c r="DF17" s="680"/>
      <c r="DG17" s="680"/>
      <c r="DH17" s="680"/>
      <c r="DI17" s="680"/>
      <c r="DJ17" s="680"/>
      <c r="DK17" s="680"/>
      <c r="DL17" s="680"/>
      <c r="DM17" s="680"/>
      <c r="DN17" s="680"/>
      <c r="DO17" s="680"/>
      <c r="DP17" s="681"/>
      <c r="DQ17" s="688">
        <v>2917284</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4094563</v>
      </c>
      <c r="S18" s="680"/>
      <c r="T18" s="680"/>
      <c r="U18" s="680"/>
      <c r="V18" s="680"/>
      <c r="W18" s="680"/>
      <c r="X18" s="680"/>
      <c r="Y18" s="681"/>
      <c r="Z18" s="682">
        <v>10.9</v>
      </c>
      <c r="AA18" s="682"/>
      <c r="AB18" s="682"/>
      <c r="AC18" s="682"/>
      <c r="AD18" s="683">
        <v>3302703</v>
      </c>
      <c r="AE18" s="683"/>
      <c r="AF18" s="683"/>
      <c r="AG18" s="683"/>
      <c r="AH18" s="683"/>
      <c r="AI18" s="683"/>
      <c r="AJ18" s="683"/>
      <c r="AK18" s="683"/>
      <c r="AL18" s="684">
        <v>17.2</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243</v>
      </c>
      <c r="BH18" s="680"/>
      <c r="BI18" s="680"/>
      <c r="BJ18" s="680"/>
      <c r="BK18" s="680"/>
      <c r="BL18" s="680"/>
      <c r="BM18" s="680"/>
      <c r="BN18" s="681"/>
      <c r="BO18" s="682" t="s">
        <v>243</v>
      </c>
      <c r="BP18" s="682"/>
      <c r="BQ18" s="682"/>
      <c r="BR18" s="682"/>
      <c r="BS18" s="688" t="s">
        <v>130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243</v>
      </c>
      <c r="CS18" s="680"/>
      <c r="CT18" s="680"/>
      <c r="CU18" s="680"/>
      <c r="CV18" s="680"/>
      <c r="CW18" s="680"/>
      <c r="CX18" s="680"/>
      <c r="CY18" s="681"/>
      <c r="CZ18" s="682" t="s">
        <v>130</v>
      </c>
      <c r="DA18" s="682"/>
      <c r="DB18" s="682"/>
      <c r="DC18" s="682"/>
      <c r="DD18" s="688" t="s">
        <v>140</v>
      </c>
      <c r="DE18" s="680"/>
      <c r="DF18" s="680"/>
      <c r="DG18" s="680"/>
      <c r="DH18" s="680"/>
      <c r="DI18" s="680"/>
      <c r="DJ18" s="680"/>
      <c r="DK18" s="680"/>
      <c r="DL18" s="680"/>
      <c r="DM18" s="680"/>
      <c r="DN18" s="680"/>
      <c r="DO18" s="680"/>
      <c r="DP18" s="681"/>
      <c r="DQ18" s="688" t="s">
        <v>140</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3302703</v>
      </c>
      <c r="S19" s="680"/>
      <c r="T19" s="680"/>
      <c r="U19" s="680"/>
      <c r="V19" s="680"/>
      <c r="W19" s="680"/>
      <c r="X19" s="680"/>
      <c r="Y19" s="681"/>
      <c r="Z19" s="682">
        <v>8.8000000000000007</v>
      </c>
      <c r="AA19" s="682"/>
      <c r="AB19" s="682"/>
      <c r="AC19" s="682"/>
      <c r="AD19" s="683">
        <v>3302703</v>
      </c>
      <c r="AE19" s="683"/>
      <c r="AF19" s="683"/>
      <c r="AG19" s="683"/>
      <c r="AH19" s="683"/>
      <c r="AI19" s="683"/>
      <c r="AJ19" s="683"/>
      <c r="AK19" s="683"/>
      <c r="AL19" s="684">
        <v>17.2</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243</v>
      </c>
      <c r="BH19" s="680"/>
      <c r="BI19" s="680"/>
      <c r="BJ19" s="680"/>
      <c r="BK19" s="680"/>
      <c r="BL19" s="680"/>
      <c r="BM19" s="680"/>
      <c r="BN19" s="681"/>
      <c r="BO19" s="682" t="s">
        <v>243</v>
      </c>
      <c r="BP19" s="682"/>
      <c r="BQ19" s="682"/>
      <c r="BR19" s="682"/>
      <c r="BS19" s="688" t="s">
        <v>243</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140</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791860</v>
      </c>
      <c r="S20" s="680"/>
      <c r="T20" s="680"/>
      <c r="U20" s="680"/>
      <c r="V20" s="680"/>
      <c r="W20" s="680"/>
      <c r="X20" s="680"/>
      <c r="Y20" s="681"/>
      <c r="Z20" s="682">
        <v>2.1</v>
      </c>
      <c r="AA20" s="682"/>
      <c r="AB20" s="682"/>
      <c r="AC20" s="682"/>
      <c r="AD20" s="683" t="s">
        <v>243</v>
      </c>
      <c r="AE20" s="683"/>
      <c r="AF20" s="683"/>
      <c r="AG20" s="683"/>
      <c r="AH20" s="683"/>
      <c r="AI20" s="683"/>
      <c r="AJ20" s="683"/>
      <c r="AK20" s="683"/>
      <c r="AL20" s="684" t="s">
        <v>130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243</v>
      </c>
      <c r="BH20" s="680"/>
      <c r="BI20" s="680"/>
      <c r="BJ20" s="680"/>
      <c r="BK20" s="680"/>
      <c r="BL20" s="680"/>
      <c r="BM20" s="680"/>
      <c r="BN20" s="681"/>
      <c r="BO20" s="682" t="s">
        <v>243</v>
      </c>
      <c r="BP20" s="682"/>
      <c r="BQ20" s="682"/>
      <c r="BR20" s="682"/>
      <c r="BS20" s="688" t="s">
        <v>243</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36143892</v>
      </c>
      <c r="CS20" s="680"/>
      <c r="CT20" s="680"/>
      <c r="CU20" s="680"/>
      <c r="CV20" s="680"/>
      <c r="CW20" s="680"/>
      <c r="CX20" s="680"/>
      <c r="CY20" s="681"/>
      <c r="CZ20" s="682">
        <v>100</v>
      </c>
      <c r="DA20" s="682"/>
      <c r="DB20" s="682"/>
      <c r="DC20" s="682"/>
      <c r="DD20" s="688">
        <v>7022608</v>
      </c>
      <c r="DE20" s="680"/>
      <c r="DF20" s="680"/>
      <c r="DG20" s="680"/>
      <c r="DH20" s="680"/>
      <c r="DI20" s="680"/>
      <c r="DJ20" s="680"/>
      <c r="DK20" s="680"/>
      <c r="DL20" s="680"/>
      <c r="DM20" s="680"/>
      <c r="DN20" s="680"/>
      <c r="DO20" s="680"/>
      <c r="DP20" s="681"/>
      <c r="DQ20" s="688">
        <v>21471130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243</v>
      </c>
      <c r="AA21" s="682"/>
      <c r="AB21" s="682"/>
      <c r="AC21" s="682"/>
      <c r="AD21" s="683" t="s">
        <v>140</v>
      </c>
      <c r="AE21" s="683"/>
      <c r="AF21" s="683"/>
      <c r="AG21" s="683"/>
      <c r="AH21" s="683"/>
      <c r="AI21" s="683"/>
      <c r="AJ21" s="683"/>
      <c r="AK21" s="683"/>
      <c r="AL21" s="684" t="s">
        <v>140</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130</v>
      </c>
      <c r="BP21" s="682"/>
      <c r="BQ21" s="682"/>
      <c r="BR21" s="682"/>
      <c r="BS21" s="688" t="s">
        <v>140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19998295</v>
      </c>
      <c r="S22" s="680"/>
      <c r="T22" s="680"/>
      <c r="U22" s="680"/>
      <c r="V22" s="680"/>
      <c r="W22" s="680"/>
      <c r="X22" s="680"/>
      <c r="Y22" s="681"/>
      <c r="Z22" s="682">
        <v>53.1</v>
      </c>
      <c r="AA22" s="682"/>
      <c r="AB22" s="682"/>
      <c r="AC22" s="682"/>
      <c r="AD22" s="683">
        <v>19206435</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140</v>
      </c>
      <c r="BH22" s="680"/>
      <c r="BI22" s="680"/>
      <c r="BJ22" s="680"/>
      <c r="BK22" s="680"/>
      <c r="BL22" s="680"/>
      <c r="BM22" s="680"/>
      <c r="BN22" s="681"/>
      <c r="BO22" s="682" t="s">
        <v>243</v>
      </c>
      <c r="BP22" s="682"/>
      <c r="BQ22" s="682"/>
      <c r="BR22" s="682"/>
      <c r="BS22" s="688" t="s">
        <v>140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6568</v>
      </c>
      <c r="S23" s="680"/>
      <c r="T23" s="680"/>
      <c r="U23" s="680"/>
      <c r="V23" s="680"/>
      <c r="W23" s="680"/>
      <c r="X23" s="680"/>
      <c r="Y23" s="681"/>
      <c r="Z23" s="682">
        <v>0</v>
      </c>
      <c r="AA23" s="682"/>
      <c r="AB23" s="682"/>
      <c r="AC23" s="682"/>
      <c r="AD23" s="683">
        <v>6568</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243</v>
      </c>
      <c r="BH23" s="680"/>
      <c r="BI23" s="680"/>
      <c r="BJ23" s="680"/>
      <c r="BK23" s="680"/>
      <c r="BL23" s="680"/>
      <c r="BM23" s="680"/>
      <c r="BN23" s="681"/>
      <c r="BO23" s="682" t="s">
        <v>130</v>
      </c>
      <c r="BP23" s="682"/>
      <c r="BQ23" s="682"/>
      <c r="BR23" s="682"/>
      <c r="BS23" s="688" t="s">
        <v>243</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135520</v>
      </c>
      <c r="S24" s="680"/>
      <c r="T24" s="680"/>
      <c r="U24" s="680"/>
      <c r="V24" s="680"/>
      <c r="W24" s="680"/>
      <c r="X24" s="680"/>
      <c r="Y24" s="681"/>
      <c r="Z24" s="682">
        <v>0.4</v>
      </c>
      <c r="AA24" s="682"/>
      <c r="AB24" s="682"/>
      <c r="AC24" s="682"/>
      <c r="AD24" s="683" t="s">
        <v>243</v>
      </c>
      <c r="AE24" s="683"/>
      <c r="AF24" s="683"/>
      <c r="AG24" s="683"/>
      <c r="AH24" s="683"/>
      <c r="AI24" s="683"/>
      <c r="AJ24" s="683"/>
      <c r="AK24" s="683"/>
      <c r="AL24" s="684" t="s">
        <v>130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140</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15997132</v>
      </c>
      <c r="CS24" s="669"/>
      <c r="CT24" s="669"/>
      <c r="CU24" s="669"/>
      <c r="CV24" s="669"/>
      <c r="CW24" s="669"/>
      <c r="CX24" s="669"/>
      <c r="CY24" s="670"/>
      <c r="CZ24" s="673">
        <v>44.3</v>
      </c>
      <c r="DA24" s="674"/>
      <c r="DB24" s="674"/>
      <c r="DC24" s="693"/>
      <c r="DD24" s="712">
        <v>11312721</v>
      </c>
      <c r="DE24" s="669"/>
      <c r="DF24" s="669"/>
      <c r="DG24" s="669"/>
      <c r="DH24" s="669"/>
      <c r="DI24" s="669"/>
      <c r="DJ24" s="669"/>
      <c r="DK24" s="670"/>
      <c r="DL24" s="712">
        <v>10996422</v>
      </c>
      <c r="DM24" s="669"/>
      <c r="DN24" s="669"/>
      <c r="DO24" s="669"/>
      <c r="DP24" s="669"/>
      <c r="DQ24" s="669"/>
      <c r="DR24" s="669"/>
      <c r="DS24" s="669"/>
      <c r="DT24" s="669"/>
      <c r="DU24" s="669"/>
      <c r="DV24" s="670"/>
      <c r="DW24" s="673">
        <v>54.8</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633051</v>
      </c>
      <c r="S25" s="680"/>
      <c r="T25" s="680"/>
      <c r="U25" s="680"/>
      <c r="V25" s="680"/>
      <c r="W25" s="680"/>
      <c r="X25" s="680"/>
      <c r="Y25" s="681"/>
      <c r="Z25" s="682">
        <v>1.7</v>
      </c>
      <c r="AA25" s="682"/>
      <c r="AB25" s="682"/>
      <c r="AC25" s="682"/>
      <c r="AD25" s="683">
        <v>32326</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140</v>
      </c>
      <c r="BP25" s="682"/>
      <c r="BQ25" s="682"/>
      <c r="BR25" s="682"/>
      <c r="BS25" s="688" t="s">
        <v>140</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7113186</v>
      </c>
      <c r="CS25" s="715"/>
      <c r="CT25" s="715"/>
      <c r="CU25" s="715"/>
      <c r="CV25" s="715"/>
      <c r="CW25" s="715"/>
      <c r="CX25" s="715"/>
      <c r="CY25" s="716"/>
      <c r="CZ25" s="684">
        <v>19.7</v>
      </c>
      <c r="DA25" s="713"/>
      <c r="DB25" s="713"/>
      <c r="DC25" s="717"/>
      <c r="DD25" s="688">
        <v>6681648</v>
      </c>
      <c r="DE25" s="715"/>
      <c r="DF25" s="715"/>
      <c r="DG25" s="715"/>
      <c r="DH25" s="715"/>
      <c r="DI25" s="715"/>
      <c r="DJ25" s="715"/>
      <c r="DK25" s="716"/>
      <c r="DL25" s="688">
        <v>6486074</v>
      </c>
      <c r="DM25" s="715"/>
      <c r="DN25" s="715"/>
      <c r="DO25" s="715"/>
      <c r="DP25" s="715"/>
      <c r="DQ25" s="715"/>
      <c r="DR25" s="715"/>
      <c r="DS25" s="715"/>
      <c r="DT25" s="715"/>
      <c r="DU25" s="715"/>
      <c r="DV25" s="716"/>
      <c r="DW25" s="684">
        <v>32.299999999999997</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95182</v>
      </c>
      <c r="S26" s="680"/>
      <c r="T26" s="680"/>
      <c r="U26" s="680"/>
      <c r="V26" s="680"/>
      <c r="W26" s="680"/>
      <c r="X26" s="680"/>
      <c r="Y26" s="681"/>
      <c r="Z26" s="682">
        <v>0.3</v>
      </c>
      <c r="AA26" s="682"/>
      <c r="AB26" s="682"/>
      <c r="AC26" s="682"/>
      <c r="AD26" s="683" t="s">
        <v>130</v>
      </c>
      <c r="AE26" s="683"/>
      <c r="AF26" s="683"/>
      <c r="AG26" s="683"/>
      <c r="AH26" s="683"/>
      <c r="AI26" s="683"/>
      <c r="AJ26" s="683"/>
      <c r="AK26" s="683"/>
      <c r="AL26" s="684" t="s">
        <v>130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140</v>
      </c>
      <c r="BH26" s="680"/>
      <c r="BI26" s="680"/>
      <c r="BJ26" s="680"/>
      <c r="BK26" s="680"/>
      <c r="BL26" s="680"/>
      <c r="BM26" s="680"/>
      <c r="BN26" s="681"/>
      <c r="BO26" s="682" t="s">
        <v>140</v>
      </c>
      <c r="BP26" s="682"/>
      <c r="BQ26" s="682"/>
      <c r="BR26" s="682"/>
      <c r="BS26" s="688" t="s">
        <v>243</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4604235</v>
      </c>
      <c r="CS26" s="680"/>
      <c r="CT26" s="680"/>
      <c r="CU26" s="680"/>
      <c r="CV26" s="680"/>
      <c r="CW26" s="680"/>
      <c r="CX26" s="680"/>
      <c r="CY26" s="681"/>
      <c r="CZ26" s="684">
        <v>12.7</v>
      </c>
      <c r="DA26" s="713"/>
      <c r="DB26" s="713"/>
      <c r="DC26" s="717"/>
      <c r="DD26" s="688">
        <v>4279181</v>
      </c>
      <c r="DE26" s="680"/>
      <c r="DF26" s="680"/>
      <c r="DG26" s="680"/>
      <c r="DH26" s="680"/>
      <c r="DI26" s="680"/>
      <c r="DJ26" s="680"/>
      <c r="DK26" s="681"/>
      <c r="DL26" s="688" t="s">
        <v>130</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4760788</v>
      </c>
      <c r="S27" s="680"/>
      <c r="T27" s="680"/>
      <c r="U27" s="680"/>
      <c r="V27" s="680"/>
      <c r="W27" s="680"/>
      <c r="X27" s="680"/>
      <c r="Y27" s="681"/>
      <c r="Z27" s="682">
        <v>12.6</v>
      </c>
      <c r="AA27" s="682"/>
      <c r="AB27" s="682"/>
      <c r="AC27" s="682"/>
      <c r="AD27" s="683" t="s">
        <v>243</v>
      </c>
      <c r="AE27" s="683"/>
      <c r="AF27" s="683"/>
      <c r="AG27" s="683"/>
      <c r="AH27" s="683"/>
      <c r="AI27" s="683"/>
      <c r="AJ27" s="683"/>
      <c r="AK27" s="683"/>
      <c r="AL27" s="684" t="s">
        <v>243</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13986132</v>
      </c>
      <c r="BH27" s="680"/>
      <c r="BI27" s="680"/>
      <c r="BJ27" s="680"/>
      <c r="BK27" s="680"/>
      <c r="BL27" s="680"/>
      <c r="BM27" s="680"/>
      <c r="BN27" s="681"/>
      <c r="BO27" s="682">
        <v>100</v>
      </c>
      <c r="BP27" s="682"/>
      <c r="BQ27" s="682"/>
      <c r="BR27" s="682"/>
      <c r="BS27" s="688">
        <v>376689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5825962</v>
      </c>
      <c r="CS27" s="715"/>
      <c r="CT27" s="715"/>
      <c r="CU27" s="715"/>
      <c r="CV27" s="715"/>
      <c r="CW27" s="715"/>
      <c r="CX27" s="715"/>
      <c r="CY27" s="716"/>
      <c r="CZ27" s="684">
        <v>16.100000000000001</v>
      </c>
      <c r="DA27" s="713"/>
      <c r="DB27" s="713"/>
      <c r="DC27" s="717"/>
      <c r="DD27" s="688">
        <v>1713789</v>
      </c>
      <c r="DE27" s="715"/>
      <c r="DF27" s="715"/>
      <c r="DG27" s="715"/>
      <c r="DH27" s="715"/>
      <c r="DI27" s="715"/>
      <c r="DJ27" s="715"/>
      <c r="DK27" s="716"/>
      <c r="DL27" s="688">
        <v>1593064</v>
      </c>
      <c r="DM27" s="715"/>
      <c r="DN27" s="715"/>
      <c r="DO27" s="715"/>
      <c r="DP27" s="715"/>
      <c r="DQ27" s="715"/>
      <c r="DR27" s="715"/>
      <c r="DS27" s="715"/>
      <c r="DT27" s="715"/>
      <c r="DU27" s="715"/>
      <c r="DV27" s="716"/>
      <c r="DW27" s="684">
        <v>7.9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v>772</v>
      </c>
      <c r="S28" s="680"/>
      <c r="T28" s="680"/>
      <c r="U28" s="680"/>
      <c r="V28" s="680"/>
      <c r="W28" s="680"/>
      <c r="X28" s="680"/>
      <c r="Y28" s="681"/>
      <c r="Z28" s="682">
        <v>0</v>
      </c>
      <c r="AA28" s="682"/>
      <c r="AB28" s="682"/>
      <c r="AC28" s="682"/>
      <c r="AD28" s="683">
        <v>772</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3057984</v>
      </c>
      <c r="CS28" s="680"/>
      <c r="CT28" s="680"/>
      <c r="CU28" s="680"/>
      <c r="CV28" s="680"/>
      <c r="CW28" s="680"/>
      <c r="CX28" s="680"/>
      <c r="CY28" s="681"/>
      <c r="CZ28" s="684">
        <v>8.5</v>
      </c>
      <c r="DA28" s="713"/>
      <c r="DB28" s="713"/>
      <c r="DC28" s="717"/>
      <c r="DD28" s="688">
        <v>2917284</v>
      </c>
      <c r="DE28" s="680"/>
      <c r="DF28" s="680"/>
      <c r="DG28" s="680"/>
      <c r="DH28" s="680"/>
      <c r="DI28" s="680"/>
      <c r="DJ28" s="680"/>
      <c r="DK28" s="681"/>
      <c r="DL28" s="688">
        <v>2917284</v>
      </c>
      <c r="DM28" s="680"/>
      <c r="DN28" s="680"/>
      <c r="DO28" s="680"/>
      <c r="DP28" s="680"/>
      <c r="DQ28" s="680"/>
      <c r="DR28" s="680"/>
      <c r="DS28" s="680"/>
      <c r="DT28" s="680"/>
      <c r="DU28" s="680"/>
      <c r="DV28" s="681"/>
      <c r="DW28" s="684">
        <v>14.5</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2277070</v>
      </c>
      <c r="S29" s="680"/>
      <c r="T29" s="680"/>
      <c r="U29" s="680"/>
      <c r="V29" s="680"/>
      <c r="W29" s="680"/>
      <c r="X29" s="680"/>
      <c r="Y29" s="681"/>
      <c r="Z29" s="682">
        <v>6</v>
      </c>
      <c r="AA29" s="682"/>
      <c r="AB29" s="682"/>
      <c r="AC29" s="682"/>
      <c r="AD29" s="683" t="s">
        <v>140</v>
      </c>
      <c r="AE29" s="683"/>
      <c r="AF29" s="683"/>
      <c r="AG29" s="683"/>
      <c r="AH29" s="683"/>
      <c r="AI29" s="683"/>
      <c r="AJ29" s="683"/>
      <c r="AK29" s="683"/>
      <c r="AL29" s="684" t="s">
        <v>130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3057984</v>
      </c>
      <c r="CS29" s="715"/>
      <c r="CT29" s="715"/>
      <c r="CU29" s="715"/>
      <c r="CV29" s="715"/>
      <c r="CW29" s="715"/>
      <c r="CX29" s="715"/>
      <c r="CY29" s="716"/>
      <c r="CZ29" s="684">
        <v>8.5</v>
      </c>
      <c r="DA29" s="713"/>
      <c r="DB29" s="713"/>
      <c r="DC29" s="717"/>
      <c r="DD29" s="688">
        <v>2917284</v>
      </c>
      <c r="DE29" s="715"/>
      <c r="DF29" s="715"/>
      <c r="DG29" s="715"/>
      <c r="DH29" s="715"/>
      <c r="DI29" s="715"/>
      <c r="DJ29" s="715"/>
      <c r="DK29" s="716"/>
      <c r="DL29" s="688">
        <v>2917284</v>
      </c>
      <c r="DM29" s="715"/>
      <c r="DN29" s="715"/>
      <c r="DO29" s="715"/>
      <c r="DP29" s="715"/>
      <c r="DQ29" s="715"/>
      <c r="DR29" s="715"/>
      <c r="DS29" s="715"/>
      <c r="DT29" s="715"/>
      <c r="DU29" s="715"/>
      <c r="DV29" s="716"/>
      <c r="DW29" s="684">
        <v>14.5</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38394</v>
      </c>
      <c r="S30" s="680"/>
      <c r="T30" s="680"/>
      <c r="U30" s="680"/>
      <c r="V30" s="680"/>
      <c r="W30" s="680"/>
      <c r="X30" s="680"/>
      <c r="Y30" s="681"/>
      <c r="Z30" s="682">
        <v>0.1</v>
      </c>
      <c r="AA30" s="682"/>
      <c r="AB30" s="682"/>
      <c r="AC30" s="682"/>
      <c r="AD30" s="683">
        <v>4241</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99.2</v>
      </c>
      <c r="BH30" s="740"/>
      <c r="BI30" s="740"/>
      <c r="BJ30" s="740"/>
      <c r="BK30" s="740"/>
      <c r="BL30" s="740"/>
      <c r="BM30" s="674">
        <v>95.5</v>
      </c>
      <c r="BN30" s="740"/>
      <c r="BO30" s="740"/>
      <c r="BP30" s="740"/>
      <c r="BQ30" s="741"/>
      <c r="BR30" s="739">
        <v>99.2</v>
      </c>
      <c r="BS30" s="740"/>
      <c r="BT30" s="740"/>
      <c r="BU30" s="740"/>
      <c r="BV30" s="740"/>
      <c r="BW30" s="740"/>
      <c r="BX30" s="674">
        <v>95</v>
      </c>
      <c r="BY30" s="740"/>
      <c r="BZ30" s="740"/>
      <c r="CA30" s="740"/>
      <c r="CB30" s="741"/>
      <c r="CD30" s="744"/>
      <c r="CE30" s="745"/>
      <c r="CF30" s="694" t="s">
        <v>312</v>
      </c>
      <c r="CG30" s="695"/>
      <c r="CH30" s="695"/>
      <c r="CI30" s="695"/>
      <c r="CJ30" s="695"/>
      <c r="CK30" s="695"/>
      <c r="CL30" s="695"/>
      <c r="CM30" s="695"/>
      <c r="CN30" s="695"/>
      <c r="CO30" s="695"/>
      <c r="CP30" s="695"/>
      <c r="CQ30" s="696"/>
      <c r="CR30" s="679">
        <v>2793194</v>
      </c>
      <c r="CS30" s="680"/>
      <c r="CT30" s="680"/>
      <c r="CU30" s="680"/>
      <c r="CV30" s="680"/>
      <c r="CW30" s="680"/>
      <c r="CX30" s="680"/>
      <c r="CY30" s="681"/>
      <c r="CZ30" s="684">
        <v>7.7</v>
      </c>
      <c r="DA30" s="713"/>
      <c r="DB30" s="713"/>
      <c r="DC30" s="717"/>
      <c r="DD30" s="688">
        <v>2670873</v>
      </c>
      <c r="DE30" s="680"/>
      <c r="DF30" s="680"/>
      <c r="DG30" s="680"/>
      <c r="DH30" s="680"/>
      <c r="DI30" s="680"/>
      <c r="DJ30" s="680"/>
      <c r="DK30" s="681"/>
      <c r="DL30" s="688">
        <v>2670873</v>
      </c>
      <c r="DM30" s="680"/>
      <c r="DN30" s="680"/>
      <c r="DO30" s="680"/>
      <c r="DP30" s="680"/>
      <c r="DQ30" s="680"/>
      <c r="DR30" s="680"/>
      <c r="DS30" s="680"/>
      <c r="DT30" s="680"/>
      <c r="DU30" s="680"/>
      <c r="DV30" s="681"/>
      <c r="DW30" s="684">
        <v>13.3</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7085</v>
      </c>
      <c r="S31" s="680"/>
      <c r="T31" s="680"/>
      <c r="U31" s="680"/>
      <c r="V31" s="680"/>
      <c r="W31" s="680"/>
      <c r="X31" s="680"/>
      <c r="Y31" s="681"/>
      <c r="Z31" s="682">
        <v>0</v>
      </c>
      <c r="AA31" s="682"/>
      <c r="AB31" s="682"/>
      <c r="AC31" s="682"/>
      <c r="AD31" s="683" t="s">
        <v>140</v>
      </c>
      <c r="AE31" s="683"/>
      <c r="AF31" s="683"/>
      <c r="AG31" s="683"/>
      <c r="AH31" s="683"/>
      <c r="AI31" s="683"/>
      <c r="AJ31" s="683"/>
      <c r="AK31" s="683"/>
      <c r="AL31" s="684" t="s">
        <v>243</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99.3</v>
      </c>
      <c r="BH31" s="715"/>
      <c r="BI31" s="715"/>
      <c r="BJ31" s="715"/>
      <c r="BK31" s="715"/>
      <c r="BL31" s="715"/>
      <c r="BM31" s="685">
        <v>96.4</v>
      </c>
      <c r="BN31" s="737"/>
      <c r="BO31" s="737"/>
      <c r="BP31" s="737"/>
      <c r="BQ31" s="738"/>
      <c r="BR31" s="736">
        <v>99.3</v>
      </c>
      <c r="BS31" s="715"/>
      <c r="BT31" s="715"/>
      <c r="BU31" s="715"/>
      <c r="BV31" s="715"/>
      <c r="BW31" s="715"/>
      <c r="BX31" s="685">
        <v>95.9</v>
      </c>
      <c r="BY31" s="737"/>
      <c r="BZ31" s="737"/>
      <c r="CA31" s="737"/>
      <c r="CB31" s="738"/>
      <c r="CD31" s="744"/>
      <c r="CE31" s="745"/>
      <c r="CF31" s="694" t="s">
        <v>316</v>
      </c>
      <c r="CG31" s="695"/>
      <c r="CH31" s="695"/>
      <c r="CI31" s="695"/>
      <c r="CJ31" s="695"/>
      <c r="CK31" s="695"/>
      <c r="CL31" s="695"/>
      <c r="CM31" s="695"/>
      <c r="CN31" s="695"/>
      <c r="CO31" s="695"/>
      <c r="CP31" s="695"/>
      <c r="CQ31" s="696"/>
      <c r="CR31" s="679">
        <v>264790</v>
      </c>
      <c r="CS31" s="715"/>
      <c r="CT31" s="715"/>
      <c r="CU31" s="715"/>
      <c r="CV31" s="715"/>
      <c r="CW31" s="715"/>
      <c r="CX31" s="715"/>
      <c r="CY31" s="716"/>
      <c r="CZ31" s="684">
        <v>0.7</v>
      </c>
      <c r="DA31" s="713"/>
      <c r="DB31" s="713"/>
      <c r="DC31" s="717"/>
      <c r="DD31" s="688">
        <v>246411</v>
      </c>
      <c r="DE31" s="715"/>
      <c r="DF31" s="715"/>
      <c r="DG31" s="715"/>
      <c r="DH31" s="715"/>
      <c r="DI31" s="715"/>
      <c r="DJ31" s="715"/>
      <c r="DK31" s="716"/>
      <c r="DL31" s="688">
        <v>246411</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1878667</v>
      </c>
      <c r="S32" s="680"/>
      <c r="T32" s="680"/>
      <c r="U32" s="680"/>
      <c r="V32" s="680"/>
      <c r="W32" s="680"/>
      <c r="X32" s="680"/>
      <c r="Y32" s="681"/>
      <c r="Z32" s="682">
        <v>5</v>
      </c>
      <c r="AA32" s="682"/>
      <c r="AB32" s="682"/>
      <c r="AC32" s="682"/>
      <c r="AD32" s="683" t="s">
        <v>130</v>
      </c>
      <c r="AE32" s="683"/>
      <c r="AF32" s="683"/>
      <c r="AG32" s="683"/>
      <c r="AH32" s="683"/>
      <c r="AI32" s="683"/>
      <c r="AJ32" s="683"/>
      <c r="AK32" s="683"/>
      <c r="AL32" s="684" t="s">
        <v>140</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99.1</v>
      </c>
      <c r="BH32" s="749"/>
      <c r="BI32" s="749"/>
      <c r="BJ32" s="749"/>
      <c r="BK32" s="749"/>
      <c r="BL32" s="749"/>
      <c r="BM32" s="750">
        <v>94.7</v>
      </c>
      <c r="BN32" s="749"/>
      <c r="BO32" s="749"/>
      <c r="BP32" s="749"/>
      <c r="BQ32" s="751"/>
      <c r="BR32" s="748">
        <v>99.1</v>
      </c>
      <c r="BS32" s="749"/>
      <c r="BT32" s="749"/>
      <c r="BU32" s="749"/>
      <c r="BV32" s="749"/>
      <c r="BW32" s="749"/>
      <c r="BX32" s="750">
        <v>94.2</v>
      </c>
      <c r="BY32" s="749"/>
      <c r="BZ32" s="749"/>
      <c r="CA32" s="749"/>
      <c r="CB32" s="751"/>
      <c r="CD32" s="746"/>
      <c r="CE32" s="747"/>
      <c r="CF32" s="694" t="s">
        <v>319</v>
      </c>
      <c r="CG32" s="695"/>
      <c r="CH32" s="695"/>
      <c r="CI32" s="695"/>
      <c r="CJ32" s="695"/>
      <c r="CK32" s="695"/>
      <c r="CL32" s="695"/>
      <c r="CM32" s="695"/>
      <c r="CN32" s="695"/>
      <c r="CO32" s="695"/>
      <c r="CP32" s="695"/>
      <c r="CQ32" s="696"/>
      <c r="CR32" s="679" t="s">
        <v>140</v>
      </c>
      <c r="CS32" s="680"/>
      <c r="CT32" s="680"/>
      <c r="CU32" s="680"/>
      <c r="CV32" s="680"/>
      <c r="CW32" s="680"/>
      <c r="CX32" s="680"/>
      <c r="CY32" s="681"/>
      <c r="CZ32" s="684" t="s">
        <v>243</v>
      </c>
      <c r="DA32" s="713"/>
      <c r="DB32" s="713"/>
      <c r="DC32" s="717"/>
      <c r="DD32" s="688" t="s">
        <v>243</v>
      </c>
      <c r="DE32" s="680"/>
      <c r="DF32" s="680"/>
      <c r="DG32" s="680"/>
      <c r="DH32" s="680"/>
      <c r="DI32" s="680"/>
      <c r="DJ32" s="680"/>
      <c r="DK32" s="681"/>
      <c r="DL32" s="688" t="s">
        <v>243</v>
      </c>
      <c r="DM32" s="680"/>
      <c r="DN32" s="680"/>
      <c r="DO32" s="680"/>
      <c r="DP32" s="680"/>
      <c r="DQ32" s="680"/>
      <c r="DR32" s="680"/>
      <c r="DS32" s="680"/>
      <c r="DT32" s="680"/>
      <c r="DU32" s="680"/>
      <c r="DV32" s="681"/>
      <c r="DW32" s="684" t="s">
        <v>243</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1762858</v>
      </c>
      <c r="S33" s="680"/>
      <c r="T33" s="680"/>
      <c r="U33" s="680"/>
      <c r="V33" s="680"/>
      <c r="W33" s="680"/>
      <c r="X33" s="680"/>
      <c r="Y33" s="681"/>
      <c r="Z33" s="682">
        <v>4.7</v>
      </c>
      <c r="AA33" s="682"/>
      <c r="AB33" s="682"/>
      <c r="AC33" s="682"/>
      <c r="AD33" s="683" t="s">
        <v>243</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13114120</v>
      </c>
      <c r="CS33" s="715"/>
      <c r="CT33" s="715"/>
      <c r="CU33" s="715"/>
      <c r="CV33" s="715"/>
      <c r="CW33" s="715"/>
      <c r="CX33" s="715"/>
      <c r="CY33" s="716"/>
      <c r="CZ33" s="684">
        <v>36.299999999999997</v>
      </c>
      <c r="DA33" s="713"/>
      <c r="DB33" s="713"/>
      <c r="DC33" s="717"/>
      <c r="DD33" s="688">
        <v>8886547</v>
      </c>
      <c r="DE33" s="715"/>
      <c r="DF33" s="715"/>
      <c r="DG33" s="715"/>
      <c r="DH33" s="715"/>
      <c r="DI33" s="715"/>
      <c r="DJ33" s="715"/>
      <c r="DK33" s="716"/>
      <c r="DL33" s="688">
        <v>6988760</v>
      </c>
      <c r="DM33" s="715"/>
      <c r="DN33" s="715"/>
      <c r="DO33" s="715"/>
      <c r="DP33" s="715"/>
      <c r="DQ33" s="715"/>
      <c r="DR33" s="715"/>
      <c r="DS33" s="715"/>
      <c r="DT33" s="715"/>
      <c r="DU33" s="715"/>
      <c r="DV33" s="716"/>
      <c r="DW33" s="684">
        <v>34.9</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1166403</v>
      </c>
      <c r="S34" s="680"/>
      <c r="T34" s="680"/>
      <c r="U34" s="680"/>
      <c r="V34" s="680"/>
      <c r="W34" s="680"/>
      <c r="X34" s="680"/>
      <c r="Y34" s="681"/>
      <c r="Z34" s="682">
        <v>3.1</v>
      </c>
      <c r="AA34" s="682"/>
      <c r="AB34" s="682"/>
      <c r="AC34" s="682"/>
      <c r="AD34" s="683">
        <v>576</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5303818</v>
      </c>
      <c r="CS34" s="680"/>
      <c r="CT34" s="680"/>
      <c r="CU34" s="680"/>
      <c r="CV34" s="680"/>
      <c r="CW34" s="680"/>
      <c r="CX34" s="680"/>
      <c r="CY34" s="681"/>
      <c r="CZ34" s="684">
        <v>14.7</v>
      </c>
      <c r="DA34" s="713"/>
      <c r="DB34" s="713"/>
      <c r="DC34" s="717"/>
      <c r="DD34" s="688">
        <v>4220252</v>
      </c>
      <c r="DE34" s="680"/>
      <c r="DF34" s="680"/>
      <c r="DG34" s="680"/>
      <c r="DH34" s="680"/>
      <c r="DI34" s="680"/>
      <c r="DJ34" s="680"/>
      <c r="DK34" s="681"/>
      <c r="DL34" s="688">
        <v>3138239</v>
      </c>
      <c r="DM34" s="680"/>
      <c r="DN34" s="680"/>
      <c r="DO34" s="680"/>
      <c r="DP34" s="680"/>
      <c r="DQ34" s="680"/>
      <c r="DR34" s="680"/>
      <c r="DS34" s="680"/>
      <c r="DT34" s="680"/>
      <c r="DU34" s="680"/>
      <c r="DV34" s="681"/>
      <c r="DW34" s="684">
        <v>15.7</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4900700</v>
      </c>
      <c r="S35" s="680"/>
      <c r="T35" s="680"/>
      <c r="U35" s="680"/>
      <c r="V35" s="680"/>
      <c r="W35" s="680"/>
      <c r="X35" s="680"/>
      <c r="Y35" s="681"/>
      <c r="Z35" s="682">
        <v>13</v>
      </c>
      <c r="AA35" s="682"/>
      <c r="AB35" s="682"/>
      <c r="AC35" s="682"/>
      <c r="AD35" s="683" t="s">
        <v>140</v>
      </c>
      <c r="AE35" s="683"/>
      <c r="AF35" s="683"/>
      <c r="AG35" s="683"/>
      <c r="AH35" s="683"/>
      <c r="AI35" s="683"/>
      <c r="AJ35" s="683"/>
      <c r="AK35" s="683"/>
      <c r="AL35" s="684" t="s">
        <v>130</v>
      </c>
      <c r="AM35" s="685"/>
      <c r="AN35" s="685"/>
      <c r="AO35" s="686"/>
      <c r="AP35" s="234"/>
      <c r="AQ35" s="752" t="s">
        <v>327</v>
      </c>
      <c r="AR35" s="753"/>
      <c r="AS35" s="753"/>
      <c r="AT35" s="753"/>
      <c r="AU35" s="753"/>
      <c r="AV35" s="753"/>
      <c r="AW35" s="753"/>
      <c r="AX35" s="753"/>
      <c r="AY35" s="754"/>
      <c r="AZ35" s="668">
        <v>3777613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274623</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221943</v>
      </c>
      <c r="CS35" s="715"/>
      <c r="CT35" s="715"/>
      <c r="CU35" s="715"/>
      <c r="CV35" s="715"/>
      <c r="CW35" s="715"/>
      <c r="CX35" s="715"/>
      <c r="CY35" s="716"/>
      <c r="CZ35" s="684">
        <v>0.6</v>
      </c>
      <c r="DA35" s="713"/>
      <c r="DB35" s="713"/>
      <c r="DC35" s="717"/>
      <c r="DD35" s="688">
        <v>162252</v>
      </c>
      <c r="DE35" s="715"/>
      <c r="DF35" s="715"/>
      <c r="DG35" s="715"/>
      <c r="DH35" s="715"/>
      <c r="DI35" s="715"/>
      <c r="DJ35" s="715"/>
      <c r="DK35" s="716"/>
      <c r="DL35" s="688">
        <v>162252</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140</v>
      </c>
      <c r="S36" s="680"/>
      <c r="T36" s="680"/>
      <c r="U36" s="680"/>
      <c r="V36" s="680"/>
      <c r="W36" s="680"/>
      <c r="X36" s="680"/>
      <c r="Y36" s="681"/>
      <c r="Z36" s="682" t="s">
        <v>243</v>
      </c>
      <c r="AA36" s="682"/>
      <c r="AB36" s="682"/>
      <c r="AC36" s="682"/>
      <c r="AD36" s="683" t="s">
        <v>130</v>
      </c>
      <c r="AE36" s="683"/>
      <c r="AF36" s="683"/>
      <c r="AG36" s="683"/>
      <c r="AH36" s="683"/>
      <c r="AI36" s="683"/>
      <c r="AJ36" s="683"/>
      <c r="AK36" s="683"/>
      <c r="AL36" s="684" t="s">
        <v>243</v>
      </c>
      <c r="AM36" s="685"/>
      <c r="AN36" s="685"/>
      <c r="AO36" s="686"/>
      <c r="AQ36" s="756" t="s">
        <v>331</v>
      </c>
      <c r="AR36" s="757"/>
      <c r="AS36" s="757"/>
      <c r="AT36" s="757"/>
      <c r="AU36" s="757"/>
      <c r="AV36" s="757"/>
      <c r="AW36" s="757"/>
      <c r="AX36" s="757"/>
      <c r="AY36" s="758"/>
      <c r="AZ36" s="679">
        <v>460278</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186930</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2093554</v>
      </c>
      <c r="CS36" s="680"/>
      <c r="CT36" s="680"/>
      <c r="CU36" s="680"/>
      <c r="CV36" s="680"/>
      <c r="CW36" s="680"/>
      <c r="CX36" s="680"/>
      <c r="CY36" s="681"/>
      <c r="CZ36" s="684">
        <v>5.8</v>
      </c>
      <c r="DA36" s="713"/>
      <c r="DB36" s="713"/>
      <c r="DC36" s="717"/>
      <c r="DD36" s="688">
        <v>1108623</v>
      </c>
      <c r="DE36" s="680"/>
      <c r="DF36" s="680"/>
      <c r="DG36" s="680"/>
      <c r="DH36" s="680"/>
      <c r="DI36" s="680"/>
      <c r="DJ36" s="680"/>
      <c r="DK36" s="681"/>
      <c r="DL36" s="688">
        <v>681328</v>
      </c>
      <c r="DM36" s="680"/>
      <c r="DN36" s="680"/>
      <c r="DO36" s="680"/>
      <c r="DP36" s="680"/>
      <c r="DQ36" s="680"/>
      <c r="DR36" s="680"/>
      <c r="DS36" s="680"/>
      <c r="DT36" s="680"/>
      <c r="DU36" s="680"/>
      <c r="DV36" s="681"/>
      <c r="DW36" s="684">
        <v>3.4</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800000</v>
      </c>
      <c r="S37" s="680"/>
      <c r="T37" s="680"/>
      <c r="U37" s="680"/>
      <c r="V37" s="680"/>
      <c r="W37" s="680"/>
      <c r="X37" s="680"/>
      <c r="Y37" s="681"/>
      <c r="Z37" s="682">
        <v>2.1</v>
      </c>
      <c r="AA37" s="682"/>
      <c r="AB37" s="682"/>
      <c r="AC37" s="682"/>
      <c r="AD37" s="683" t="s">
        <v>130</v>
      </c>
      <c r="AE37" s="683"/>
      <c r="AF37" s="683"/>
      <c r="AG37" s="683"/>
      <c r="AH37" s="683"/>
      <c r="AI37" s="683"/>
      <c r="AJ37" s="683"/>
      <c r="AK37" s="683"/>
      <c r="AL37" s="684" t="s">
        <v>243</v>
      </c>
      <c r="AM37" s="685"/>
      <c r="AN37" s="685"/>
      <c r="AO37" s="686"/>
      <c r="AQ37" s="756" t="s">
        <v>335</v>
      </c>
      <c r="AR37" s="757"/>
      <c r="AS37" s="757"/>
      <c r="AT37" s="757"/>
      <c r="AU37" s="757"/>
      <c r="AV37" s="757"/>
      <c r="AW37" s="757"/>
      <c r="AX37" s="757"/>
      <c r="AY37" s="758"/>
      <c r="AZ37" s="679">
        <v>25797</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9238</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131637</v>
      </c>
      <c r="CS37" s="715"/>
      <c r="CT37" s="715"/>
      <c r="CU37" s="715"/>
      <c r="CV37" s="715"/>
      <c r="CW37" s="715"/>
      <c r="CX37" s="715"/>
      <c r="CY37" s="716"/>
      <c r="CZ37" s="684">
        <v>0.4</v>
      </c>
      <c r="DA37" s="713"/>
      <c r="DB37" s="713"/>
      <c r="DC37" s="717"/>
      <c r="DD37" s="688">
        <v>114600</v>
      </c>
      <c r="DE37" s="715"/>
      <c r="DF37" s="715"/>
      <c r="DG37" s="715"/>
      <c r="DH37" s="715"/>
      <c r="DI37" s="715"/>
      <c r="DJ37" s="715"/>
      <c r="DK37" s="716"/>
      <c r="DL37" s="688">
        <v>114600</v>
      </c>
      <c r="DM37" s="715"/>
      <c r="DN37" s="715"/>
      <c r="DO37" s="715"/>
      <c r="DP37" s="715"/>
      <c r="DQ37" s="715"/>
      <c r="DR37" s="715"/>
      <c r="DS37" s="715"/>
      <c r="DT37" s="715"/>
      <c r="DU37" s="715"/>
      <c r="DV37" s="716"/>
      <c r="DW37" s="684">
        <v>0.6</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37661353</v>
      </c>
      <c r="S38" s="760"/>
      <c r="T38" s="760"/>
      <c r="U38" s="760"/>
      <c r="V38" s="760"/>
      <c r="W38" s="760"/>
      <c r="X38" s="760"/>
      <c r="Y38" s="761"/>
      <c r="Z38" s="762">
        <v>100</v>
      </c>
      <c r="AA38" s="762"/>
      <c r="AB38" s="762"/>
      <c r="AC38" s="762"/>
      <c r="AD38" s="763">
        <v>19250918</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11373</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14724</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3740443</v>
      </c>
      <c r="CS38" s="680"/>
      <c r="CT38" s="680"/>
      <c r="CU38" s="680"/>
      <c r="CV38" s="680"/>
      <c r="CW38" s="680"/>
      <c r="CX38" s="680"/>
      <c r="CY38" s="681"/>
      <c r="CZ38" s="684">
        <v>10.3</v>
      </c>
      <c r="DA38" s="713"/>
      <c r="DB38" s="713"/>
      <c r="DC38" s="717"/>
      <c r="DD38" s="688">
        <v>3198597</v>
      </c>
      <c r="DE38" s="680"/>
      <c r="DF38" s="680"/>
      <c r="DG38" s="680"/>
      <c r="DH38" s="680"/>
      <c r="DI38" s="680"/>
      <c r="DJ38" s="680"/>
      <c r="DK38" s="681"/>
      <c r="DL38" s="688">
        <v>3006941</v>
      </c>
      <c r="DM38" s="680"/>
      <c r="DN38" s="680"/>
      <c r="DO38" s="680"/>
      <c r="DP38" s="680"/>
      <c r="DQ38" s="680"/>
      <c r="DR38" s="680"/>
      <c r="DS38" s="680"/>
      <c r="DT38" s="680"/>
      <c r="DU38" s="680"/>
      <c r="DV38" s="681"/>
      <c r="DW38" s="684">
        <v>15</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243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94</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1163682</v>
      </c>
      <c r="CS39" s="715"/>
      <c r="CT39" s="715"/>
      <c r="CU39" s="715"/>
      <c r="CV39" s="715"/>
      <c r="CW39" s="715"/>
      <c r="CX39" s="715"/>
      <c r="CY39" s="716"/>
      <c r="CZ39" s="684">
        <v>3.2</v>
      </c>
      <c r="DA39" s="713"/>
      <c r="DB39" s="713"/>
      <c r="DC39" s="717"/>
      <c r="DD39" s="688">
        <v>189518</v>
      </c>
      <c r="DE39" s="715"/>
      <c r="DF39" s="715"/>
      <c r="DG39" s="715"/>
      <c r="DH39" s="715"/>
      <c r="DI39" s="715"/>
      <c r="DJ39" s="715"/>
      <c r="DK39" s="716"/>
      <c r="DL39" s="688" t="s">
        <v>243</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671183</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243</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590680</v>
      </c>
      <c r="CS40" s="680"/>
      <c r="CT40" s="680"/>
      <c r="CU40" s="680"/>
      <c r="CV40" s="680"/>
      <c r="CW40" s="680"/>
      <c r="CX40" s="680"/>
      <c r="CY40" s="681"/>
      <c r="CZ40" s="684">
        <v>1.6</v>
      </c>
      <c r="DA40" s="713"/>
      <c r="DB40" s="713"/>
      <c r="DC40" s="717"/>
      <c r="DD40" s="688">
        <v>7305</v>
      </c>
      <c r="DE40" s="680"/>
      <c r="DF40" s="680"/>
      <c r="DG40" s="680"/>
      <c r="DH40" s="680"/>
      <c r="DI40" s="680"/>
      <c r="DJ40" s="680"/>
      <c r="DK40" s="681"/>
      <c r="DL40" s="688" t="s">
        <v>243</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2608982</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369</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7032640</v>
      </c>
      <c r="CS42" s="680"/>
      <c r="CT42" s="680"/>
      <c r="CU42" s="680"/>
      <c r="CV42" s="680"/>
      <c r="CW42" s="680"/>
      <c r="CX42" s="680"/>
      <c r="CY42" s="681"/>
      <c r="CZ42" s="684">
        <v>19.5</v>
      </c>
      <c r="DA42" s="685"/>
      <c r="DB42" s="685"/>
      <c r="DC42" s="780"/>
      <c r="DD42" s="688">
        <v>1271862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88055</v>
      </c>
      <c r="CS43" s="715"/>
      <c r="CT43" s="715"/>
      <c r="CU43" s="715"/>
      <c r="CV43" s="715"/>
      <c r="CW43" s="715"/>
      <c r="CX43" s="715"/>
      <c r="CY43" s="716"/>
      <c r="CZ43" s="684">
        <v>0.2</v>
      </c>
      <c r="DA43" s="713"/>
      <c r="DB43" s="713"/>
      <c r="DC43" s="717"/>
      <c r="DD43" s="688">
        <v>56355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7022608</v>
      </c>
      <c r="CS44" s="680"/>
      <c r="CT44" s="680"/>
      <c r="CU44" s="680"/>
      <c r="CV44" s="680"/>
      <c r="CW44" s="680"/>
      <c r="CX44" s="680"/>
      <c r="CY44" s="681"/>
      <c r="CZ44" s="684">
        <v>19.399999999999999</v>
      </c>
      <c r="DA44" s="685"/>
      <c r="DB44" s="685"/>
      <c r="DC44" s="780"/>
      <c r="DD44" s="688">
        <v>1271754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2159134</v>
      </c>
      <c r="CS45" s="715"/>
      <c r="CT45" s="715"/>
      <c r="CU45" s="715"/>
      <c r="CV45" s="715"/>
      <c r="CW45" s="715"/>
      <c r="CX45" s="715"/>
      <c r="CY45" s="716"/>
      <c r="CZ45" s="684">
        <v>6</v>
      </c>
      <c r="DA45" s="713"/>
      <c r="DB45" s="713"/>
      <c r="DC45" s="717"/>
      <c r="DD45" s="688">
        <v>84485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4775828</v>
      </c>
      <c r="CS46" s="680"/>
      <c r="CT46" s="680"/>
      <c r="CU46" s="680"/>
      <c r="CV46" s="680"/>
      <c r="CW46" s="680"/>
      <c r="CX46" s="680"/>
      <c r="CY46" s="681"/>
      <c r="CZ46" s="684">
        <v>13.2</v>
      </c>
      <c r="DA46" s="685"/>
      <c r="DB46" s="685"/>
      <c r="DC46" s="780"/>
      <c r="DD46" s="688">
        <v>1178033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10032</v>
      </c>
      <c r="CS47" s="715"/>
      <c r="CT47" s="715"/>
      <c r="CU47" s="715"/>
      <c r="CV47" s="715"/>
      <c r="CW47" s="715"/>
      <c r="CX47" s="715"/>
      <c r="CY47" s="716"/>
      <c r="CZ47" s="684">
        <v>0</v>
      </c>
      <c r="DA47" s="713"/>
      <c r="DB47" s="713"/>
      <c r="DC47" s="717"/>
      <c r="DD47" s="688">
        <v>108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243</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36143892</v>
      </c>
      <c r="CS49" s="749"/>
      <c r="CT49" s="749"/>
      <c r="CU49" s="749"/>
      <c r="CV49" s="749"/>
      <c r="CW49" s="749"/>
      <c r="CX49" s="749"/>
      <c r="CY49" s="781"/>
      <c r="CZ49" s="764">
        <v>100</v>
      </c>
      <c r="DA49" s="782"/>
      <c r="DB49" s="782"/>
      <c r="DC49" s="783"/>
      <c r="DD49" s="784">
        <v>21471130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t7s/sJdQQpY9mrJQ2tixFw3kqAg38vu0GLnPoIfz3+ueDX1CYRDen+KymDLi+Sfn48CcpaqtJESB1UkuwzlTA==" saltValue="UVEjT2wSOFaNdEz1aEe8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37210</v>
      </c>
      <c r="R7" s="815"/>
      <c r="S7" s="815"/>
      <c r="T7" s="815"/>
      <c r="U7" s="815"/>
      <c r="V7" s="815">
        <v>35735</v>
      </c>
      <c r="W7" s="815"/>
      <c r="X7" s="815"/>
      <c r="Y7" s="815"/>
      <c r="Z7" s="815"/>
      <c r="AA7" s="815">
        <v>1485</v>
      </c>
      <c r="AB7" s="815"/>
      <c r="AC7" s="815"/>
      <c r="AD7" s="815"/>
      <c r="AE7" s="816"/>
      <c r="AF7" s="817">
        <v>162</v>
      </c>
      <c r="AG7" s="818"/>
      <c r="AH7" s="818"/>
      <c r="AI7" s="818"/>
      <c r="AJ7" s="819"/>
      <c r="AK7" s="856">
        <v>1868</v>
      </c>
      <c r="AL7" s="857"/>
      <c r="AM7" s="857"/>
      <c r="AN7" s="857"/>
      <c r="AO7" s="857"/>
      <c r="AP7" s="857">
        <v>36249</v>
      </c>
      <c r="AQ7" s="857"/>
      <c r="AR7" s="857"/>
      <c r="AS7" s="857"/>
      <c r="AT7" s="857"/>
      <c r="AU7" s="858"/>
      <c r="AV7" s="858"/>
      <c r="AW7" s="858"/>
      <c r="AX7" s="858"/>
      <c r="AY7" s="859"/>
      <c r="AZ7" s="252"/>
      <c r="BA7" s="252"/>
      <c r="BB7" s="252"/>
      <c r="BC7" s="252"/>
      <c r="BD7" s="252"/>
      <c r="BE7" s="253"/>
      <c r="BF7" s="253"/>
      <c r="BG7" s="253"/>
      <c r="BH7" s="253"/>
      <c r="BI7" s="253"/>
      <c r="BJ7" s="253"/>
      <c r="BK7" s="253"/>
      <c r="BL7" s="253"/>
      <c r="BM7" s="253"/>
      <c r="BN7" s="253"/>
      <c r="BO7" s="253"/>
      <c r="BP7" s="253"/>
      <c r="BQ7" s="259">
        <v>1</v>
      </c>
      <c r="BR7" s="260"/>
      <c r="BS7" s="860" t="s">
        <v>597</v>
      </c>
      <c r="BT7" s="861"/>
      <c r="BU7" s="861"/>
      <c r="BV7" s="861"/>
      <c r="BW7" s="861"/>
      <c r="BX7" s="861"/>
      <c r="BY7" s="861"/>
      <c r="BZ7" s="861"/>
      <c r="CA7" s="861"/>
      <c r="CB7" s="861"/>
      <c r="CC7" s="861"/>
      <c r="CD7" s="861"/>
      <c r="CE7" s="861"/>
      <c r="CF7" s="861"/>
      <c r="CG7" s="862"/>
      <c r="CH7" s="853">
        <v>3</v>
      </c>
      <c r="CI7" s="854"/>
      <c r="CJ7" s="854"/>
      <c r="CK7" s="854"/>
      <c r="CL7" s="855"/>
      <c r="CM7" s="853">
        <v>107</v>
      </c>
      <c r="CN7" s="854"/>
      <c r="CO7" s="854"/>
      <c r="CP7" s="854"/>
      <c r="CQ7" s="855"/>
      <c r="CR7" s="853">
        <v>5</v>
      </c>
      <c r="CS7" s="854"/>
      <c r="CT7" s="854"/>
      <c r="CU7" s="854"/>
      <c r="CV7" s="855"/>
      <c r="CW7" s="853" t="s">
        <v>518</v>
      </c>
      <c r="CX7" s="854"/>
      <c r="CY7" s="854"/>
      <c r="CZ7" s="854"/>
      <c r="DA7" s="855"/>
      <c r="DB7" s="853" t="s">
        <v>518</v>
      </c>
      <c r="DC7" s="854"/>
      <c r="DD7" s="854"/>
      <c r="DE7" s="854"/>
      <c r="DF7" s="855"/>
      <c r="DG7" s="853">
        <v>580</v>
      </c>
      <c r="DH7" s="854"/>
      <c r="DI7" s="854"/>
      <c r="DJ7" s="854"/>
      <c r="DK7" s="855"/>
      <c r="DL7" s="853" t="s">
        <v>518</v>
      </c>
      <c r="DM7" s="854"/>
      <c r="DN7" s="854"/>
      <c r="DO7" s="854"/>
      <c r="DP7" s="855"/>
      <c r="DQ7" s="853">
        <v>570</v>
      </c>
      <c r="DR7" s="854"/>
      <c r="DS7" s="854"/>
      <c r="DT7" s="854"/>
      <c r="DU7" s="855"/>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9</v>
      </c>
      <c r="R8" s="839"/>
      <c r="S8" s="839"/>
      <c r="T8" s="839"/>
      <c r="U8" s="839"/>
      <c r="V8" s="839">
        <v>2</v>
      </c>
      <c r="W8" s="839"/>
      <c r="X8" s="839"/>
      <c r="Y8" s="839"/>
      <c r="Z8" s="839"/>
      <c r="AA8" s="839">
        <v>7</v>
      </c>
      <c r="AB8" s="839"/>
      <c r="AC8" s="839"/>
      <c r="AD8" s="839"/>
      <c r="AE8" s="840"/>
      <c r="AF8" s="841">
        <v>7</v>
      </c>
      <c r="AG8" s="842"/>
      <c r="AH8" s="842"/>
      <c r="AI8" s="842"/>
      <c r="AJ8" s="843"/>
      <c r="AK8" s="844" t="s">
        <v>518</v>
      </c>
      <c r="AL8" s="845"/>
      <c r="AM8" s="845"/>
      <c r="AN8" s="845"/>
      <c r="AO8" s="846"/>
      <c r="AP8" s="847">
        <v>1</v>
      </c>
      <c r="AQ8" s="847"/>
      <c r="AR8" s="847"/>
      <c r="AS8" s="847"/>
      <c r="AT8" s="847"/>
      <c r="AU8" s="848"/>
      <c r="AV8" s="848"/>
      <c r="AW8" s="848"/>
      <c r="AX8" s="848"/>
      <c r="AY8" s="849"/>
      <c r="AZ8" s="252"/>
      <c r="BA8" s="252"/>
      <c r="BB8" s="252"/>
      <c r="BC8" s="252"/>
      <c r="BD8" s="252"/>
      <c r="BE8" s="253"/>
      <c r="BF8" s="253"/>
      <c r="BG8" s="253"/>
      <c r="BH8" s="253"/>
      <c r="BI8" s="253"/>
      <c r="BJ8" s="253"/>
      <c r="BK8" s="253"/>
      <c r="BL8" s="253"/>
      <c r="BM8" s="253"/>
      <c r="BN8" s="253"/>
      <c r="BO8" s="253"/>
      <c r="BP8" s="253"/>
      <c r="BQ8" s="262">
        <v>2</v>
      </c>
      <c r="BR8" s="263"/>
      <c r="BS8" s="850" t="s">
        <v>598</v>
      </c>
      <c r="BT8" s="851"/>
      <c r="BU8" s="851"/>
      <c r="BV8" s="851"/>
      <c r="BW8" s="851"/>
      <c r="BX8" s="851"/>
      <c r="BY8" s="851"/>
      <c r="BZ8" s="851"/>
      <c r="CA8" s="851"/>
      <c r="CB8" s="851"/>
      <c r="CC8" s="851"/>
      <c r="CD8" s="851"/>
      <c r="CE8" s="851"/>
      <c r="CF8" s="851"/>
      <c r="CG8" s="852"/>
      <c r="CH8" s="863">
        <v>28</v>
      </c>
      <c r="CI8" s="845"/>
      <c r="CJ8" s="845"/>
      <c r="CK8" s="845"/>
      <c r="CL8" s="864"/>
      <c r="CM8" s="863">
        <v>505</v>
      </c>
      <c r="CN8" s="845"/>
      <c r="CO8" s="845"/>
      <c r="CP8" s="845"/>
      <c r="CQ8" s="864"/>
      <c r="CR8" s="863">
        <v>1681</v>
      </c>
      <c r="CS8" s="845"/>
      <c r="CT8" s="845"/>
      <c r="CU8" s="845"/>
      <c r="CV8" s="864"/>
      <c r="CW8" s="863" t="s">
        <v>518</v>
      </c>
      <c r="CX8" s="845"/>
      <c r="CY8" s="845"/>
      <c r="CZ8" s="845"/>
      <c r="DA8" s="864"/>
      <c r="DB8" s="863" t="s">
        <v>518</v>
      </c>
      <c r="DC8" s="845"/>
      <c r="DD8" s="845"/>
      <c r="DE8" s="845"/>
      <c r="DF8" s="864"/>
      <c r="DG8" s="863" t="s">
        <v>518</v>
      </c>
      <c r="DH8" s="845"/>
      <c r="DI8" s="845"/>
      <c r="DJ8" s="845"/>
      <c r="DK8" s="864"/>
      <c r="DL8" s="863" t="s">
        <v>518</v>
      </c>
      <c r="DM8" s="845"/>
      <c r="DN8" s="845"/>
      <c r="DO8" s="845"/>
      <c r="DP8" s="864"/>
      <c r="DQ8" s="863" t="s">
        <v>518</v>
      </c>
      <c r="DR8" s="845"/>
      <c r="DS8" s="845"/>
      <c r="DT8" s="845"/>
      <c r="DU8" s="864"/>
      <c r="DV8" s="865"/>
      <c r="DW8" s="866"/>
      <c r="DX8" s="866"/>
      <c r="DY8" s="866"/>
      <c r="DZ8" s="867"/>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8</v>
      </c>
      <c r="R9" s="839"/>
      <c r="S9" s="839"/>
      <c r="T9" s="839"/>
      <c r="U9" s="839"/>
      <c r="V9" s="839">
        <v>7</v>
      </c>
      <c r="W9" s="839"/>
      <c r="X9" s="839"/>
      <c r="Y9" s="839"/>
      <c r="Z9" s="839"/>
      <c r="AA9" s="839">
        <v>1</v>
      </c>
      <c r="AB9" s="839"/>
      <c r="AC9" s="839"/>
      <c r="AD9" s="839"/>
      <c r="AE9" s="840"/>
      <c r="AF9" s="841">
        <v>1</v>
      </c>
      <c r="AG9" s="842"/>
      <c r="AH9" s="842"/>
      <c r="AI9" s="842"/>
      <c r="AJ9" s="843"/>
      <c r="AK9" s="846">
        <v>2</v>
      </c>
      <c r="AL9" s="847"/>
      <c r="AM9" s="847"/>
      <c r="AN9" s="847"/>
      <c r="AO9" s="847"/>
      <c r="AP9" s="847" t="s">
        <v>518</v>
      </c>
      <c r="AQ9" s="847"/>
      <c r="AR9" s="847"/>
      <c r="AS9" s="847"/>
      <c r="AT9" s="847"/>
      <c r="AU9" s="848"/>
      <c r="AV9" s="848"/>
      <c r="AW9" s="848"/>
      <c r="AX9" s="848"/>
      <c r="AY9" s="849"/>
      <c r="AZ9" s="252"/>
      <c r="BA9" s="252"/>
      <c r="BB9" s="252"/>
      <c r="BC9" s="252"/>
      <c r="BD9" s="252"/>
      <c r="BE9" s="253"/>
      <c r="BF9" s="253"/>
      <c r="BG9" s="253"/>
      <c r="BH9" s="253"/>
      <c r="BI9" s="253"/>
      <c r="BJ9" s="253"/>
      <c r="BK9" s="253"/>
      <c r="BL9" s="253"/>
      <c r="BM9" s="253"/>
      <c r="BN9" s="253"/>
      <c r="BO9" s="253"/>
      <c r="BP9" s="253"/>
      <c r="BQ9" s="262">
        <v>3</v>
      </c>
      <c r="BR9" s="263"/>
      <c r="BS9" s="850"/>
      <c r="BT9" s="851"/>
      <c r="BU9" s="851"/>
      <c r="BV9" s="851"/>
      <c r="BW9" s="851"/>
      <c r="BX9" s="851"/>
      <c r="BY9" s="851"/>
      <c r="BZ9" s="851"/>
      <c r="CA9" s="851"/>
      <c r="CB9" s="851"/>
      <c r="CC9" s="851"/>
      <c r="CD9" s="851"/>
      <c r="CE9" s="851"/>
      <c r="CF9" s="851"/>
      <c r="CG9" s="852"/>
      <c r="CH9" s="863"/>
      <c r="CI9" s="845"/>
      <c r="CJ9" s="845"/>
      <c r="CK9" s="845"/>
      <c r="CL9" s="864"/>
      <c r="CM9" s="863"/>
      <c r="CN9" s="845"/>
      <c r="CO9" s="845"/>
      <c r="CP9" s="845"/>
      <c r="CQ9" s="864"/>
      <c r="CR9" s="863"/>
      <c r="CS9" s="845"/>
      <c r="CT9" s="845"/>
      <c r="CU9" s="845"/>
      <c r="CV9" s="864"/>
      <c r="CW9" s="863"/>
      <c r="CX9" s="845"/>
      <c r="CY9" s="845"/>
      <c r="CZ9" s="845"/>
      <c r="DA9" s="864"/>
      <c r="DB9" s="863"/>
      <c r="DC9" s="845"/>
      <c r="DD9" s="845"/>
      <c r="DE9" s="845"/>
      <c r="DF9" s="864"/>
      <c r="DG9" s="863"/>
      <c r="DH9" s="845"/>
      <c r="DI9" s="845"/>
      <c r="DJ9" s="845"/>
      <c r="DK9" s="864"/>
      <c r="DL9" s="863"/>
      <c r="DM9" s="845"/>
      <c r="DN9" s="845"/>
      <c r="DO9" s="845"/>
      <c r="DP9" s="864"/>
      <c r="DQ9" s="863"/>
      <c r="DR9" s="845"/>
      <c r="DS9" s="845"/>
      <c r="DT9" s="845"/>
      <c r="DU9" s="864"/>
      <c r="DV9" s="865"/>
      <c r="DW9" s="866"/>
      <c r="DX9" s="866"/>
      <c r="DY9" s="866"/>
      <c r="DZ9" s="867"/>
      <c r="EA9" s="254"/>
    </row>
    <row r="10" spans="1:131" s="255" customFormat="1" ht="26.25" customHeight="1" x14ac:dyDescent="0.15">
      <c r="A10" s="261">
        <v>4</v>
      </c>
      <c r="B10" s="835" t="s">
        <v>388</v>
      </c>
      <c r="C10" s="836"/>
      <c r="D10" s="836"/>
      <c r="E10" s="836"/>
      <c r="F10" s="836"/>
      <c r="G10" s="836"/>
      <c r="H10" s="836"/>
      <c r="I10" s="836"/>
      <c r="J10" s="836"/>
      <c r="K10" s="836"/>
      <c r="L10" s="836"/>
      <c r="M10" s="836"/>
      <c r="N10" s="836"/>
      <c r="O10" s="836"/>
      <c r="P10" s="837"/>
      <c r="Q10" s="838">
        <v>353</v>
      </c>
      <c r="R10" s="839"/>
      <c r="S10" s="839"/>
      <c r="T10" s="839"/>
      <c r="U10" s="839"/>
      <c r="V10" s="839">
        <v>351</v>
      </c>
      <c r="W10" s="839"/>
      <c r="X10" s="839"/>
      <c r="Y10" s="839"/>
      <c r="Z10" s="839"/>
      <c r="AA10" s="839">
        <v>2</v>
      </c>
      <c r="AB10" s="839"/>
      <c r="AC10" s="839"/>
      <c r="AD10" s="839"/>
      <c r="AE10" s="840"/>
      <c r="AF10" s="841">
        <v>2</v>
      </c>
      <c r="AG10" s="842"/>
      <c r="AH10" s="842"/>
      <c r="AI10" s="842"/>
      <c r="AJ10" s="843"/>
      <c r="AK10" s="846">
        <v>4</v>
      </c>
      <c r="AL10" s="847"/>
      <c r="AM10" s="847"/>
      <c r="AN10" s="847"/>
      <c r="AO10" s="847"/>
      <c r="AP10" s="847" t="s">
        <v>518</v>
      </c>
      <c r="AQ10" s="847"/>
      <c r="AR10" s="847"/>
      <c r="AS10" s="847"/>
      <c r="AT10" s="847"/>
      <c r="AU10" s="848"/>
      <c r="AV10" s="848"/>
      <c r="AW10" s="848"/>
      <c r="AX10" s="848"/>
      <c r="AY10" s="849"/>
      <c r="AZ10" s="252"/>
      <c r="BA10" s="252"/>
      <c r="BB10" s="252"/>
      <c r="BC10" s="252"/>
      <c r="BD10" s="252"/>
      <c r="BE10" s="253"/>
      <c r="BF10" s="253"/>
      <c r="BG10" s="253"/>
      <c r="BH10" s="253"/>
      <c r="BI10" s="253"/>
      <c r="BJ10" s="253"/>
      <c r="BK10" s="253"/>
      <c r="BL10" s="253"/>
      <c r="BM10" s="253"/>
      <c r="BN10" s="253"/>
      <c r="BO10" s="253"/>
      <c r="BP10" s="253"/>
      <c r="BQ10" s="262">
        <v>4</v>
      </c>
      <c r="BR10" s="263"/>
      <c r="BS10" s="850"/>
      <c r="BT10" s="851"/>
      <c r="BU10" s="851"/>
      <c r="BV10" s="851"/>
      <c r="BW10" s="851"/>
      <c r="BX10" s="851"/>
      <c r="BY10" s="851"/>
      <c r="BZ10" s="851"/>
      <c r="CA10" s="851"/>
      <c r="CB10" s="851"/>
      <c r="CC10" s="851"/>
      <c r="CD10" s="851"/>
      <c r="CE10" s="851"/>
      <c r="CF10" s="851"/>
      <c r="CG10" s="852"/>
      <c r="CH10" s="863"/>
      <c r="CI10" s="845"/>
      <c r="CJ10" s="845"/>
      <c r="CK10" s="845"/>
      <c r="CL10" s="864"/>
      <c r="CM10" s="863"/>
      <c r="CN10" s="845"/>
      <c r="CO10" s="845"/>
      <c r="CP10" s="845"/>
      <c r="CQ10" s="864"/>
      <c r="CR10" s="863"/>
      <c r="CS10" s="845"/>
      <c r="CT10" s="845"/>
      <c r="CU10" s="845"/>
      <c r="CV10" s="864"/>
      <c r="CW10" s="863"/>
      <c r="CX10" s="845"/>
      <c r="CY10" s="845"/>
      <c r="CZ10" s="845"/>
      <c r="DA10" s="864"/>
      <c r="DB10" s="863"/>
      <c r="DC10" s="845"/>
      <c r="DD10" s="845"/>
      <c r="DE10" s="845"/>
      <c r="DF10" s="864"/>
      <c r="DG10" s="863"/>
      <c r="DH10" s="845"/>
      <c r="DI10" s="845"/>
      <c r="DJ10" s="845"/>
      <c r="DK10" s="864"/>
      <c r="DL10" s="863"/>
      <c r="DM10" s="845"/>
      <c r="DN10" s="845"/>
      <c r="DO10" s="845"/>
      <c r="DP10" s="864"/>
      <c r="DQ10" s="863"/>
      <c r="DR10" s="845"/>
      <c r="DS10" s="845"/>
      <c r="DT10" s="845"/>
      <c r="DU10" s="864"/>
      <c r="DV10" s="865"/>
      <c r="DW10" s="866"/>
      <c r="DX10" s="866"/>
      <c r="DY10" s="866"/>
      <c r="DZ10" s="867"/>
      <c r="EA10" s="254"/>
    </row>
    <row r="11" spans="1:131" s="255" customFormat="1" ht="26.25" customHeight="1" x14ac:dyDescent="0.15">
      <c r="A11" s="261">
        <v>5</v>
      </c>
      <c r="B11" s="835" t="s">
        <v>389</v>
      </c>
      <c r="C11" s="836"/>
      <c r="D11" s="836"/>
      <c r="E11" s="836"/>
      <c r="F11" s="836"/>
      <c r="G11" s="836"/>
      <c r="H11" s="836"/>
      <c r="I11" s="836"/>
      <c r="J11" s="836"/>
      <c r="K11" s="836"/>
      <c r="L11" s="836"/>
      <c r="M11" s="836"/>
      <c r="N11" s="836"/>
      <c r="O11" s="836"/>
      <c r="P11" s="837"/>
      <c r="Q11" s="838">
        <v>11</v>
      </c>
      <c r="R11" s="839"/>
      <c r="S11" s="839"/>
      <c r="T11" s="839"/>
      <c r="U11" s="839"/>
      <c r="V11" s="839">
        <v>11</v>
      </c>
      <c r="W11" s="839"/>
      <c r="X11" s="839"/>
      <c r="Y11" s="839"/>
      <c r="Z11" s="839"/>
      <c r="AA11" s="839">
        <v>0</v>
      </c>
      <c r="AB11" s="839"/>
      <c r="AC11" s="839"/>
      <c r="AD11" s="839"/>
      <c r="AE11" s="840"/>
      <c r="AF11" s="841">
        <v>0</v>
      </c>
      <c r="AG11" s="842"/>
      <c r="AH11" s="842"/>
      <c r="AI11" s="842"/>
      <c r="AJ11" s="843"/>
      <c r="AK11" s="846">
        <v>8</v>
      </c>
      <c r="AL11" s="847"/>
      <c r="AM11" s="847"/>
      <c r="AN11" s="847"/>
      <c r="AO11" s="847"/>
      <c r="AP11" s="847" t="s">
        <v>518</v>
      </c>
      <c r="AQ11" s="847"/>
      <c r="AR11" s="847"/>
      <c r="AS11" s="847"/>
      <c r="AT11" s="847"/>
      <c r="AU11" s="848"/>
      <c r="AV11" s="848"/>
      <c r="AW11" s="848"/>
      <c r="AX11" s="848"/>
      <c r="AY11" s="849"/>
      <c r="AZ11" s="252"/>
      <c r="BA11" s="252"/>
      <c r="BB11" s="252"/>
      <c r="BC11" s="252"/>
      <c r="BD11" s="252"/>
      <c r="BE11" s="253"/>
      <c r="BF11" s="253"/>
      <c r="BG11" s="253"/>
      <c r="BH11" s="253"/>
      <c r="BI11" s="253"/>
      <c r="BJ11" s="253"/>
      <c r="BK11" s="253"/>
      <c r="BL11" s="253"/>
      <c r="BM11" s="253"/>
      <c r="BN11" s="253"/>
      <c r="BO11" s="253"/>
      <c r="BP11" s="253"/>
      <c r="BQ11" s="262">
        <v>5</v>
      </c>
      <c r="BR11" s="263"/>
      <c r="BS11" s="850"/>
      <c r="BT11" s="851"/>
      <c r="BU11" s="851"/>
      <c r="BV11" s="851"/>
      <c r="BW11" s="851"/>
      <c r="BX11" s="851"/>
      <c r="BY11" s="851"/>
      <c r="BZ11" s="851"/>
      <c r="CA11" s="851"/>
      <c r="CB11" s="851"/>
      <c r="CC11" s="851"/>
      <c r="CD11" s="851"/>
      <c r="CE11" s="851"/>
      <c r="CF11" s="851"/>
      <c r="CG11" s="852"/>
      <c r="CH11" s="863"/>
      <c r="CI11" s="845"/>
      <c r="CJ11" s="845"/>
      <c r="CK11" s="845"/>
      <c r="CL11" s="864"/>
      <c r="CM11" s="863"/>
      <c r="CN11" s="845"/>
      <c r="CO11" s="845"/>
      <c r="CP11" s="845"/>
      <c r="CQ11" s="864"/>
      <c r="CR11" s="863"/>
      <c r="CS11" s="845"/>
      <c r="CT11" s="845"/>
      <c r="CU11" s="845"/>
      <c r="CV11" s="864"/>
      <c r="CW11" s="863"/>
      <c r="CX11" s="845"/>
      <c r="CY11" s="845"/>
      <c r="CZ11" s="845"/>
      <c r="DA11" s="864"/>
      <c r="DB11" s="863"/>
      <c r="DC11" s="845"/>
      <c r="DD11" s="845"/>
      <c r="DE11" s="845"/>
      <c r="DF11" s="864"/>
      <c r="DG11" s="863"/>
      <c r="DH11" s="845"/>
      <c r="DI11" s="845"/>
      <c r="DJ11" s="845"/>
      <c r="DK11" s="864"/>
      <c r="DL11" s="863"/>
      <c r="DM11" s="845"/>
      <c r="DN11" s="845"/>
      <c r="DO11" s="845"/>
      <c r="DP11" s="864"/>
      <c r="DQ11" s="863"/>
      <c r="DR11" s="845"/>
      <c r="DS11" s="845"/>
      <c r="DT11" s="845"/>
      <c r="DU11" s="864"/>
      <c r="DV11" s="865"/>
      <c r="DW11" s="866"/>
      <c r="DX11" s="866"/>
      <c r="DY11" s="866"/>
      <c r="DZ11" s="867"/>
      <c r="EA11" s="254"/>
    </row>
    <row r="12" spans="1:131" s="255" customFormat="1" ht="26.25" customHeight="1" x14ac:dyDescent="0.15">
      <c r="A12" s="261">
        <v>6</v>
      </c>
      <c r="B12" s="835" t="s">
        <v>390</v>
      </c>
      <c r="C12" s="836"/>
      <c r="D12" s="836"/>
      <c r="E12" s="836"/>
      <c r="F12" s="836"/>
      <c r="G12" s="836"/>
      <c r="H12" s="836"/>
      <c r="I12" s="836"/>
      <c r="J12" s="836"/>
      <c r="K12" s="836"/>
      <c r="L12" s="836"/>
      <c r="M12" s="836"/>
      <c r="N12" s="836"/>
      <c r="O12" s="836"/>
      <c r="P12" s="837"/>
      <c r="Q12" s="838">
        <v>46</v>
      </c>
      <c r="R12" s="839"/>
      <c r="S12" s="839"/>
      <c r="T12" s="839"/>
      <c r="U12" s="839"/>
      <c r="V12" s="839">
        <v>28</v>
      </c>
      <c r="W12" s="839"/>
      <c r="X12" s="839"/>
      <c r="Y12" s="839"/>
      <c r="Z12" s="839"/>
      <c r="AA12" s="839">
        <v>18</v>
      </c>
      <c r="AB12" s="839"/>
      <c r="AC12" s="839"/>
      <c r="AD12" s="839"/>
      <c r="AE12" s="840"/>
      <c r="AF12" s="841">
        <v>10</v>
      </c>
      <c r="AG12" s="842"/>
      <c r="AH12" s="842"/>
      <c r="AI12" s="842"/>
      <c r="AJ12" s="843"/>
      <c r="AK12" s="846">
        <v>9</v>
      </c>
      <c r="AL12" s="847"/>
      <c r="AM12" s="847"/>
      <c r="AN12" s="847"/>
      <c r="AO12" s="847"/>
      <c r="AP12" s="847" t="s">
        <v>518</v>
      </c>
      <c r="AQ12" s="847"/>
      <c r="AR12" s="847"/>
      <c r="AS12" s="847"/>
      <c r="AT12" s="847"/>
      <c r="AU12" s="848"/>
      <c r="AV12" s="848"/>
      <c r="AW12" s="848"/>
      <c r="AX12" s="848"/>
      <c r="AY12" s="849"/>
      <c r="AZ12" s="252"/>
      <c r="BA12" s="252"/>
      <c r="BB12" s="252"/>
      <c r="BC12" s="252"/>
      <c r="BD12" s="252"/>
      <c r="BE12" s="253"/>
      <c r="BF12" s="253"/>
      <c r="BG12" s="253"/>
      <c r="BH12" s="253"/>
      <c r="BI12" s="253"/>
      <c r="BJ12" s="253"/>
      <c r="BK12" s="253"/>
      <c r="BL12" s="253"/>
      <c r="BM12" s="253"/>
      <c r="BN12" s="253"/>
      <c r="BO12" s="253"/>
      <c r="BP12" s="253"/>
      <c r="BQ12" s="262">
        <v>6</v>
      </c>
      <c r="BR12" s="263"/>
      <c r="BS12" s="850"/>
      <c r="BT12" s="851"/>
      <c r="BU12" s="851"/>
      <c r="BV12" s="851"/>
      <c r="BW12" s="851"/>
      <c r="BX12" s="851"/>
      <c r="BY12" s="851"/>
      <c r="BZ12" s="851"/>
      <c r="CA12" s="851"/>
      <c r="CB12" s="851"/>
      <c r="CC12" s="851"/>
      <c r="CD12" s="851"/>
      <c r="CE12" s="851"/>
      <c r="CF12" s="851"/>
      <c r="CG12" s="852"/>
      <c r="CH12" s="863"/>
      <c r="CI12" s="845"/>
      <c r="CJ12" s="845"/>
      <c r="CK12" s="845"/>
      <c r="CL12" s="864"/>
      <c r="CM12" s="863"/>
      <c r="CN12" s="845"/>
      <c r="CO12" s="845"/>
      <c r="CP12" s="845"/>
      <c r="CQ12" s="864"/>
      <c r="CR12" s="863"/>
      <c r="CS12" s="845"/>
      <c r="CT12" s="845"/>
      <c r="CU12" s="845"/>
      <c r="CV12" s="864"/>
      <c r="CW12" s="863"/>
      <c r="CX12" s="845"/>
      <c r="CY12" s="845"/>
      <c r="CZ12" s="845"/>
      <c r="DA12" s="864"/>
      <c r="DB12" s="863"/>
      <c r="DC12" s="845"/>
      <c r="DD12" s="845"/>
      <c r="DE12" s="845"/>
      <c r="DF12" s="864"/>
      <c r="DG12" s="863"/>
      <c r="DH12" s="845"/>
      <c r="DI12" s="845"/>
      <c r="DJ12" s="845"/>
      <c r="DK12" s="864"/>
      <c r="DL12" s="863"/>
      <c r="DM12" s="845"/>
      <c r="DN12" s="845"/>
      <c r="DO12" s="845"/>
      <c r="DP12" s="864"/>
      <c r="DQ12" s="863"/>
      <c r="DR12" s="845"/>
      <c r="DS12" s="845"/>
      <c r="DT12" s="845"/>
      <c r="DU12" s="864"/>
      <c r="DV12" s="865"/>
      <c r="DW12" s="866"/>
      <c r="DX12" s="866"/>
      <c r="DY12" s="866"/>
      <c r="DZ12" s="867"/>
      <c r="EA12" s="254"/>
    </row>
    <row r="13" spans="1:131" s="255" customFormat="1" ht="26.25" customHeight="1" x14ac:dyDescent="0.15">
      <c r="A13" s="261">
        <v>7</v>
      </c>
      <c r="B13" s="835" t="s">
        <v>391</v>
      </c>
      <c r="C13" s="836"/>
      <c r="D13" s="836"/>
      <c r="E13" s="836"/>
      <c r="F13" s="836"/>
      <c r="G13" s="836"/>
      <c r="H13" s="836"/>
      <c r="I13" s="836"/>
      <c r="J13" s="836"/>
      <c r="K13" s="836"/>
      <c r="L13" s="836"/>
      <c r="M13" s="836"/>
      <c r="N13" s="836"/>
      <c r="O13" s="836"/>
      <c r="P13" s="837"/>
      <c r="Q13" s="838">
        <v>7</v>
      </c>
      <c r="R13" s="839"/>
      <c r="S13" s="839"/>
      <c r="T13" s="839"/>
      <c r="U13" s="839"/>
      <c r="V13" s="839">
        <v>4</v>
      </c>
      <c r="W13" s="839"/>
      <c r="X13" s="839"/>
      <c r="Y13" s="839"/>
      <c r="Z13" s="839"/>
      <c r="AA13" s="839">
        <v>3</v>
      </c>
      <c r="AB13" s="839"/>
      <c r="AC13" s="839"/>
      <c r="AD13" s="839"/>
      <c r="AE13" s="840"/>
      <c r="AF13" s="841">
        <v>3</v>
      </c>
      <c r="AG13" s="842"/>
      <c r="AH13" s="842"/>
      <c r="AI13" s="842"/>
      <c r="AJ13" s="843"/>
      <c r="AK13" s="846" t="s">
        <v>518</v>
      </c>
      <c r="AL13" s="847"/>
      <c r="AM13" s="847"/>
      <c r="AN13" s="847"/>
      <c r="AO13" s="847"/>
      <c r="AP13" s="847" t="s">
        <v>518</v>
      </c>
      <c r="AQ13" s="847"/>
      <c r="AR13" s="847"/>
      <c r="AS13" s="847"/>
      <c r="AT13" s="847"/>
      <c r="AU13" s="848"/>
      <c r="AV13" s="848"/>
      <c r="AW13" s="848"/>
      <c r="AX13" s="848"/>
      <c r="AY13" s="849"/>
      <c r="AZ13" s="252"/>
      <c r="BA13" s="252"/>
      <c r="BB13" s="252"/>
      <c r="BC13" s="252"/>
      <c r="BD13" s="252"/>
      <c r="BE13" s="253"/>
      <c r="BF13" s="253"/>
      <c r="BG13" s="253"/>
      <c r="BH13" s="253"/>
      <c r="BI13" s="253"/>
      <c r="BJ13" s="253"/>
      <c r="BK13" s="253"/>
      <c r="BL13" s="253"/>
      <c r="BM13" s="253"/>
      <c r="BN13" s="253"/>
      <c r="BO13" s="253"/>
      <c r="BP13" s="253"/>
      <c r="BQ13" s="262">
        <v>7</v>
      </c>
      <c r="BR13" s="263"/>
      <c r="BS13" s="850"/>
      <c r="BT13" s="851"/>
      <c r="BU13" s="851"/>
      <c r="BV13" s="851"/>
      <c r="BW13" s="851"/>
      <c r="BX13" s="851"/>
      <c r="BY13" s="851"/>
      <c r="BZ13" s="851"/>
      <c r="CA13" s="851"/>
      <c r="CB13" s="851"/>
      <c r="CC13" s="851"/>
      <c r="CD13" s="851"/>
      <c r="CE13" s="851"/>
      <c r="CF13" s="851"/>
      <c r="CG13" s="852"/>
      <c r="CH13" s="863"/>
      <c r="CI13" s="845"/>
      <c r="CJ13" s="845"/>
      <c r="CK13" s="845"/>
      <c r="CL13" s="864"/>
      <c r="CM13" s="863"/>
      <c r="CN13" s="845"/>
      <c r="CO13" s="845"/>
      <c r="CP13" s="845"/>
      <c r="CQ13" s="864"/>
      <c r="CR13" s="863"/>
      <c r="CS13" s="845"/>
      <c r="CT13" s="845"/>
      <c r="CU13" s="845"/>
      <c r="CV13" s="864"/>
      <c r="CW13" s="863"/>
      <c r="CX13" s="845"/>
      <c r="CY13" s="845"/>
      <c r="CZ13" s="845"/>
      <c r="DA13" s="864"/>
      <c r="DB13" s="863"/>
      <c r="DC13" s="845"/>
      <c r="DD13" s="845"/>
      <c r="DE13" s="845"/>
      <c r="DF13" s="864"/>
      <c r="DG13" s="863"/>
      <c r="DH13" s="845"/>
      <c r="DI13" s="845"/>
      <c r="DJ13" s="845"/>
      <c r="DK13" s="864"/>
      <c r="DL13" s="863"/>
      <c r="DM13" s="845"/>
      <c r="DN13" s="845"/>
      <c r="DO13" s="845"/>
      <c r="DP13" s="864"/>
      <c r="DQ13" s="863"/>
      <c r="DR13" s="845"/>
      <c r="DS13" s="845"/>
      <c r="DT13" s="845"/>
      <c r="DU13" s="864"/>
      <c r="DV13" s="865"/>
      <c r="DW13" s="866"/>
      <c r="DX13" s="866"/>
      <c r="DY13" s="866"/>
      <c r="DZ13" s="867"/>
      <c r="EA13" s="254"/>
    </row>
    <row r="14" spans="1:131" s="255" customFormat="1" ht="26.25" customHeight="1" x14ac:dyDescent="0.15">
      <c r="A14" s="261">
        <v>8</v>
      </c>
      <c r="B14" s="835" t="s">
        <v>392</v>
      </c>
      <c r="C14" s="836"/>
      <c r="D14" s="836"/>
      <c r="E14" s="836"/>
      <c r="F14" s="836"/>
      <c r="G14" s="836"/>
      <c r="H14" s="836"/>
      <c r="I14" s="836"/>
      <c r="J14" s="836"/>
      <c r="K14" s="836"/>
      <c r="L14" s="836"/>
      <c r="M14" s="836"/>
      <c r="N14" s="836"/>
      <c r="O14" s="836"/>
      <c r="P14" s="837"/>
      <c r="Q14" s="838">
        <v>15</v>
      </c>
      <c r="R14" s="839"/>
      <c r="S14" s="839"/>
      <c r="T14" s="839"/>
      <c r="U14" s="839"/>
      <c r="V14" s="839">
        <v>12</v>
      </c>
      <c r="W14" s="839"/>
      <c r="X14" s="839"/>
      <c r="Y14" s="839"/>
      <c r="Z14" s="839"/>
      <c r="AA14" s="839">
        <v>3</v>
      </c>
      <c r="AB14" s="839"/>
      <c r="AC14" s="839"/>
      <c r="AD14" s="839"/>
      <c r="AE14" s="840"/>
      <c r="AF14" s="841">
        <v>3</v>
      </c>
      <c r="AG14" s="842"/>
      <c r="AH14" s="842"/>
      <c r="AI14" s="842"/>
      <c r="AJ14" s="843"/>
      <c r="AK14" s="846" t="s">
        <v>518</v>
      </c>
      <c r="AL14" s="847"/>
      <c r="AM14" s="847"/>
      <c r="AN14" s="847"/>
      <c r="AO14" s="847"/>
      <c r="AP14" s="847" t="s">
        <v>518</v>
      </c>
      <c r="AQ14" s="847"/>
      <c r="AR14" s="847"/>
      <c r="AS14" s="847"/>
      <c r="AT14" s="847"/>
      <c r="AU14" s="848"/>
      <c r="AV14" s="848"/>
      <c r="AW14" s="848"/>
      <c r="AX14" s="848"/>
      <c r="AY14" s="849"/>
      <c r="AZ14" s="252"/>
      <c r="BA14" s="252"/>
      <c r="BB14" s="252"/>
      <c r="BC14" s="252"/>
      <c r="BD14" s="252"/>
      <c r="BE14" s="253"/>
      <c r="BF14" s="253"/>
      <c r="BG14" s="253"/>
      <c r="BH14" s="253"/>
      <c r="BI14" s="253"/>
      <c r="BJ14" s="253"/>
      <c r="BK14" s="253"/>
      <c r="BL14" s="253"/>
      <c r="BM14" s="253"/>
      <c r="BN14" s="253"/>
      <c r="BO14" s="253"/>
      <c r="BP14" s="253"/>
      <c r="BQ14" s="262">
        <v>8</v>
      </c>
      <c r="BR14" s="263"/>
      <c r="BS14" s="850"/>
      <c r="BT14" s="851"/>
      <c r="BU14" s="851"/>
      <c r="BV14" s="851"/>
      <c r="BW14" s="851"/>
      <c r="BX14" s="851"/>
      <c r="BY14" s="851"/>
      <c r="BZ14" s="851"/>
      <c r="CA14" s="851"/>
      <c r="CB14" s="851"/>
      <c r="CC14" s="851"/>
      <c r="CD14" s="851"/>
      <c r="CE14" s="851"/>
      <c r="CF14" s="851"/>
      <c r="CG14" s="852"/>
      <c r="CH14" s="863"/>
      <c r="CI14" s="845"/>
      <c r="CJ14" s="845"/>
      <c r="CK14" s="845"/>
      <c r="CL14" s="864"/>
      <c r="CM14" s="863"/>
      <c r="CN14" s="845"/>
      <c r="CO14" s="845"/>
      <c r="CP14" s="845"/>
      <c r="CQ14" s="864"/>
      <c r="CR14" s="863"/>
      <c r="CS14" s="845"/>
      <c r="CT14" s="845"/>
      <c r="CU14" s="845"/>
      <c r="CV14" s="864"/>
      <c r="CW14" s="863"/>
      <c r="CX14" s="845"/>
      <c r="CY14" s="845"/>
      <c r="CZ14" s="845"/>
      <c r="DA14" s="864"/>
      <c r="DB14" s="863"/>
      <c r="DC14" s="845"/>
      <c r="DD14" s="845"/>
      <c r="DE14" s="845"/>
      <c r="DF14" s="864"/>
      <c r="DG14" s="863"/>
      <c r="DH14" s="845"/>
      <c r="DI14" s="845"/>
      <c r="DJ14" s="845"/>
      <c r="DK14" s="864"/>
      <c r="DL14" s="863"/>
      <c r="DM14" s="845"/>
      <c r="DN14" s="845"/>
      <c r="DO14" s="845"/>
      <c r="DP14" s="864"/>
      <c r="DQ14" s="863"/>
      <c r="DR14" s="845"/>
      <c r="DS14" s="845"/>
      <c r="DT14" s="845"/>
      <c r="DU14" s="864"/>
      <c r="DV14" s="865"/>
      <c r="DW14" s="866"/>
      <c r="DX14" s="866"/>
      <c r="DY14" s="866"/>
      <c r="DZ14" s="867"/>
      <c r="EA14" s="254"/>
    </row>
    <row r="15" spans="1:131" s="255" customFormat="1" ht="26.25" customHeight="1" x14ac:dyDescent="0.15">
      <c r="A15" s="261">
        <v>9</v>
      </c>
      <c r="B15" s="835" t="s">
        <v>393</v>
      </c>
      <c r="C15" s="836"/>
      <c r="D15" s="836"/>
      <c r="E15" s="836"/>
      <c r="F15" s="836"/>
      <c r="G15" s="836"/>
      <c r="H15" s="836"/>
      <c r="I15" s="836"/>
      <c r="J15" s="836"/>
      <c r="K15" s="836"/>
      <c r="L15" s="836"/>
      <c r="M15" s="836"/>
      <c r="N15" s="836"/>
      <c r="O15" s="836"/>
      <c r="P15" s="837"/>
      <c r="Q15" s="838">
        <v>24</v>
      </c>
      <c r="R15" s="839"/>
      <c r="S15" s="839"/>
      <c r="T15" s="839"/>
      <c r="U15" s="839"/>
      <c r="V15" s="839">
        <v>24</v>
      </c>
      <c r="W15" s="839"/>
      <c r="X15" s="839"/>
      <c r="Y15" s="839"/>
      <c r="Z15" s="839"/>
      <c r="AA15" s="839">
        <v>0</v>
      </c>
      <c r="AB15" s="839"/>
      <c r="AC15" s="839"/>
      <c r="AD15" s="839"/>
      <c r="AE15" s="840"/>
      <c r="AF15" s="841">
        <v>0</v>
      </c>
      <c r="AG15" s="842"/>
      <c r="AH15" s="842"/>
      <c r="AI15" s="842"/>
      <c r="AJ15" s="843"/>
      <c r="AK15" s="846">
        <v>13</v>
      </c>
      <c r="AL15" s="847"/>
      <c r="AM15" s="847"/>
      <c r="AN15" s="847"/>
      <c r="AO15" s="847"/>
      <c r="AP15" s="847" t="s">
        <v>518</v>
      </c>
      <c r="AQ15" s="847"/>
      <c r="AR15" s="847"/>
      <c r="AS15" s="847"/>
      <c r="AT15" s="847"/>
      <c r="AU15" s="848"/>
      <c r="AV15" s="848"/>
      <c r="AW15" s="848"/>
      <c r="AX15" s="848"/>
      <c r="AY15" s="849"/>
      <c r="AZ15" s="252"/>
      <c r="BA15" s="252"/>
      <c r="BB15" s="252"/>
      <c r="BC15" s="252"/>
      <c r="BD15" s="252"/>
      <c r="BE15" s="253"/>
      <c r="BF15" s="253"/>
      <c r="BG15" s="253"/>
      <c r="BH15" s="253"/>
      <c r="BI15" s="253"/>
      <c r="BJ15" s="253"/>
      <c r="BK15" s="253"/>
      <c r="BL15" s="253"/>
      <c r="BM15" s="253"/>
      <c r="BN15" s="253"/>
      <c r="BO15" s="253"/>
      <c r="BP15" s="253"/>
      <c r="BQ15" s="262">
        <v>9</v>
      </c>
      <c r="BR15" s="263"/>
      <c r="BS15" s="850"/>
      <c r="BT15" s="851"/>
      <c r="BU15" s="851"/>
      <c r="BV15" s="851"/>
      <c r="BW15" s="851"/>
      <c r="BX15" s="851"/>
      <c r="BY15" s="851"/>
      <c r="BZ15" s="851"/>
      <c r="CA15" s="851"/>
      <c r="CB15" s="851"/>
      <c r="CC15" s="851"/>
      <c r="CD15" s="851"/>
      <c r="CE15" s="851"/>
      <c r="CF15" s="851"/>
      <c r="CG15" s="852"/>
      <c r="CH15" s="863"/>
      <c r="CI15" s="845"/>
      <c r="CJ15" s="845"/>
      <c r="CK15" s="845"/>
      <c r="CL15" s="864"/>
      <c r="CM15" s="863"/>
      <c r="CN15" s="845"/>
      <c r="CO15" s="845"/>
      <c r="CP15" s="845"/>
      <c r="CQ15" s="864"/>
      <c r="CR15" s="863"/>
      <c r="CS15" s="845"/>
      <c r="CT15" s="845"/>
      <c r="CU15" s="845"/>
      <c r="CV15" s="864"/>
      <c r="CW15" s="863"/>
      <c r="CX15" s="845"/>
      <c r="CY15" s="845"/>
      <c r="CZ15" s="845"/>
      <c r="DA15" s="864"/>
      <c r="DB15" s="863"/>
      <c r="DC15" s="845"/>
      <c r="DD15" s="845"/>
      <c r="DE15" s="845"/>
      <c r="DF15" s="864"/>
      <c r="DG15" s="863"/>
      <c r="DH15" s="845"/>
      <c r="DI15" s="845"/>
      <c r="DJ15" s="845"/>
      <c r="DK15" s="864"/>
      <c r="DL15" s="863"/>
      <c r="DM15" s="845"/>
      <c r="DN15" s="845"/>
      <c r="DO15" s="845"/>
      <c r="DP15" s="864"/>
      <c r="DQ15" s="863"/>
      <c r="DR15" s="845"/>
      <c r="DS15" s="845"/>
      <c r="DT15" s="845"/>
      <c r="DU15" s="864"/>
      <c r="DV15" s="865"/>
      <c r="DW15" s="866"/>
      <c r="DX15" s="866"/>
      <c r="DY15" s="866"/>
      <c r="DZ15" s="867"/>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6"/>
      <c r="AL16" s="847"/>
      <c r="AM16" s="847"/>
      <c r="AN16" s="847"/>
      <c r="AO16" s="847"/>
      <c r="AP16" s="847"/>
      <c r="AQ16" s="847"/>
      <c r="AR16" s="847"/>
      <c r="AS16" s="847"/>
      <c r="AT16" s="847"/>
      <c r="AU16" s="848"/>
      <c r="AV16" s="848"/>
      <c r="AW16" s="848"/>
      <c r="AX16" s="848"/>
      <c r="AY16" s="849"/>
      <c r="AZ16" s="252"/>
      <c r="BA16" s="252"/>
      <c r="BB16" s="252"/>
      <c r="BC16" s="252"/>
      <c r="BD16" s="252"/>
      <c r="BE16" s="253"/>
      <c r="BF16" s="253"/>
      <c r="BG16" s="253"/>
      <c r="BH16" s="253"/>
      <c r="BI16" s="253"/>
      <c r="BJ16" s="253"/>
      <c r="BK16" s="253"/>
      <c r="BL16" s="253"/>
      <c r="BM16" s="253"/>
      <c r="BN16" s="253"/>
      <c r="BO16" s="253"/>
      <c r="BP16" s="253"/>
      <c r="BQ16" s="262">
        <v>10</v>
      </c>
      <c r="BR16" s="263"/>
      <c r="BS16" s="850"/>
      <c r="BT16" s="851"/>
      <c r="BU16" s="851"/>
      <c r="BV16" s="851"/>
      <c r="BW16" s="851"/>
      <c r="BX16" s="851"/>
      <c r="BY16" s="851"/>
      <c r="BZ16" s="851"/>
      <c r="CA16" s="851"/>
      <c r="CB16" s="851"/>
      <c r="CC16" s="851"/>
      <c r="CD16" s="851"/>
      <c r="CE16" s="851"/>
      <c r="CF16" s="851"/>
      <c r="CG16" s="852"/>
      <c r="CH16" s="863"/>
      <c r="CI16" s="845"/>
      <c r="CJ16" s="845"/>
      <c r="CK16" s="845"/>
      <c r="CL16" s="864"/>
      <c r="CM16" s="863"/>
      <c r="CN16" s="845"/>
      <c r="CO16" s="845"/>
      <c r="CP16" s="845"/>
      <c r="CQ16" s="864"/>
      <c r="CR16" s="863"/>
      <c r="CS16" s="845"/>
      <c r="CT16" s="845"/>
      <c r="CU16" s="845"/>
      <c r="CV16" s="864"/>
      <c r="CW16" s="863"/>
      <c r="CX16" s="845"/>
      <c r="CY16" s="845"/>
      <c r="CZ16" s="845"/>
      <c r="DA16" s="864"/>
      <c r="DB16" s="863"/>
      <c r="DC16" s="845"/>
      <c r="DD16" s="845"/>
      <c r="DE16" s="845"/>
      <c r="DF16" s="864"/>
      <c r="DG16" s="863"/>
      <c r="DH16" s="845"/>
      <c r="DI16" s="845"/>
      <c r="DJ16" s="845"/>
      <c r="DK16" s="864"/>
      <c r="DL16" s="863"/>
      <c r="DM16" s="845"/>
      <c r="DN16" s="845"/>
      <c r="DO16" s="845"/>
      <c r="DP16" s="864"/>
      <c r="DQ16" s="863"/>
      <c r="DR16" s="845"/>
      <c r="DS16" s="845"/>
      <c r="DT16" s="845"/>
      <c r="DU16" s="864"/>
      <c r="DV16" s="865"/>
      <c r="DW16" s="866"/>
      <c r="DX16" s="866"/>
      <c r="DY16" s="866"/>
      <c r="DZ16" s="867"/>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6"/>
      <c r="AL17" s="847"/>
      <c r="AM17" s="847"/>
      <c r="AN17" s="847"/>
      <c r="AO17" s="847"/>
      <c r="AP17" s="847"/>
      <c r="AQ17" s="847"/>
      <c r="AR17" s="847"/>
      <c r="AS17" s="847"/>
      <c r="AT17" s="847"/>
      <c r="AU17" s="848"/>
      <c r="AV17" s="848"/>
      <c r="AW17" s="848"/>
      <c r="AX17" s="848"/>
      <c r="AY17" s="849"/>
      <c r="AZ17" s="252"/>
      <c r="BA17" s="252"/>
      <c r="BB17" s="252"/>
      <c r="BC17" s="252"/>
      <c r="BD17" s="252"/>
      <c r="BE17" s="253"/>
      <c r="BF17" s="253"/>
      <c r="BG17" s="253"/>
      <c r="BH17" s="253"/>
      <c r="BI17" s="253"/>
      <c r="BJ17" s="253"/>
      <c r="BK17" s="253"/>
      <c r="BL17" s="253"/>
      <c r="BM17" s="253"/>
      <c r="BN17" s="253"/>
      <c r="BO17" s="253"/>
      <c r="BP17" s="253"/>
      <c r="BQ17" s="262">
        <v>11</v>
      </c>
      <c r="BR17" s="263"/>
      <c r="BS17" s="850"/>
      <c r="BT17" s="851"/>
      <c r="BU17" s="851"/>
      <c r="BV17" s="851"/>
      <c r="BW17" s="851"/>
      <c r="BX17" s="851"/>
      <c r="BY17" s="851"/>
      <c r="BZ17" s="851"/>
      <c r="CA17" s="851"/>
      <c r="CB17" s="851"/>
      <c r="CC17" s="851"/>
      <c r="CD17" s="851"/>
      <c r="CE17" s="851"/>
      <c r="CF17" s="851"/>
      <c r="CG17" s="852"/>
      <c r="CH17" s="863"/>
      <c r="CI17" s="845"/>
      <c r="CJ17" s="845"/>
      <c r="CK17" s="845"/>
      <c r="CL17" s="864"/>
      <c r="CM17" s="863"/>
      <c r="CN17" s="845"/>
      <c r="CO17" s="845"/>
      <c r="CP17" s="845"/>
      <c r="CQ17" s="864"/>
      <c r="CR17" s="863"/>
      <c r="CS17" s="845"/>
      <c r="CT17" s="845"/>
      <c r="CU17" s="845"/>
      <c r="CV17" s="864"/>
      <c r="CW17" s="863"/>
      <c r="CX17" s="845"/>
      <c r="CY17" s="845"/>
      <c r="CZ17" s="845"/>
      <c r="DA17" s="864"/>
      <c r="DB17" s="863"/>
      <c r="DC17" s="845"/>
      <c r="DD17" s="845"/>
      <c r="DE17" s="845"/>
      <c r="DF17" s="864"/>
      <c r="DG17" s="863"/>
      <c r="DH17" s="845"/>
      <c r="DI17" s="845"/>
      <c r="DJ17" s="845"/>
      <c r="DK17" s="864"/>
      <c r="DL17" s="863"/>
      <c r="DM17" s="845"/>
      <c r="DN17" s="845"/>
      <c r="DO17" s="845"/>
      <c r="DP17" s="864"/>
      <c r="DQ17" s="863"/>
      <c r="DR17" s="845"/>
      <c r="DS17" s="845"/>
      <c r="DT17" s="845"/>
      <c r="DU17" s="864"/>
      <c r="DV17" s="865"/>
      <c r="DW17" s="866"/>
      <c r="DX17" s="866"/>
      <c r="DY17" s="866"/>
      <c r="DZ17" s="867"/>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6"/>
      <c r="AL18" s="847"/>
      <c r="AM18" s="847"/>
      <c r="AN18" s="847"/>
      <c r="AO18" s="847"/>
      <c r="AP18" s="847"/>
      <c r="AQ18" s="847"/>
      <c r="AR18" s="847"/>
      <c r="AS18" s="847"/>
      <c r="AT18" s="847"/>
      <c r="AU18" s="848"/>
      <c r="AV18" s="848"/>
      <c r="AW18" s="848"/>
      <c r="AX18" s="848"/>
      <c r="AY18" s="849"/>
      <c r="AZ18" s="252"/>
      <c r="BA18" s="252"/>
      <c r="BB18" s="252"/>
      <c r="BC18" s="252"/>
      <c r="BD18" s="252"/>
      <c r="BE18" s="253"/>
      <c r="BF18" s="253"/>
      <c r="BG18" s="253"/>
      <c r="BH18" s="253"/>
      <c r="BI18" s="253"/>
      <c r="BJ18" s="253"/>
      <c r="BK18" s="253"/>
      <c r="BL18" s="253"/>
      <c r="BM18" s="253"/>
      <c r="BN18" s="253"/>
      <c r="BO18" s="253"/>
      <c r="BP18" s="253"/>
      <c r="BQ18" s="262">
        <v>12</v>
      </c>
      <c r="BR18" s="263"/>
      <c r="BS18" s="850"/>
      <c r="BT18" s="851"/>
      <c r="BU18" s="851"/>
      <c r="BV18" s="851"/>
      <c r="BW18" s="851"/>
      <c r="BX18" s="851"/>
      <c r="BY18" s="851"/>
      <c r="BZ18" s="851"/>
      <c r="CA18" s="851"/>
      <c r="CB18" s="851"/>
      <c r="CC18" s="851"/>
      <c r="CD18" s="851"/>
      <c r="CE18" s="851"/>
      <c r="CF18" s="851"/>
      <c r="CG18" s="852"/>
      <c r="CH18" s="863"/>
      <c r="CI18" s="845"/>
      <c r="CJ18" s="845"/>
      <c r="CK18" s="845"/>
      <c r="CL18" s="864"/>
      <c r="CM18" s="863"/>
      <c r="CN18" s="845"/>
      <c r="CO18" s="845"/>
      <c r="CP18" s="845"/>
      <c r="CQ18" s="864"/>
      <c r="CR18" s="863"/>
      <c r="CS18" s="845"/>
      <c r="CT18" s="845"/>
      <c r="CU18" s="845"/>
      <c r="CV18" s="864"/>
      <c r="CW18" s="863"/>
      <c r="CX18" s="845"/>
      <c r="CY18" s="845"/>
      <c r="CZ18" s="845"/>
      <c r="DA18" s="864"/>
      <c r="DB18" s="863"/>
      <c r="DC18" s="845"/>
      <c r="DD18" s="845"/>
      <c r="DE18" s="845"/>
      <c r="DF18" s="864"/>
      <c r="DG18" s="863"/>
      <c r="DH18" s="845"/>
      <c r="DI18" s="845"/>
      <c r="DJ18" s="845"/>
      <c r="DK18" s="864"/>
      <c r="DL18" s="863"/>
      <c r="DM18" s="845"/>
      <c r="DN18" s="845"/>
      <c r="DO18" s="845"/>
      <c r="DP18" s="864"/>
      <c r="DQ18" s="863"/>
      <c r="DR18" s="845"/>
      <c r="DS18" s="845"/>
      <c r="DT18" s="845"/>
      <c r="DU18" s="864"/>
      <c r="DV18" s="865"/>
      <c r="DW18" s="866"/>
      <c r="DX18" s="866"/>
      <c r="DY18" s="866"/>
      <c r="DZ18" s="867"/>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6"/>
      <c r="AL19" s="847"/>
      <c r="AM19" s="847"/>
      <c r="AN19" s="847"/>
      <c r="AO19" s="847"/>
      <c r="AP19" s="847"/>
      <c r="AQ19" s="847"/>
      <c r="AR19" s="847"/>
      <c r="AS19" s="847"/>
      <c r="AT19" s="847"/>
      <c r="AU19" s="848"/>
      <c r="AV19" s="848"/>
      <c r="AW19" s="848"/>
      <c r="AX19" s="848"/>
      <c r="AY19" s="849"/>
      <c r="AZ19" s="252"/>
      <c r="BA19" s="252"/>
      <c r="BB19" s="252"/>
      <c r="BC19" s="252"/>
      <c r="BD19" s="252"/>
      <c r="BE19" s="253"/>
      <c r="BF19" s="253"/>
      <c r="BG19" s="253"/>
      <c r="BH19" s="253"/>
      <c r="BI19" s="253"/>
      <c r="BJ19" s="253"/>
      <c r="BK19" s="253"/>
      <c r="BL19" s="253"/>
      <c r="BM19" s="253"/>
      <c r="BN19" s="253"/>
      <c r="BO19" s="253"/>
      <c r="BP19" s="253"/>
      <c r="BQ19" s="262">
        <v>13</v>
      </c>
      <c r="BR19" s="263"/>
      <c r="BS19" s="850"/>
      <c r="BT19" s="851"/>
      <c r="BU19" s="851"/>
      <c r="BV19" s="851"/>
      <c r="BW19" s="851"/>
      <c r="BX19" s="851"/>
      <c r="BY19" s="851"/>
      <c r="BZ19" s="851"/>
      <c r="CA19" s="851"/>
      <c r="CB19" s="851"/>
      <c r="CC19" s="851"/>
      <c r="CD19" s="851"/>
      <c r="CE19" s="851"/>
      <c r="CF19" s="851"/>
      <c r="CG19" s="852"/>
      <c r="CH19" s="863"/>
      <c r="CI19" s="845"/>
      <c r="CJ19" s="845"/>
      <c r="CK19" s="845"/>
      <c r="CL19" s="864"/>
      <c r="CM19" s="863"/>
      <c r="CN19" s="845"/>
      <c r="CO19" s="845"/>
      <c r="CP19" s="845"/>
      <c r="CQ19" s="864"/>
      <c r="CR19" s="863"/>
      <c r="CS19" s="845"/>
      <c r="CT19" s="845"/>
      <c r="CU19" s="845"/>
      <c r="CV19" s="864"/>
      <c r="CW19" s="863"/>
      <c r="CX19" s="845"/>
      <c r="CY19" s="845"/>
      <c r="CZ19" s="845"/>
      <c r="DA19" s="864"/>
      <c r="DB19" s="863"/>
      <c r="DC19" s="845"/>
      <c r="DD19" s="845"/>
      <c r="DE19" s="845"/>
      <c r="DF19" s="864"/>
      <c r="DG19" s="863"/>
      <c r="DH19" s="845"/>
      <c r="DI19" s="845"/>
      <c r="DJ19" s="845"/>
      <c r="DK19" s="864"/>
      <c r="DL19" s="863"/>
      <c r="DM19" s="845"/>
      <c r="DN19" s="845"/>
      <c r="DO19" s="845"/>
      <c r="DP19" s="864"/>
      <c r="DQ19" s="863"/>
      <c r="DR19" s="845"/>
      <c r="DS19" s="845"/>
      <c r="DT19" s="845"/>
      <c r="DU19" s="864"/>
      <c r="DV19" s="865"/>
      <c r="DW19" s="866"/>
      <c r="DX19" s="866"/>
      <c r="DY19" s="866"/>
      <c r="DZ19" s="867"/>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6"/>
      <c r="AL20" s="847"/>
      <c r="AM20" s="847"/>
      <c r="AN20" s="847"/>
      <c r="AO20" s="847"/>
      <c r="AP20" s="847"/>
      <c r="AQ20" s="847"/>
      <c r="AR20" s="847"/>
      <c r="AS20" s="847"/>
      <c r="AT20" s="847"/>
      <c r="AU20" s="848"/>
      <c r="AV20" s="848"/>
      <c r="AW20" s="848"/>
      <c r="AX20" s="848"/>
      <c r="AY20" s="849"/>
      <c r="AZ20" s="252"/>
      <c r="BA20" s="252"/>
      <c r="BB20" s="252"/>
      <c r="BC20" s="252"/>
      <c r="BD20" s="252"/>
      <c r="BE20" s="253"/>
      <c r="BF20" s="253"/>
      <c r="BG20" s="253"/>
      <c r="BH20" s="253"/>
      <c r="BI20" s="253"/>
      <c r="BJ20" s="253"/>
      <c r="BK20" s="253"/>
      <c r="BL20" s="253"/>
      <c r="BM20" s="253"/>
      <c r="BN20" s="253"/>
      <c r="BO20" s="253"/>
      <c r="BP20" s="253"/>
      <c r="BQ20" s="262">
        <v>14</v>
      </c>
      <c r="BR20" s="263"/>
      <c r="BS20" s="850"/>
      <c r="BT20" s="851"/>
      <c r="BU20" s="851"/>
      <c r="BV20" s="851"/>
      <c r="BW20" s="851"/>
      <c r="BX20" s="851"/>
      <c r="BY20" s="851"/>
      <c r="BZ20" s="851"/>
      <c r="CA20" s="851"/>
      <c r="CB20" s="851"/>
      <c r="CC20" s="851"/>
      <c r="CD20" s="851"/>
      <c r="CE20" s="851"/>
      <c r="CF20" s="851"/>
      <c r="CG20" s="852"/>
      <c r="CH20" s="863"/>
      <c r="CI20" s="845"/>
      <c r="CJ20" s="845"/>
      <c r="CK20" s="845"/>
      <c r="CL20" s="864"/>
      <c r="CM20" s="863"/>
      <c r="CN20" s="845"/>
      <c r="CO20" s="845"/>
      <c r="CP20" s="845"/>
      <c r="CQ20" s="864"/>
      <c r="CR20" s="863"/>
      <c r="CS20" s="845"/>
      <c r="CT20" s="845"/>
      <c r="CU20" s="845"/>
      <c r="CV20" s="864"/>
      <c r="CW20" s="863"/>
      <c r="CX20" s="845"/>
      <c r="CY20" s="845"/>
      <c r="CZ20" s="845"/>
      <c r="DA20" s="864"/>
      <c r="DB20" s="863"/>
      <c r="DC20" s="845"/>
      <c r="DD20" s="845"/>
      <c r="DE20" s="845"/>
      <c r="DF20" s="864"/>
      <c r="DG20" s="863"/>
      <c r="DH20" s="845"/>
      <c r="DI20" s="845"/>
      <c r="DJ20" s="845"/>
      <c r="DK20" s="864"/>
      <c r="DL20" s="863"/>
      <c r="DM20" s="845"/>
      <c r="DN20" s="845"/>
      <c r="DO20" s="845"/>
      <c r="DP20" s="864"/>
      <c r="DQ20" s="863"/>
      <c r="DR20" s="845"/>
      <c r="DS20" s="845"/>
      <c r="DT20" s="845"/>
      <c r="DU20" s="864"/>
      <c r="DV20" s="865"/>
      <c r="DW20" s="866"/>
      <c r="DX20" s="866"/>
      <c r="DY20" s="866"/>
      <c r="DZ20" s="867"/>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6"/>
      <c r="AL21" s="847"/>
      <c r="AM21" s="847"/>
      <c r="AN21" s="847"/>
      <c r="AO21" s="847"/>
      <c r="AP21" s="847"/>
      <c r="AQ21" s="847"/>
      <c r="AR21" s="847"/>
      <c r="AS21" s="847"/>
      <c r="AT21" s="847"/>
      <c r="AU21" s="848"/>
      <c r="AV21" s="848"/>
      <c r="AW21" s="848"/>
      <c r="AX21" s="848"/>
      <c r="AY21" s="849"/>
      <c r="AZ21" s="252"/>
      <c r="BA21" s="252"/>
      <c r="BB21" s="252"/>
      <c r="BC21" s="252"/>
      <c r="BD21" s="252"/>
      <c r="BE21" s="253"/>
      <c r="BF21" s="253"/>
      <c r="BG21" s="253"/>
      <c r="BH21" s="253"/>
      <c r="BI21" s="253"/>
      <c r="BJ21" s="253"/>
      <c r="BK21" s="253"/>
      <c r="BL21" s="253"/>
      <c r="BM21" s="253"/>
      <c r="BN21" s="253"/>
      <c r="BO21" s="253"/>
      <c r="BP21" s="253"/>
      <c r="BQ21" s="262">
        <v>15</v>
      </c>
      <c r="BR21" s="263"/>
      <c r="BS21" s="850"/>
      <c r="BT21" s="851"/>
      <c r="BU21" s="851"/>
      <c r="BV21" s="851"/>
      <c r="BW21" s="851"/>
      <c r="BX21" s="851"/>
      <c r="BY21" s="851"/>
      <c r="BZ21" s="851"/>
      <c r="CA21" s="851"/>
      <c r="CB21" s="851"/>
      <c r="CC21" s="851"/>
      <c r="CD21" s="851"/>
      <c r="CE21" s="851"/>
      <c r="CF21" s="851"/>
      <c r="CG21" s="852"/>
      <c r="CH21" s="863"/>
      <c r="CI21" s="845"/>
      <c r="CJ21" s="845"/>
      <c r="CK21" s="845"/>
      <c r="CL21" s="864"/>
      <c r="CM21" s="863"/>
      <c r="CN21" s="845"/>
      <c r="CO21" s="845"/>
      <c r="CP21" s="845"/>
      <c r="CQ21" s="864"/>
      <c r="CR21" s="863"/>
      <c r="CS21" s="845"/>
      <c r="CT21" s="845"/>
      <c r="CU21" s="845"/>
      <c r="CV21" s="864"/>
      <c r="CW21" s="863"/>
      <c r="CX21" s="845"/>
      <c r="CY21" s="845"/>
      <c r="CZ21" s="845"/>
      <c r="DA21" s="864"/>
      <c r="DB21" s="863"/>
      <c r="DC21" s="845"/>
      <c r="DD21" s="845"/>
      <c r="DE21" s="845"/>
      <c r="DF21" s="864"/>
      <c r="DG21" s="863"/>
      <c r="DH21" s="845"/>
      <c r="DI21" s="845"/>
      <c r="DJ21" s="845"/>
      <c r="DK21" s="864"/>
      <c r="DL21" s="863"/>
      <c r="DM21" s="845"/>
      <c r="DN21" s="845"/>
      <c r="DO21" s="845"/>
      <c r="DP21" s="864"/>
      <c r="DQ21" s="863"/>
      <c r="DR21" s="845"/>
      <c r="DS21" s="845"/>
      <c r="DT21" s="845"/>
      <c r="DU21" s="864"/>
      <c r="DV21" s="865"/>
      <c r="DW21" s="866"/>
      <c r="DX21" s="866"/>
      <c r="DY21" s="866"/>
      <c r="DZ21" s="867"/>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394</v>
      </c>
      <c r="BA22" s="887"/>
      <c r="BB22" s="887"/>
      <c r="BC22" s="887"/>
      <c r="BD22" s="888"/>
      <c r="BE22" s="253"/>
      <c r="BF22" s="253"/>
      <c r="BG22" s="253"/>
      <c r="BH22" s="253"/>
      <c r="BI22" s="253"/>
      <c r="BJ22" s="253"/>
      <c r="BK22" s="253"/>
      <c r="BL22" s="253"/>
      <c r="BM22" s="253"/>
      <c r="BN22" s="253"/>
      <c r="BO22" s="253"/>
      <c r="BP22" s="253"/>
      <c r="BQ22" s="262">
        <v>16</v>
      </c>
      <c r="BR22" s="263"/>
      <c r="BS22" s="850"/>
      <c r="BT22" s="851"/>
      <c r="BU22" s="851"/>
      <c r="BV22" s="851"/>
      <c r="BW22" s="851"/>
      <c r="BX22" s="851"/>
      <c r="BY22" s="851"/>
      <c r="BZ22" s="851"/>
      <c r="CA22" s="851"/>
      <c r="CB22" s="851"/>
      <c r="CC22" s="851"/>
      <c r="CD22" s="851"/>
      <c r="CE22" s="851"/>
      <c r="CF22" s="851"/>
      <c r="CG22" s="852"/>
      <c r="CH22" s="863"/>
      <c r="CI22" s="845"/>
      <c r="CJ22" s="845"/>
      <c r="CK22" s="845"/>
      <c r="CL22" s="864"/>
      <c r="CM22" s="863"/>
      <c r="CN22" s="845"/>
      <c r="CO22" s="845"/>
      <c r="CP22" s="845"/>
      <c r="CQ22" s="864"/>
      <c r="CR22" s="863"/>
      <c r="CS22" s="845"/>
      <c r="CT22" s="845"/>
      <c r="CU22" s="845"/>
      <c r="CV22" s="864"/>
      <c r="CW22" s="863"/>
      <c r="CX22" s="845"/>
      <c r="CY22" s="845"/>
      <c r="CZ22" s="845"/>
      <c r="DA22" s="864"/>
      <c r="DB22" s="863"/>
      <c r="DC22" s="845"/>
      <c r="DD22" s="845"/>
      <c r="DE22" s="845"/>
      <c r="DF22" s="864"/>
      <c r="DG22" s="863"/>
      <c r="DH22" s="845"/>
      <c r="DI22" s="845"/>
      <c r="DJ22" s="845"/>
      <c r="DK22" s="864"/>
      <c r="DL22" s="863"/>
      <c r="DM22" s="845"/>
      <c r="DN22" s="845"/>
      <c r="DO22" s="845"/>
      <c r="DP22" s="864"/>
      <c r="DQ22" s="863"/>
      <c r="DR22" s="845"/>
      <c r="DS22" s="845"/>
      <c r="DT22" s="845"/>
      <c r="DU22" s="864"/>
      <c r="DV22" s="865"/>
      <c r="DW22" s="866"/>
      <c r="DX22" s="866"/>
      <c r="DY22" s="866"/>
      <c r="DZ22" s="867"/>
      <c r="EA22" s="254"/>
    </row>
    <row r="23" spans="1:131" s="255" customFormat="1" ht="26.25" customHeight="1" thickBot="1" x14ac:dyDescent="0.2">
      <c r="A23" s="264" t="s">
        <v>395</v>
      </c>
      <c r="B23" s="871" t="s">
        <v>396</v>
      </c>
      <c r="C23" s="872"/>
      <c r="D23" s="872"/>
      <c r="E23" s="872"/>
      <c r="F23" s="872"/>
      <c r="G23" s="872"/>
      <c r="H23" s="872"/>
      <c r="I23" s="872"/>
      <c r="J23" s="872"/>
      <c r="K23" s="872"/>
      <c r="L23" s="872"/>
      <c r="M23" s="872"/>
      <c r="N23" s="872"/>
      <c r="O23" s="872"/>
      <c r="P23" s="873"/>
      <c r="Q23" s="874">
        <v>37661</v>
      </c>
      <c r="R23" s="875"/>
      <c r="S23" s="875"/>
      <c r="T23" s="875"/>
      <c r="U23" s="875"/>
      <c r="V23" s="875">
        <v>36144</v>
      </c>
      <c r="W23" s="875"/>
      <c r="X23" s="875"/>
      <c r="Y23" s="875"/>
      <c r="Z23" s="875"/>
      <c r="AA23" s="875">
        <v>1517</v>
      </c>
      <c r="AB23" s="875"/>
      <c r="AC23" s="875"/>
      <c r="AD23" s="875"/>
      <c r="AE23" s="876"/>
      <c r="AF23" s="877">
        <v>187</v>
      </c>
      <c r="AG23" s="875"/>
      <c r="AH23" s="875"/>
      <c r="AI23" s="875"/>
      <c r="AJ23" s="878"/>
      <c r="AK23" s="879"/>
      <c r="AL23" s="880"/>
      <c r="AM23" s="880"/>
      <c r="AN23" s="880"/>
      <c r="AO23" s="880"/>
      <c r="AP23" s="875">
        <v>36250</v>
      </c>
      <c r="AQ23" s="875"/>
      <c r="AR23" s="875"/>
      <c r="AS23" s="875"/>
      <c r="AT23" s="875"/>
      <c r="AU23" s="881"/>
      <c r="AV23" s="881"/>
      <c r="AW23" s="881"/>
      <c r="AX23" s="881"/>
      <c r="AY23" s="882"/>
      <c r="AZ23" s="890" t="s">
        <v>397</v>
      </c>
      <c r="BA23" s="891"/>
      <c r="BB23" s="891"/>
      <c r="BC23" s="891"/>
      <c r="BD23" s="892"/>
      <c r="BE23" s="253"/>
      <c r="BF23" s="253"/>
      <c r="BG23" s="253"/>
      <c r="BH23" s="253"/>
      <c r="BI23" s="253"/>
      <c r="BJ23" s="253"/>
      <c r="BK23" s="253"/>
      <c r="BL23" s="253"/>
      <c r="BM23" s="253"/>
      <c r="BN23" s="253"/>
      <c r="BO23" s="253"/>
      <c r="BP23" s="253"/>
      <c r="BQ23" s="262">
        <v>17</v>
      </c>
      <c r="BR23" s="263"/>
      <c r="BS23" s="850"/>
      <c r="BT23" s="851"/>
      <c r="BU23" s="851"/>
      <c r="BV23" s="851"/>
      <c r="BW23" s="851"/>
      <c r="BX23" s="851"/>
      <c r="BY23" s="851"/>
      <c r="BZ23" s="851"/>
      <c r="CA23" s="851"/>
      <c r="CB23" s="851"/>
      <c r="CC23" s="851"/>
      <c r="CD23" s="851"/>
      <c r="CE23" s="851"/>
      <c r="CF23" s="851"/>
      <c r="CG23" s="852"/>
      <c r="CH23" s="863"/>
      <c r="CI23" s="845"/>
      <c r="CJ23" s="845"/>
      <c r="CK23" s="845"/>
      <c r="CL23" s="864"/>
      <c r="CM23" s="863"/>
      <c r="CN23" s="845"/>
      <c r="CO23" s="845"/>
      <c r="CP23" s="845"/>
      <c r="CQ23" s="864"/>
      <c r="CR23" s="863"/>
      <c r="CS23" s="845"/>
      <c r="CT23" s="845"/>
      <c r="CU23" s="845"/>
      <c r="CV23" s="864"/>
      <c r="CW23" s="863"/>
      <c r="CX23" s="845"/>
      <c r="CY23" s="845"/>
      <c r="CZ23" s="845"/>
      <c r="DA23" s="864"/>
      <c r="DB23" s="863"/>
      <c r="DC23" s="845"/>
      <c r="DD23" s="845"/>
      <c r="DE23" s="845"/>
      <c r="DF23" s="864"/>
      <c r="DG23" s="863"/>
      <c r="DH23" s="845"/>
      <c r="DI23" s="845"/>
      <c r="DJ23" s="845"/>
      <c r="DK23" s="864"/>
      <c r="DL23" s="863"/>
      <c r="DM23" s="845"/>
      <c r="DN23" s="845"/>
      <c r="DO23" s="845"/>
      <c r="DP23" s="864"/>
      <c r="DQ23" s="863"/>
      <c r="DR23" s="845"/>
      <c r="DS23" s="845"/>
      <c r="DT23" s="845"/>
      <c r="DU23" s="864"/>
      <c r="DV23" s="865"/>
      <c r="DW23" s="866"/>
      <c r="DX23" s="866"/>
      <c r="DY23" s="866"/>
      <c r="DZ23" s="867"/>
      <c r="EA23" s="254"/>
    </row>
    <row r="24" spans="1:131" s="255" customFormat="1" ht="26.25" customHeight="1" x14ac:dyDescent="0.15">
      <c r="A24" s="889" t="s">
        <v>398</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50"/>
      <c r="BT24" s="851"/>
      <c r="BU24" s="851"/>
      <c r="BV24" s="851"/>
      <c r="BW24" s="851"/>
      <c r="BX24" s="851"/>
      <c r="BY24" s="851"/>
      <c r="BZ24" s="851"/>
      <c r="CA24" s="851"/>
      <c r="CB24" s="851"/>
      <c r="CC24" s="851"/>
      <c r="CD24" s="851"/>
      <c r="CE24" s="851"/>
      <c r="CF24" s="851"/>
      <c r="CG24" s="852"/>
      <c r="CH24" s="863"/>
      <c r="CI24" s="845"/>
      <c r="CJ24" s="845"/>
      <c r="CK24" s="845"/>
      <c r="CL24" s="864"/>
      <c r="CM24" s="863"/>
      <c r="CN24" s="845"/>
      <c r="CO24" s="845"/>
      <c r="CP24" s="845"/>
      <c r="CQ24" s="864"/>
      <c r="CR24" s="863"/>
      <c r="CS24" s="845"/>
      <c r="CT24" s="845"/>
      <c r="CU24" s="845"/>
      <c r="CV24" s="864"/>
      <c r="CW24" s="863"/>
      <c r="CX24" s="845"/>
      <c r="CY24" s="845"/>
      <c r="CZ24" s="845"/>
      <c r="DA24" s="864"/>
      <c r="DB24" s="863"/>
      <c r="DC24" s="845"/>
      <c r="DD24" s="845"/>
      <c r="DE24" s="845"/>
      <c r="DF24" s="864"/>
      <c r="DG24" s="863"/>
      <c r="DH24" s="845"/>
      <c r="DI24" s="845"/>
      <c r="DJ24" s="845"/>
      <c r="DK24" s="864"/>
      <c r="DL24" s="863"/>
      <c r="DM24" s="845"/>
      <c r="DN24" s="845"/>
      <c r="DO24" s="845"/>
      <c r="DP24" s="864"/>
      <c r="DQ24" s="863"/>
      <c r="DR24" s="845"/>
      <c r="DS24" s="845"/>
      <c r="DT24" s="845"/>
      <c r="DU24" s="864"/>
      <c r="DV24" s="865"/>
      <c r="DW24" s="866"/>
      <c r="DX24" s="866"/>
      <c r="DY24" s="866"/>
      <c r="DZ24" s="867"/>
      <c r="EA24" s="254"/>
    </row>
    <row r="25" spans="1:131" s="247" customFormat="1" ht="26.25" customHeight="1" thickBot="1" x14ac:dyDescent="0.2">
      <c r="A25" s="829" t="s">
        <v>399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50"/>
      <c r="BT25" s="851"/>
      <c r="BU25" s="851"/>
      <c r="BV25" s="851"/>
      <c r="BW25" s="851"/>
      <c r="BX25" s="851"/>
      <c r="BY25" s="851"/>
      <c r="BZ25" s="851"/>
      <c r="CA25" s="851"/>
      <c r="CB25" s="851"/>
      <c r="CC25" s="851"/>
      <c r="CD25" s="851"/>
      <c r="CE25" s="851"/>
      <c r="CF25" s="851"/>
      <c r="CG25" s="852"/>
      <c r="CH25" s="863"/>
      <c r="CI25" s="845"/>
      <c r="CJ25" s="845"/>
      <c r="CK25" s="845"/>
      <c r="CL25" s="864"/>
      <c r="CM25" s="863"/>
      <c r="CN25" s="845"/>
      <c r="CO25" s="845"/>
      <c r="CP25" s="845"/>
      <c r="CQ25" s="864"/>
      <c r="CR25" s="863"/>
      <c r="CS25" s="845"/>
      <c r="CT25" s="845"/>
      <c r="CU25" s="845"/>
      <c r="CV25" s="864"/>
      <c r="CW25" s="863"/>
      <c r="CX25" s="845"/>
      <c r="CY25" s="845"/>
      <c r="CZ25" s="845"/>
      <c r="DA25" s="864"/>
      <c r="DB25" s="863"/>
      <c r="DC25" s="845"/>
      <c r="DD25" s="845"/>
      <c r="DE25" s="845"/>
      <c r="DF25" s="864"/>
      <c r="DG25" s="863"/>
      <c r="DH25" s="845"/>
      <c r="DI25" s="845"/>
      <c r="DJ25" s="845"/>
      <c r="DK25" s="864"/>
      <c r="DL25" s="863"/>
      <c r="DM25" s="845"/>
      <c r="DN25" s="845"/>
      <c r="DO25" s="845"/>
      <c r="DP25" s="864"/>
      <c r="DQ25" s="863"/>
      <c r="DR25" s="845"/>
      <c r="DS25" s="845"/>
      <c r="DT25" s="845"/>
      <c r="DU25" s="864"/>
      <c r="DV25" s="865"/>
      <c r="DW25" s="866"/>
      <c r="DX25" s="866"/>
      <c r="DY25" s="866"/>
      <c r="DZ25" s="867"/>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400</v>
      </c>
      <c r="R26" s="798"/>
      <c r="S26" s="798"/>
      <c r="T26" s="798"/>
      <c r="U26" s="799"/>
      <c r="V26" s="797" t="s">
        <v>401</v>
      </c>
      <c r="W26" s="798"/>
      <c r="X26" s="798"/>
      <c r="Y26" s="798"/>
      <c r="Z26" s="799"/>
      <c r="AA26" s="797" t="s">
        <v>402</v>
      </c>
      <c r="AB26" s="798"/>
      <c r="AC26" s="798"/>
      <c r="AD26" s="798"/>
      <c r="AE26" s="798"/>
      <c r="AF26" s="893" t="s">
        <v>403</v>
      </c>
      <c r="AG26" s="894"/>
      <c r="AH26" s="894"/>
      <c r="AI26" s="894"/>
      <c r="AJ26" s="895"/>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375</v>
      </c>
      <c r="BF26" s="798"/>
      <c r="BG26" s="798"/>
      <c r="BH26" s="798"/>
      <c r="BI26" s="809"/>
      <c r="BJ26" s="252"/>
      <c r="BK26" s="252"/>
      <c r="BL26" s="252"/>
      <c r="BM26" s="252"/>
      <c r="BN26" s="252"/>
      <c r="BO26" s="265"/>
      <c r="BP26" s="265"/>
      <c r="BQ26" s="262">
        <v>20</v>
      </c>
      <c r="BR26" s="263"/>
      <c r="BS26" s="850"/>
      <c r="BT26" s="851"/>
      <c r="BU26" s="851"/>
      <c r="BV26" s="851"/>
      <c r="BW26" s="851"/>
      <c r="BX26" s="851"/>
      <c r="BY26" s="851"/>
      <c r="BZ26" s="851"/>
      <c r="CA26" s="851"/>
      <c r="CB26" s="851"/>
      <c r="CC26" s="851"/>
      <c r="CD26" s="851"/>
      <c r="CE26" s="851"/>
      <c r="CF26" s="851"/>
      <c r="CG26" s="852"/>
      <c r="CH26" s="863"/>
      <c r="CI26" s="845"/>
      <c r="CJ26" s="845"/>
      <c r="CK26" s="845"/>
      <c r="CL26" s="864"/>
      <c r="CM26" s="863"/>
      <c r="CN26" s="845"/>
      <c r="CO26" s="845"/>
      <c r="CP26" s="845"/>
      <c r="CQ26" s="864"/>
      <c r="CR26" s="863"/>
      <c r="CS26" s="845"/>
      <c r="CT26" s="845"/>
      <c r="CU26" s="845"/>
      <c r="CV26" s="864"/>
      <c r="CW26" s="863"/>
      <c r="CX26" s="845"/>
      <c r="CY26" s="845"/>
      <c r="CZ26" s="845"/>
      <c r="DA26" s="864"/>
      <c r="DB26" s="863"/>
      <c r="DC26" s="845"/>
      <c r="DD26" s="845"/>
      <c r="DE26" s="845"/>
      <c r="DF26" s="864"/>
      <c r="DG26" s="863"/>
      <c r="DH26" s="845"/>
      <c r="DI26" s="845"/>
      <c r="DJ26" s="845"/>
      <c r="DK26" s="864"/>
      <c r="DL26" s="863"/>
      <c r="DM26" s="845"/>
      <c r="DN26" s="845"/>
      <c r="DO26" s="845"/>
      <c r="DP26" s="864"/>
      <c r="DQ26" s="863"/>
      <c r="DR26" s="845"/>
      <c r="DS26" s="845"/>
      <c r="DT26" s="845"/>
      <c r="DU26" s="864"/>
      <c r="DV26" s="865"/>
      <c r="DW26" s="866"/>
      <c r="DX26" s="866"/>
      <c r="DY26" s="866"/>
      <c r="DZ26" s="867"/>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50"/>
      <c r="BT27" s="851"/>
      <c r="BU27" s="851"/>
      <c r="BV27" s="851"/>
      <c r="BW27" s="851"/>
      <c r="BX27" s="851"/>
      <c r="BY27" s="851"/>
      <c r="BZ27" s="851"/>
      <c r="CA27" s="851"/>
      <c r="CB27" s="851"/>
      <c r="CC27" s="851"/>
      <c r="CD27" s="851"/>
      <c r="CE27" s="851"/>
      <c r="CF27" s="851"/>
      <c r="CG27" s="852"/>
      <c r="CH27" s="863"/>
      <c r="CI27" s="845"/>
      <c r="CJ27" s="845"/>
      <c r="CK27" s="845"/>
      <c r="CL27" s="864"/>
      <c r="CM27" s="863"/>
      <c r="CN27" s="845"/>
      <c r="CO27" s="845"/>
      <c r="CP27" s="845"/>
      <c r="CQ27" s="864"/>
      <c r="CR27" s="863"/>
      <c r="CS27" s="845"/>
      <c r="CT27" s="845"/>
      <c r="CU27" s="845"/>
      <c r="CV27" s="864"/>
      <c r="CW27" s="863"/>
      <c r="CX27" s="845"/>
      <c r="CY27" s="845"/>
      <c r="CZ27" s="845"/>
      <c r="DA27" s="864"/>
      <c r="DB27" s="863"/>
      <c r="DC27" s="845"/>
      <c r="DD27" s="845"/>
      <c r="DE27" s="845"/>
      <c r="DF27" s="864"/>
      <c r="DG27" s="863"/>
      <c r="DH27" s="845"/>
      <c r="DI27" s="845"/>
      <c r="DJ27" s="845"/>
      <c r="DK27" s="864"/>
      <c r="DL27" s="863"/>
      <c r="DM27" s="845"/>
      <c r="DN27" s="845"/>
      <c r="DO27" s="845"/>
      <c r="DP27" s="864"/>
      <c r="DQ27" s="863"/>
      <c r="DR27" s="845"/>
      <c r="DS27" s="845"/>
      <c r="DT27" s="845"/>
      <c r="DU27" s="864"/>
      <c r="DV27" s="865"/>
      <c r="DW27" s="866"/>
      <c r="DX27" s="866"/>
      <c r="DY27" s="866"/>
      <c r="DZ27" s="867"/>
      <c r="EA27" s="246"/>
    </row>
    <row r="28" spans="1:131" s="247" customFormat="1" ht="26.25" customHeight="1" thickTop="1" x14ac:dyDescent="0.15">
      <c r="A28" s="266">
        <v>1</v>
      </c>
      <c r="B28" s="811" t="s">
        <v>408</v>
      </c>
      <c r="C28" s="812"/>
      <c r="D28" s="812"/>
      <c r="E28" s="812"/>
      <c r="F28" s="812"/>
      <c r="G28" s="812"/>
      <c r="H28" s="812"/>
      <c r="I28" s="812"/>
      <c r="J28" s="812"/>
      <c r="K28" s="812"/>
      <c r="L28" s="812"/>
      <c r="M28" s="812"/>
      <c r="N28" s="812"/>
      <c r="O28" s="812"/>
      <c r="P28" s="813"/>
      <c r="Q28" s="903">
        <v>8141</v>
      </c>
      <c r="R28" s="904"/>
      <c r="S28" s="904"/>
      <c r="T28" s="904"/>
      <c r="U28" s="904"/>
      <c r="V28" s="904">
        <v>7866</v>
      </c>
      <c r="W28" s="904"/>
      <c r="X28" s="904"/>
      <c r="Y28" s="904"/>
      <c r="Z28" s="904"/>
      <c r="AA28" s="904">
        <v>275</v>
      </c>
      <c r="AB28" s="904"/>
      <c r="AC28" s="904"/>
      <c r="AD28" s="904"/>
      <c r="AE28" s="905"/>
      <c r="AF28" s="906">
        <v>275</v>
      </c>
      <c r="AG28" s="904"/>
      <c r="AH28" s="904"/>
      <c r="AI28" s="904"/>
      <c r="AJ28" s="907"/>
      <c r="AK28" s="908">
        <v>671</v>
      </c>
      <c r="AL28" s="899"/>
      <c r="AM28" s="899"/>
      <c r="AN28" s="899"/>
      <c r="AO28" s="899"/>
      <c r="AP28" s="899" t="s">
        <v>518</v>
      </c>
      <c r="AQ28" s="899"/>
      <c r="AR28" s="899"/>
      <c r="AS28" s="899"/>
      <c r="AT28" s="899"/>
      <c r="AU28" s="899" t="s">
        <v>518</v>
      </c>
      <c r="AV28" s="899"/>
      <c r="AW28" s="899"/>
      <c r="AX28" s="899"/>
      <c r="AY28" s="899"/>
      <c r="AZ28" s="900"/>
      <c r="BA28" s="900"/>
      <c r="BB28" s="900"/>
      <c r="BC28" s="900"/>
      <c r="BD28" s="900"/>
      <c r="BE28" s="901"/>
      <c r="BF28" s="901"/>
      <c r="BG28" s="901"/>
      <c r="BH28" s="901"/>
      <c r="BI28" s="902"/>
      <c r="BJ28" s="252"/>
      <c r="BK28" s="252"/>
      <c r="BL28" s="252"/>
      <c r="BM28" s="252"/>
      <c r="BN28" s="252"/>
      <c r="BO28" s="265"/>
      <c r="BP28" s="265"/>
      <c r="BQ28" s="262">
        <v>22</v>
      </c>
      <c r="BR28" s="263"/>
      <c r="BS28" s="850"/>
      <c r="BT28" s="851"/>
      <c r="BU28" s="851"/>
      <c r="BV28" s="851"/>
      <c r="BW28" s="851"/>
      <c r="BX28" s="851"/>
      <c r="BY28" s="851"/>
      <c r="BZ28" s="851"/>
      <c r="CA28" s="851"/>
      <c r="CB28" s="851"/>
      <c r="CC28" s="851"/>
      <c r="CD28" s="851"/>
      <c r="CE28" s="851"/>
      <c r="CF28" s="851"/>
      <c r="CG28" s="852"/>
      <c r="CH28" s="863"/>
      <c r="CI28" s="845"/>
      <c r="CJ28" s="845"/>
      <c r="CK28" s="845"/>
      <c r="CL28" s="864"/>
      <c r="CM28" s="863"/>
      <c r="CN28" s="845"/>
      <c r="CO28" s="845"/>
      <c r="CP28" s="845"/>
      <c r="CQ28" s="864"/>
      <c r="CR28" s="863"/>
      <c r="CS28" s="845"/>
      <c r="CT28" s="845"/>
      <c r="CU28" s="845"/>
      <c r="CV28" s="864"/>
      <c r="CW28" s="863"/>
      <c r="CX28" s="845"/>
      <c r="CY28" s="845"/>
      <c r="CZ28" s="845"/>
      <c r="DA28" s="864"/>
      <c r="DB28" s="863"/>
      <c r="DC28" s="845"/>
      <c r="DD28" s="845"/>
      <c r="DE28" s="845"/>
      <c r="DF28" s="864"/>
      <c r="DG28" s="863"/>
      <c r="DH28" s="845"/>
      <c r="DI28" s="845"/>
      <c r="DJ28" s="845"/>
      <c r="DK28" s="864"/>
      <c r="DL28" s="863"/>
      <c r="DM28" s="845"/>
      <c r="DN28" s="845"/>
      <c r="DO28" s="845"/>
      <c r="DP28" s="864"/>
      <c r="DQ28" s="863"/>
      <c r="DR28" s="845"/>
      <c r="DS28" s="845"/>
      <c r="DT28" s="845"/>
      <c r="DU28" s="864"/>
      <c r="DV28" s="865"/>
      <c r="DW28" s="866"/>
      <c r="DX28" s="866"/>
      <c r="DY28" s="866"/>
      <c r="DZ28" s="867"/>
      <c r="EA28" s="246"/>
    </row>
    <row r="29" spans="1:131" s="247" customFormat="1" ht="26.25" customHeight="1" x14ac:dyDescent="0.15">
      <c r="A29" s="266">
        <v>2</v>
      </c>
      <c r="B29" s="835" t="s">
        <v>409</v>
      </c>
      <c r="C29" s="836"/>
      <c r="D29" s="836"/>
      <c r="E29" s="836"/>
      <c r="F29" s="836"/>
      <c r="G29" s="836"/>
      <c r="H29" s="836"/>
      <c r="I29" s="836"/>
      <c r="J29" s="836"/>
      <c r="K29" s="836"/>
      <c r="L29" s="836"/>
      <c r="M29" s="836"/>
      <c r="N29" s="836"/>
      <c r="O29" s="836"/>
      <c r="P29" s="837"/>
      <c r="Q29" s="838">
        <v>80</v>
      </c>
      <c r="R29" s="839"/>
      <c r="S29" s="839"/>
      <c r="T29" s="839"/>
      <c r="U29" s="839"/>
      <c r="V29" s="839">
        <v>79</v>
      </c>
      <c r="W29" s="839"/>
      <c r="X29" s="839"/>
      <c r="Y29" s="839"/>
      <c r="Z29" s="839"/>
      <c r="AA29" s="839">
        <v>1</v>
      </c>
      <c r="AB29" s="839"/>
      <c r="AC29" s="839"/>
      <c r="AD29" s="839"/>
      <c r="AE29" s="840"/>
      <c r="AF29" s="841">
        <v>1</v>
      </c>
      <c r="AG29" s="842"/>
      <c r="AH29" s="842"/>
      <c r="AI29" s="842"/>
      <c r="AJ29" s="843"/>
      <c r="AK29" s="911" t="s">
        <v>518</v>
      </c>
      <c r="AL29" s="912"/>
      <c r="AM29" s="912"/>
      <c r="AN29" s="912"/>
      <c r="AO29" s="912"/>
      <c r="AP29" s="912" t="s">
        <v>518</v>
      </c>
      <c r="AQ29" s="912"/>
      <c r="AR29" s="912"/>
      <c r="AS29" s="912"/>
      <c r="AT29" s="912"/>
      <c r="AU29" s="912" t="s">
        <v>518</v>
      </c>
      <c r="AV29" s="912"/>
      <c r="AW29" s="912"/>
      <c r="AX29" s="912"/>
      <c r="AY29" s="912"/>
      <c r="AZ29" s="913"/>
      <c r="BA29" s="913"/>
      <c r="BB29" s="913"/>
      <c r="BC29" s="913"/>
      <c r="BD29" s="913"/>
      <c r="BE29" s="909"/>
      <c r="BF29" s="909"/>
      <c r="BG29" s="909"/>
      <c r="BH29" s="909"/>
      <c r="BI29" s="910"/>
      <c r="BJ29" s="252"/>
      <c r="BK29" s="252"/>
      <c r="BL29" s="252"/>
      <c r="BM29" s="252"/>
      <c r="BN29" s="252"/>
      <c r="BO29" s="265"/>
      <c r="BP29" s="265"/>
      <c r="BQ29" s="262">
        <v>23</v>
      </c>
      <c r="BR29" s="263"/>
      <c r="BS29" s="850"/>
      <c r="BT29" s="851"/>
      <c r="BU29" s="851"/>
      <c r="BV29" s="851"/>
      <c r="BW29" s="851"/>
      <c r="BX29" s="851"/>
      <c r="BY29" s="851"/>
      <c r="BZ29" s="851"/>
      <c r="CA29" s="851"/>
      <c r="CB29" s="851"/>
      <c r="CC29" s="851"/>
      <c r="CD29" s="851"/>
      <c r="CE29" s="851"/>
      <c r="CF29" s="851"/>
      <c r="CG29" s="852"/>
      <c r="CH29" s="863"/>
      <c r="CI29" s="845"/>
      <c r="CJ29" s="845"/>
      <c r="CK29" s="845"/>
      <c r="CL29" s="864"/>
      <c r="CM29" s="863"/>
      <c r="CN29" s="845"/>
      <c r="CO29" s="845"/>
      <c r="CP29" s="845"/>
      <c r="CQ29" s="864"/>
      <c r="CR29" s="863"/>
      <c r="CS29" s="845"/>
      <c r="CT29" s="845"/>
      <c r="CU29" s="845"/>
      <c r="CV29" s="864"/>
      <c r="CW29" s="863"/>
      <c r="CX29" s="845"/>
      <c r="CY29" s="845"/>
      <c r="CZ29" s="845"/>
      <c r="DA29" s="864"/>
      <c r="DB29" s="863"/>
      <c r="DC29" s="845"/>
      <c r="DD29" s="845"/>
      <c r="DE29" s="845"/>
      <c r="DF29" s="864"/>
      <c r="DG29" s="863"/>
      <c r="DH29" s="845"/>
      <c r="DI29" s="845"/>
      <c r="DJ29" s="845"/>
      <c r="DK29" s="864"/>
      <c r="DL29" s="863"/>
      <c r="DM29" s="845"/>
      <c r="DN29" s="845"/>
      <c r="DO29" s="845"/>
      <c r="DP29" s="864"/>
      <c r="DQ29" s="863"/>
      <c r="DR29" s="845"/>
      <c r="DS29" s="845"/>
      <c r="DT29" s="845"/>
      <c r="DU29" s="864"/>
      <c r="DV29" s="865"/>
      <c r="DW29" s="866"/>
      <c r="DX29" s="866"/>
      <c r="DY29" s="866"/>
      <c r="DZ29" s="867"/>
      <c r="EA29" s="246"/>
    </row>
    <row r="30" spans="1:131" s="247" customFormat="1" ht="26.25" customHeight="1" x14ac:dyDescent="0.15">
      <c r="A30" s="266">
        <v>3</v>
      </c>
      <c r="B30" s="835" t="s">
        <v>410</v>
      </c>
      <c r="C30" s="836"/>
      <c r="D30" s="836"/>
      <c r="E30" s="836"/>
      <c r="F30" s="836"/>
      <c r="G30" s="836"/>
      <c r="H30" s="836"/>
      <c r="I30" s="836"/>
      <c r="J30" s="836"/>
      <c r="K30" s="836"/>
      <c r="L30" s="836"/>
      <c r="M30" s="836"/>
      <c r="N30" s="836"/>
      <c r="O30" s="836"/>
      <c r="P30" s="837"/>
      <c r="Q30" s="838">
        <v>11</v>
      </c>
      <c r="R30" s="839"/>
      <c r="S30" s="839"/>
      <c r="T30" s="839"/>
      <c r="U30" s="839"/>
      <c r="V30" s="839">
        <v>11</v>
      </c>
      <c r="W30" s="839"/>
      <c r="X30" s="839"/>
      <c r="Y30" s="839"/>
      <c r="Z30" s="839"/>
      <c r="AA30" s="839">
        <v>0</v>
      </c>
      <c r="AB30" s="839"/>
      <c r="AC30" s="839"/>
      <c r="AD30" s="839"/>
      <c r="AE30" s="840"/>
      <c r="AF30" s="841">
        <v>0</v>
      </c>
      <c r="AG30" s="842"/>
      <c r="AH30" s="842"/>
      <c r="AI30" s="842"/>
      <c r="AJ30" s="843"/>
      <c r="AK30" s="911">
        <v>2</v>
      </c>
      <c r="AL30" s="912"/>
      <c r="AM30" s="912"/>
      <c r="AN30" s="912"/>
      <c r="AO30" s="912"/>
      <c r="AP30" s="912" t="s">
        <v>518</v>
      </c>
      <c r="AQ30" s="912"/>
      <c r="AR30" s="912"/>
      <c r="AS30" s="912"/>
      <c r="AT30" s="912"/>
      <c r="AU30" s="912" t="s">
        <v>518</v>
      </c>
      <c r="AV30" s="912"/>
      <c r="AW30" s="912"/>
      <c r="AX30" s="912"/>
      <c r="AY30" s="912"/>
      <c r="AZ30" s="913"/>
      <c r="BA30" s="913"/>
      <c r="BB30" s="913"/>
      <c r="BC30" s="913"/>
      <c r="BD30" s="913"/>
      <c r="BE30" s="909"/>
      <c r="BF30" s="909"/>
      <c r="BG30" s="909"/>
      <c r="BH30" s="909"/>
      <c r="BI30" s="910"/>
      <c r="BJ30" s="252"/>
      <c r="BK30" s="252"/>
      <c r="BL30" s="252"/>
      <c r="BM30" s="252"/>
      <c r="BN30" s="252"/>
      <c r="BO30" s="265"/>
      <c r="BP30" s="265"/>
      <c r="BQ30" s="262">
        <v>24</v>
      </c>
      <c r="BR30" s="263"/>
      <c r="BS30" s="850"/>
      <c r="BT30" s="851"/>
      <c r="BU30" s="851"/>
      <c r="BV30" s="851"/>
      <c r="BW30" s="851"/>
      <c r="BX30" s="851"/>
      <c r="BY30" s="851"/>
      <c r="BZ30" s="851"/>
      <c r="CA30" s="851"/>
      <c r="CB30" s="851"/>
      <c r="CC30" s="851"/>
      <c r="CD30" s="851"/>
      <c r="CE30" s="851"/>
      <c r="CF30" s="851"/>
      <c r="CG30" s="852"/>
      <c r="CH30" s="863"/>
      <c r="CI30" s="845"/>
      <c r="CJ30" s="845"/>
      <c r="CK30" s="845"/>
      <c r="CL30" s="864"/>
      <c r="CM30" s="863"/>
      <c r="CN30" s="845"/>
      <c r="CO30" s="845"/>
      <c r="CP30" s="845"/>
      <c r="CQ30" s="864"/>
      <c r="CR30" s="863"/>
      <c r="CS30" s="845"/>
      <c r="CT30" s="845"/>
      <c r="CU30" s="845"/>
      <c r="CV30" s="864"/>
      <c r="CW30" s="863"/>
      <c r="CX30" s="845"/>
      <c r="CY30" s="845"/>
      <c r="CZ30" s="845"/>
      <c r="DA30" s="864"/>
      <c r="DB30" s="863"/>
      <c r="DC30" s="845"/>
      <c r="DD30" s="845"/>
      <c r="DE30" s="845"/>
      <c r="DF30" s="864"/>
      <c r="DG30" s="863"/>
      <c r="DH30" s="845"/>
      <c r="DI30" s="845"/>
      <c r="DJ30" s="845"/>
      <c r="DK30" s="864"/>
      <c r="DL30" s="863"/>
      <c r="DM30" s="845"/>
      <c r="DN30" s="845"/>
      <c r="DO30" s="845"/>
      <c r="DP30" s="864"/>
      <c r="DQ30" s="863"/>
      <c r="DR30" s="845"/>
      <c r="DS30" s="845"/>
      <c r="DT30" s="845"/>
      <c r="DU30" s="864"/>
      <c r="DV30" s="865"/>
      <c r="DW30" s="866"/>
      <c r="DX30" s="866"/>
      <c r="DY30" s="866"/>
      <c r="DZ30" s="867"/>
      <c r="EA30" s="246"/>
    </row>
    <row r="31" spans="1:131" s="247" customFormat="1" ht="26.25" customHeight="1" x14ac:dyDescent="0.15">
      <c r="A31" s="266">
        <v>4</v>
      </c>
      <c r="B31" s="835" t="s">
        <v>411</v>
      </c>
      <c r="C31" s="836"/>
      <c r="D31" s="836"/>
      <c r="E31" s="836"/>
      <c r="F31" s="836"/>
      <c r="G31" s="836"/>
      <c r="H31" s="836"/>
      <c r="I31" s="836"/>
      <c r="J31" s="836"/>
      <c r="K31" s="836"/>
      <c r="L31" s="836"/>
      <c r="M31" s="836"/>
      <c r="N31" s="836"/>
      <c r="O31" s="836"/>
      <c r="P31" s="837"/>
      <c r="Q31" s="838">
        <v>8487</v>
      </c>
      <c r="R31" s="839"/>
      <c r="S31" s="839"/>
      <c r="T31" s="839"/>
      <c r="U31" s="839"/>
      <c r="V31" s="839">
        <v>8116</v>
      </c>
      <c r="W31" s="839"/>
      <c r="X31" s="839"/>
      <c r="Y31" s="839"/>
      <c r="Z31" s="839"/>
      <c r="AA31" s="839">
        <v>371</v>
      </c>
      <c r="AB31" s="839"/>
      <c r="AC31" s="839"/>
      <c r="AD31" s="839"/>
      <c r="AE31" s="840"/>
      <c r="AF31" s="841">
        <v>371</v>
      </c>
      <c r="AG31" s="842"/>
      <c r="AH31" s="842"/>
      <c r="AI31" s="842"/>
      <c r="AJ31" s="843"/>
      <c r="AK31" s="911">
        <v>1385</v>
      </c>
      <c r="AL31" s="912"/>
      <c r="AM31" s="912"/>
      <c r="AN31" s="912"/>
      <c r="AO31" s="912"/>
      <c r="AP31" s="912" t="s">
        <v>518</v>
      </c>
      <c r="AQ31" s="912"/>
      <c r="AR31" s="912"/>
      <c r="AS31" s="912"/>
      <c r="AT31" s="912"/>
      <c r="AU31" s="912" t="s">
        <v>518</v>
      </c>
      <c r="AV31" s="912"/>
      <c r="AW31" s="912"/>
      <c r="AX31" s="912"/>
      <c r="AY31" s="912"/>
      <c r="AZ31" s="913"/>
      <c r="BA31" s="913"/>
      <c r="BB31" s="913"/>
      <c r="BC31" s="913"/>
      <c r="BD31" s="913"/>
      <c r="BE31" s="909"/>
      <c r="BF31" s="909"/>
      <c r="BG31" s="909"/>
      <c r="BH31" s="909"/>
      <c r="BI31" s="910"/>
      <c r="BJ31" s="252"/>
      <c r="BK31" s="252"/>
      <c r="BL31" s="252"/>
      <c r="BM31" s="252"/>
      <c r="BN31" s="252"/>
      <c r="BO31" s="265"/>
      <c r="BP31" s="265"/>
      <c r="BQ31" s="262">
        <v>25</v>
      </c>
      <c r="BR31" s="263"/>
      <c r="BS31" s="850"/>
      <c r="BT31" s="851"/>
      <c r="BU31" s="851"/>
      <c r="BV31" s="851"/>
      <c r="BW31" s="851"/>
      <c r="BX31" s="851"/>
      <c r="BY31" s="851"/>
      <c r="BZ31" s="851"/>
      <c r="CA31" s="851"/>
      <c r="CB31" s="851"/>
      <c r="CC31" s="851"/>
      <c r="CD31" s="851"/>
      <c r="CE31" s="851"/>
      <c r="CF31" s="851"/>
      <c r="CG31" s="852"/>
      <c r="CH31" s="863"/>
      <c r="CI31" s="845"/>
      <c r="CJ31" s="845"/>
      <c r="CK31" s="845"/>
      <c r="CL31" s="864"/>
      <c r="CM31" s="863"/>
      <c r="CN31" s="845"/>
      <c r="CO31" s="845"/>
      <c r="CP31" s="845"/>
      <c r="CQ31" s="864"/>
      <c r="CR31" s="863"/>
      <c r="CS31" s="845"/>
      <c r="CT31" s="845"/>
      <c r="CU31" s="845"/>
      <c r="CV31" s="864"/>
      <c r="CW31" s="863"/>
      <c r="CX31" s="845"/>
      <c r="CY31" s="845"/>
      <c r="CZ31" s="845"/>
      <c r="DA31" s="864"/>
      <c r="DB31" s="863"/>
      <c r="DC31" s="845"/>
      <c r="DD31" s="845"/>
      <c r="DE31" s="845"/>
      <c r="DF31" s="864"/>
      <c r="DG31" s="863"/>
      <c r="DH31" s="845"/>
      <c r="DI31" s="845"/>
      <c r="DJ31" s="845"/>
      <c r="DK31" s="864"/>
      <c r="DL31" s="863"/>
      <c r="DM31" s="845"/>
      <c r="DN31" s="845"/>
      <c r="DO31" s="845"/>
      <c r="DP31" s="864"/>
      <c r="DQ31" s="863"/>
      <c r="DR31" s="845"/>
      <c r="DS31" s="845"/>
      <c r="DT31" s="845"/>
      <c r="DU31" s="864"/>
      <c r="DV31" s="865"/>
      <c r="DW31" s="866"/>
      <c r="DX31" s="866"/>
      <c r="DY31" s="866"/>
      <c r="DZ31" s="867"/>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1077</v>
      </c>
      <c r="R32" s="839"/>
      <c r="S32" s="839"/>
      <c r="T32" s="839"/>
      <c r="U32" s="839"/>
      <c r="V32" s="839">
        <v>1054</v>
      </c>
      <c r="W32" s="839"/>
      <c r="X32" s="839"/>
      <c r="Y32" s="839"/>
      <c r="Z32" s="839"/>
      <c r="AA32" s="839">
        <v>23</v>
      </c>
      <c r="AB32" s="839"/>
      <c r="AC32" s="839"/>
      <c r="AD32" s="839"/>
      <c r="AE32" s="840"/>
      <c r="AF32" s="841">
        <v>23</v>
      </c>
      <c r="AG32" s="842"/>
      <c r="AH32" s="842"/>
      <c r="AI32" s="842"/>
      <c r="AJ32" s="843"/>
      <c r="AK32" s="911">
        <v>318</v>
      </c>
      <c r="AL32" s="912"/>
      <c r="AM32" s="912"/>
      <c r="AN32" s="912"/>
      <c r="AO32" s="912"/>
      <c r="AP32" s="912" t="s">
        <v>518</v>
      </c>
      <c r="AQ32" s="912"/>
      <c r="AR32" s="912"/>
      <c r="AS32" s="912"/>
      <c r="AT32" s="912"/>
      <c r="AU32" s="912" t="s">
        <v>518</v>
      </c>
      <c r="AV32" s="912"/>
      <c r="AW32" s="912"/>
      <c r="AX32" s="912"/>
      <c r="AY32" s="912"/>
      <c r="AZ32" s="913"/>
      <c r="BA32" s="913"/>
      <c r="BB32" s="913"/>
      <c r="BC32" s="913"/>
      <c r="BD32" s="913"/>
      <c r="BE32" s="909"/>
      <c r="BF32" s="909"/>
      <c r="BG32" s="909"/>
      <c r="BH32" s="909"/>
      <c r="BI32" s="910"/>
      <c r="BJ32" s="252"/>
      <c r="BK32" s="252"/>
      <c r="BL32" s="252"/>
      <c r="BM32" s="252"/>
      <c r="BN32" s="252"/>
      <c r="BO32" s="265"/>
      <c r="BP32" s="265"/>
      <c r="BQ32" s="262">
        <v>26</v>
      </c>
      <c r="BR32" s="263"/>
      <c r="BS32" s="850"/>
      <c r="BT32" s="851"/>
      <c r="BU32" s="851"/>
      <c r="BV32" s="851"/>
      <c r="BW32" s="851"/>
      <c r="BX32" s="851"/>
      <c r="BY32" s="851"/>
      <c r="BZ32" s="851"/>
      <c r="CA32" s="851"/>
      <c r="CB32" s="851"/>
      <c r="CC32" s="851"/>
      <c r="CD32" s="851"/>
      <c r="CE32" s="851"/>
      <c r="CF32" s="851"/>
      <c r="CG32" s="852"/>
      <c r="CH32" s="863"/>
      <c r="CI32" s="845"/>
      <c r="CJ32" s="845"/>
      <c r="CK32" s="845"/>
      <c r="CL32" s="864"/>
      <c r="CM32" s="863"/>
      <c r="CN32" s="845"/>
      <c r="CO32" s="845"/>
      <c r="CP32" s="845"/>
      <c r="CQ32" s="864"/>
      <c r="CR32" s="863"/>
      <c r="CS32" s="845"/>
      <c r="CT32" s="845"/>
      <c r="CU32" s="845"/>
      <c r="CV32" s="864"/>
      <c r="CW32" s="863"/>
      <c r="CX32" s="845"/>
      <c r="CY32" s="845"/>
      <c r="CZ32" s="845"/>
      <c r="DA32" s="864"/>
      <c r="DB32" s="863"/>
      <c r="DC32" s="845"/>
      <c r="DD32" s="845"/>
      <c r="DE32" s="845"/>
      <c r="DF32" s="864"/>
      <c r="DG32" s="863"/>
      <c r="DH32" s="845"/>
      <c r="DI32" s="845"/>
      <c r="DJ32" s="845"/>
      <c r="DK32" s="864"/>
      <c r="DL32" s="863"/>
      <c r="DM32" s="845"/>
      <c r="DN32" s="845"/>
      <c r="DO32" s="845"/>
      <c r="DP32" s="864"/>
      <c r="DQ32" s="863"/>
      <c r="DR32" s="845"/>
      <c r="DS32" s="845"/>
      <c r="DT32" s="845"/>
      <c r="DU32" s="864"/>
      <c r="DV32" s="865"/>
      <c r="DW32" s="866"/>
      <c r="DX32" s="866"/>
      <c r="DY32" s="866"/>
      <c r="DZ32" s="867"/>
      <c r="EA32" s="246"/>
    </row>
    <row r="33" spans="1:131" s="247" customFormat="1" ht="26.25" customHeight="1" x14ac:dyDescent="0.15">
      <c r="A33" s="266">
        <v>6</v>
      </c>
      <c r="B33" s="835" t="s">
        <v>413</v>
      </c>
      <c r="C33" s="836"/>
      <c r="D33" s="836"/>
      <c r="E33" s="836"/>
      <c r="F33" s="836"/>
      <c r="G33" s="836"/>
      <c r="H33" s="836"/>
      <c r="I33" s="836"/>
      <c r="J33" s="836"/>
      <c r="K33" s="836"/>
      <c r="L33" s="836"/>
      <c r="M33" s="836"/>
      <c r="N33" s="836"/>
      <c r="O33" s="836"/>
      <c r="P33" s="837"/>
      <c r="Q33" s="838">
        <v>1626</v>
      </c>
      <c r="R33" s="839"/>
      <c r="S33" s="839"/>
      <c r="T33" s="839"/>
      <c r="U33" s="839"/>
      <c r="V33" s="839">
        <v>1274</v>
      </c>
      <c r="W33" s="839"/>
      <c r="X33" s="839"/>
      <c r="Y33" s="839"/>
      <c r="Z33" s="839"/>
      <c r="AA33" s="839">
        <v>352</v>
      </c>
      <c r="AB33" s="839"/>
      <c r="AC33" s="839"/>
      <c r="AD33" s="839"/>
      <c r="AE33" s="840"/>
      <c r="AF33" s="841">
        <v>1613</v>
      </c>
      <c r="AG33" s="842"/>
      <c r="AH33" s="842"/>
      <c r="AI33" s="842"/>
      <c r="AJ33" s="843"/>
      <c r="AK33" s="911">
        <v>38</v>
      </c>
      <c r="AL33" s="912"/>
      <c r="AM33" s="912"/>
      <c r="AN33" s="912"/>
      <c r="AO33" s="912"/>
      <c r="AP33" s="912">
        <v>6768</v>
      </c>
      <c r="AQ33" s="912"/>
      <c r="AR33" s="912"/>
      <c r="AS33" s="912"/>
      <c r="AT33" s="912"/>
      <c r="AU33" s="912">
        <v>379</v>
      </c>
      <c r="AV33" s="912"/>
      <c r="AW33" s="912"/>
      <c r="AX33" s="912"/>
      <c r="AY33" s="912"/>
      <c r="AZ33" s="913"/>
      <c r="BA33" s="913"/>
      <c r="BB33" s="913"/>
      <c r="BC33" s="913"/>
      <c r="BD33" s="913"/>
      <c r="BE33" s="909" t="s">
        <v>414</v>
      </c>
      <c r="BF33" s="909"/>
      <c r="BG33" s="909"/>
      <c r="BH33" s="909"/>
      <c r="BI33" s="910"/>
      <c r="BJ33" s="252"/>
      <c r="BK33" s="252"/>
      <c r="BL33" s="252"/>
      <c r="BM33" s="252"/>
      <c r="BN33" s="252"/>
      <c r="BO33" s="265"/>
      <c r="BP33" s="265"/>
      <c r="BQ33" s="262">
        <v>27</v>
      </c>
      <c r="BR33" s="263"/>
      <c r="BS33" s="850"/>
      <c r="BT33" s="851"/>
      <c r="BU33" s="851"/>
      <c r="BV33" s="851"/>
      <c r="BW33" s="851"/>
      <c r="BX33" s="851"/>
      <c r="BY33" s="851"/>
      <c r="BZ33" s="851"/>
      <c r="CA33" s="851"/>
      <c r="CB33" s="851"/>
      <c r="CC33" s="851"/>
      <c r="CD33" s="851"/>
      <c r="CE33" s="851"/>
      <c r="CF33" s="851"/>
      <c r="CG33" s="852"/>
      <c r="CH33" s="863"/>
      <c r="CI33" s="845"/>
      <c r="CJ33" s="845"/>
      <c r="CK33" s="845"/>
      <c r="CL33" s="864"/>
      <c r="CM33" s="863"/>
      <c r="CN33" s="845"/>
      <c r="CO33" s="845"/>
      <c r="CP33" s="845"/>
      <c r="CQ33" s="864"/>
      <c r="CR33" s="863"/>
      <c r="CS33" s="845"/>
      <c r="CT33" s="845"/>
      <c r="CU33" s="845"/>
      <c r="CV33" s="864"/>
      <c r="CW33" s="863"/>
      <c r="CX33" s="845"/>
      <c r="CY33" s="845"/>
      <c r="CZ33" s="845"/>
      <c r="DA33" s="864"/>
      <c r="DB33" s="863"/>
      <c r="DC33" s="845"/>
      <c r="DD33" s="845"/>
      <c r="DE33" s="845"/>
      <c r="DF33" s="864"/>
      <c r="DG33" s="863"/>
      <c r="DH33" s="845"/>
      <c r="DI33" s="845"/>
      <c r="DJ33" s="845"/>
      <c r="DK33" s="864"/>
      <c r="DL33" s="863"/>
      <c r="DM33" s="845"/>
      <c r="DN33" s="845"/>
      <c r="DO33" s="845"/>
      <c r="DP33" s="864"/>
      <c r="DQ33" s="863"/>
      <c r="DR33" s="845"/>
      <c r="DS33" s="845"/>
      <c r="DT33" s="845"/>
      <c r="DU33" s="864"/>
      <c r="DV33" s="865"/>
      <c r="DW33" s="866"/>
      <c r="DX33" s="866"/>
      <c r="DY33" s="866"/>
      <c r="DZ33" s="867"/>
      <c r="EA33" s="246"/>
    </row>
    <row r="34" spans="1:131" s="247" customFormat="1" ht="26.25" customHeight="1" x14ac:dyDescent="0.15">
      <c r="A34" s="266">
        <v>7</v>
      </c>
      <c r="B34" s="835" t="s">
        <v>415</v>
      </c>
      <c r="C34" s="836"/>
      <c r="D34" s="836"/>
      <c r="E34" s="836"/>
      <c r="F34" s="836"/>
      <c r="G34" s="836"/>
      <c r="H34" s="836"/>
      <c r="I34" s="836"/>
      <c r="J34" s="836"/>
      <c r="K34" s="836"/>
      <c r="L34" s="836"/>
      <c r="M34" s="836"/>
      <c r="N34" s="836"/>
      <c r="O34" s="836"/>
      <c r="P34" s="837"/>
      <c r="Q34" s="838">
        <v>536</v>
      </c>
      <c r="R34" s="839"/>
      <c r="S34" s="839"/>
      <c r="T34" s="839"/>
      <c r="U34" s="839"/>
      <c r="V34" s="839">
        <v>535</v>
      </c>
      <c r="W34" s="839"/>
      <c r="X34" s="839"/>
      <c r="Y34" s="839"/>
      <c r="Z34" s="839"/>
      <c r="AA34" s="839">
        <v>1</v>
      </c>
      <c r="AB34" s="839"/>
      <c r="AC34" s="839"/>
      <c r="AD34" s="839"/>
      <c r="AE34" s="840"/>
      <c r="AF34" s="841">
        <v>1</v>
      </c>
      <c r="AG34" s="842"/>
      <c r="AH34" s="842"/>
      <c r="AI34" s="842"/>
      <c r="AJ34" s="843"/>
      <c r="AK34" s="911">
        <v>381</v>
      </c>
      <c r="AL34" s="912"/>
      <c r="AM34" s="912"/>
      <c r="AN34" s="912"/>
      <c r="AO34" s="912"/>
      <c r="AP34" s="912">
        <v>4517</v>
      </c>
      <c r="AQ34" s="912"/>
      <c r="AR34" s="912"/>
      <c r="AS34" s="912"/>
      <c r="AT34" s="912"/>
      <c r="AU34" s="912">
        <v>4395</v>
      </c>
      <c r="AV34" s="912"/>
      <c r="AW34" s="912"/>
      <c r="AX34" s="912"/>
      <c r="AY34" s="912"/>
      <c r="AZ34" s="913"/>
      <c r="BA34" s="913"/>
      <c r="BB34" s="913"/>
      <c r="BC34" s="913"/>
      <c r="BD34" s="913"/>
      <c r="BE34" s="909" t="s">
        <v>416</v>
      </c>
      <c r="BF34" s="909"/>
      <c r="BG34" s="909"/>
      <c r="BH34" s="909"/>
      <c r="BI34" s="910"/>
      <c r="BJ34" s="252"/>
      <c r="BK34" s="252"/>
      <c r="BL34" s="252"/>
      <c r="BM34" s="252"/>
      <c r="BN34" s="252"/>
      <c r="BO34" s="265"/>
      <c r="BP34" s="265"/>
      <c r="BQ34" s="262">
        <v>28</v>
      </c>
      <c r="BR34" s="263"/>
      <c r="BS34" s="850"/>
      <c r="BT34" s="851"/>
      <c r="BU34" s="851"/>
      <c r="BV34" s="851"/>
      <c r="BW34" s="851"/>
      <c r="BX34" s="851"/>
      <c r="BY34" s="851"/>
      <c r="BZ34" s="851"/>
      <c r="CA34" s="851"/>
      <c r="CB34" s="851"/>
      <c r="CC34" s="851"/>
      <c r="CD34" s="851"/>
      <c r="CE34" s="851"/>
      <c r="CF34" s="851"/>
      <c r="CG34" s="852"/>
      <c r="CH34" s="863"/>
      <c r="CI34" s="845"/>
      <c r="CJ34" s="845"/>
      <c r="CK34" s="845"/>
      <c r="CL34" s="864"/>
      <c r="CM34" s="863"/>
      <c r="CN34" s="845"/>
      <c r="CO34" s="845"/>
      <c r="CP34" s="845"/>
      <c r="CQ34" s="864"/>
      <c r="CR34" s="863"/>
      <c r="CS34" s="845"/>
      <c r="CT34" s="845"/>
      <c r="CU34" s="845"/>
      <c r="CV34" s="864"/>
      <c r="CW34" s="863"/>
      <c r="CX34" s="845"/>
      <c r="CY34" s="845"/>
      <c r="CZ34" s="845"/>
      <c r="DA34" s="864"/>
      <c r="DB34" s="863"/>
      <c r="DC34" s="845"/>
      <c r="DD34" s="845"/>
      <c r="DE34" s="845"/>
      <c r="DF34" s="864"/>
      <c r="DG34" s="863"/>
      <c r="DH34" s="845"/>
      <c r="DI34" s="845"/>
      <c r="DJ34" s="845"/>
      <c r="DK34" s="864"/>
      <c r="DL34" s="863"/>
      <c r="DM34" s="845"/>
      <c r="DN34" s="845"/>
      <c r="DO34" s="845"/>
      <c r="DP34" s="864"/>
      <c r="DQ34" s="863"/>
      <c r="DR34" s="845"/>
      <c r="DS34" s="845"/>
      <c r="DT34" s="845"/>
      <c r="DU34" s="864"/>
      <c r="DV34" s="865"/>
      <c r="DW34" s="866"/>
      <c r="DX34" s="866"/>
      <c r="DY34" s="866"/>
      <c r="DZ34" s="867"/>
      <c r="EA34" s="246"/>
    </row>
    <row r="35" spans="1:131" s="247" customFormat="1" ht="26.25" customHeight="1" x14ac:dyDescent="0.15">
      <c r="A35" s="266">
        <v>8</v>
      </c>
      <c r="B35" s="835" t="s">
        <v>417</v>
      </c>
      <c r="C35" s="836"/>
      <c r="D35" s="836"/>
      <c r="E35" s="836"/>
      <c r="F35" s="836"/>
      <c r="G35" s="836"/>
      <c r="H35" s="836"/>
      <c r="I35" s="836"/>
      <c r="J35" s="836"/>
      <c r="K35" s="836"/>
      <c r="L35" s="836"/>
      <c r="M35" s="836"/>
      <c r="N35" s="836"/>
      <c r="O35" s="836"/>
      <c r="P35" s="837"/>
      <c r="Q35" s="838">
        <v>124</v>
      </c>
      <c r="R35" s="839"/>
      <c r="S35" s="839"/>
      <c r="T35" s="839"/>
      <c r="U35" s="839"/>
      <c r="V35" s="839">
        <v>124</v>
      </c>
      <c r="W35" s="839"/>
      <c r="X35" s="839"/>
      <c r="Y35" s="839"/>
      <c r="Z35" s="839"/>
      <c r="AA35" s="839">
        <v>0</v>
      </c>
      <c r="AB35" s="839"/>
      <c r="AC35" s="839"/>
      <c r="AD35" s="839"/>
      <c r="AE35" s="840"/>
      <c r="AF35" s="841">
        <v>0</v>
      </c>
      <c r="AG35" s="842"/>
      <c r="AH35" s="842"/>
      <c r="AI35" s="842"/>
      <c r="AJ35" s="843"/>
      <c r="AK35" s="911">
        <v>79</v>
      </c>
      <c r="AL35" s="912"/>
      <c r="AM35" s="912"/>
      <c r="AN35" s="912"/>
      <c r="AO35" s="912"/>
      <c r="AP35" s="912">
        <v>508</v>
      </c>
      <c r="AQ35" s="912"/>
      <c r="AR35" s="912"/>
      <c r="AS35" s="912"/>
      <c r="AT35" s="912"/>
      <c r="AU35" s="912">
        <v>508</v>
      </c>
      <c r="AV35" s="912"/>
      <c r="AW35" s="912"/>
      <c r="AX35" s="912"/>
      <c r="AY35" s="912"/>
      <c r="AZ35" s="913"/>
      <c r="BA35" s="913"/>
      <c r="BB35" s="913"/>
      <c r="BC35" s="913"/>
      <c r="BD35" s="913"/>
      <c r="BE35" s="909" t="s">
        <v>416</v>
      </c>
      <c r="BF35" s="909"/>
      <c r="BG35" s="909"/>
      <c r="BH35" s="909"/>
      <c r="BI35" s="910"/>
      <c r="BJ35" s="252"/>
      <c r="BK35" s="252"/>
      <c r="BL35" s="252"/>
      <c r="BM35" s="252"/>
      <c r="BN35" s="252"/>
      <c r="BO35" s="265"/>
      <c r="BP35" s="265"/>
      <c r="BQ35" s="262">
        <v>29</v>
      </c>
      <c r="BR35" s="263"/>
      <c r="BS35" s="850"/>
      <c r="BT35" s="851"/>
      <c r="BU35" s="851"/>
      <c r="BV35" s="851"/>
      <c r="BW35" s="851"/>
      <c r="BX35" s="851"/>
      <c r="BY35" s="851"/>
      <c r="BZ35" s="851"/>
      <c r="CA35" s="851"/>
      <c r="CB35" s="851"/>
      <c r="CC35" s="851"/>
      <c r="CD35" s="851"/>
      <c r="CE35" s="851"/>
      <c r="CF35" s="851"/>
      <c r="CG35" s="852"/>
      <c r="CH35" s="863"/>
      <c r="CI35" s="845"/>
      <c r="CJ35" s="845"/>
      <c r="CK35" s="845"/>
      <c r="CL35" s="864"/>
      <c r="CM35" s="863"/>
      <c r="CN35" s="845"/>
      <c r="CO35" s="845"/>
      <c r="CP35" s="845"/>
      <c r="CQ35" s="864"/>
      <c r="CR35" s="863"/>
      <c r="CS35" s="845"/>
      <c r="CT35" s="845"/>
      <c r="CU35" s="845"/>
      <c r="CV35" s="864"/>
      <c r="CW35" s="863"/>
      <c r="CX35" s="845"/>
      <c r="CY35" s="845"/>
      <c r="CZ35" s="845"/>
      <c r="DA35" s="864"/>
      <c r="DB35" s="863"/>
      <c r="DC35" s="845"/>
      <c r="DD35" s="845"/>
      <c r="DE35" s="845"/>
      <c r="DF35" s="864"/>
      <c r="DG35" s="863"/>
      <c r="DH35" s="845"/>
      <c r="DI35" s="845"/>
      <c r="DJ35" s="845"/>
      <c r="DK35" s="864"/>
      <c r="DL35" s="863"/>
      <c r="DM35" s="845"/>
      <c r="DN35" s="845"/>
      <c r="DO35" s="845"/>
      <c r="DP35" s="864"/>
      <c r="DQ35" s="863"/>
      <c r="DR35" s="845"/>
      <c r="DS35" s="845"/>
      <c r="DT35" s="845"/>
      <c r="DU35" s="864"/>
      <c r="DV35" s="865"/>
      <c r="DW35" s="866"/>
      <c r="DX35" s="866"/>
      <c r="DY35" s="866"/>
      <c r="DZ35" s="867"/>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50"/>
      <c r="BT36" s="851"/>
      <c r="BU36" s="851"/>
      <c r="BV36" s="851"/>
      <c r="BW36" s="851"/>
      <c r="BX36" s="851"/>
      <c r="BY36" s="851"/>
      <c r="BZ36" s="851"/>
      <c r="CA36" s="851"/>
      <c r="CB36" s="851"/>
      <c r="CC36" s="851"/>
      <c r="CD36" s="851"/>
      <c r="CE36" s="851"/>
      <c r="CF36" s="851"/>
      <c r="CG36" s="852"/>
      <c r="CH36" s="863"/>
      <c r="CI36" s="845"/>
      <c r="CJ36" s="845"/>
      <c r="CK36" s="845"/>
      <c r="CL36" s="864"/>
      <c r="CM36" s="863"/>
      <c r="CN36" s="845"/>
      <c r="CO36" s="845"/>
      <c r="CP36" s="845"/>
      <c r="CQ36" s="864"/>
      <c r="CR36" s="863"/>
      <c r="CS36" s="845"/>
      <c r="CT36" s="845"/>
      <c r="CU36" s="845"/>
      <c r="CV36" s="864"/>
      <c r="CW36" s="863"/>
      <c r="CX36" s="845"/>
      <c r="CY36" s="845"/>
      <c r="CZ36" s="845"/>
      <c r="DA36" s="864"/>
      <c r="DB36" s="863"/>
      <c r="DC36" s="845"/>
      <c r="DD36" s="845"/>
      <c r="DE36" s="845"/>
      <c r="DF36" s="864"/>
      <c r="DG36" s="863"/>
      <c r="DH36" s="845"/>
      <c r="DI36" s="845"/>
      <c r="DJ36" s="845"/>
      <c r="DK36" s="864"/>
      <c r="DL36" s="863"/>
      <c r="DM36" s="845"/>
      <c r="DN36" s="845"/>
      <c r="DO36" s="845"/>
      <c r="DP36" s="864"/>
      <c r="DQ36" s="863"/>
      <c r="DR36" s="845"/>
      <c r="DS36" s="845"/>
      <c r="DT36" s="845"/>
      <c r="DU36" s="864"/>
      <c r="DV36" s="865"/>
      <c r="DW36" s="866"/>
      <c r="DX36" s="866"/>
      <c r="DY36" s="866"/>
      <c r="DZ36" s="867"/>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50"/>
      <c r="BT37" s="851"/>
      <c r="BU37" s="851"/>
      <c r="BV37" s="851"/>
      <c r="BW37" s="851"/>
      <c r="BX37" s="851"/>
      <c r="BY37" s="851"/>
      <c r="BZ37" s="851"/>
      <c r="CA37" s="851"/>
      <c r="CB37" s="851"/>
      <c r="CC37" s="851"/>
      <c r="CD37" s="851"/>
      <c r="CE37" s="851"/>
      <c r="CF37" s="851"/>
      <c r="CG37" s="852"/>
      <c r="CH37" s="863"/>
      <c r="CI37" s="845"/>
      <c r="CJ37" s="845"/>
      <c r="CK37" s="845"/>
      <c r="CL37" s="864"/>
      <c r="CM37" s="863"/>
      <c r="CN37" s="845"/>
      <c r="CO37" s="845"/>
      <c r="CP37" s="845"/>
      <c r="CQ37" s="864"/>
      <c r="CR37" s="863"/>
      <c r="CS37" s="845"/>
      <c r="CT37" s="845"/>
      <c r="CU37" s="845"/>
      <c r="CV37" s="864"/>
      <c r="CW37" s="863"/>
      <c r="CX37" s="845"/>
      <c r="CY37" s="845"/>
      <c r="CZ37" s="845"/>
      <c r="DA37" s="864"/>
      <c r="DB37" s="863"/>
      <c r="DC37" s="845"/>
      <c r="DD37" s="845"/>
      <c r="DE37" s="845"/>
      <c r="DF37" s="864"/>
      <c r="DG37" s="863"/>
      <c r="DH37" s="845"/>
      <c r="DI37" s="845"/>
      <c r="DJ37" s="845"/>
      <c r="DK37" s="864"/>
      <c r="DL37" s="863"/>
      <c r="DM37" s="845"/>
      <c r="DN37" s="845"/>
      <c r="DO37" s="845"/>
      <c r="DP37" s="864"/>
      <c r="DQ37" s="863"/>
      <c r="DR37" s="845"/>
      <c r="DS37" s="845"/>
      <c r="DT37" s="845"/>
      <c r="DU37" s="864"/>
      <c r="DV37" s="865"/>
      <c r="DW37" s="866"/>
      <c r="DX37" s="866"/>
      <c r="DY37" s="866"/>
      <c r="DZ37" s="867"/>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50"/>
      <c r="BT38" s="851"/>
      <c r="BU38" s="851"/>
      <c r="BV38" s="851"/>
      <c r="BW38" s="851"/>
      <c r="BX38" s="851"/>
      <c r="BY38" s="851"/>
      <c r="BZ38" s="851"/>
      <c r="CA38" s="851"/>
      <c r="CB38" s="851"/>
      <c r="CC38" s="851"/>
      <c r="CD38" s="851"/>
      <c r="CE38" s="851"/>
      <c r="CF38" s="851"/>
      <c r="CG38" s="852"/>
      <c r="CH38" s="863"/>
      <c r="CI38" s="845"/>
      <c r="CJ38" s="845"/>
      <c r="CK38" s="845"/>
      <c r="CL38" s="864"/>
      <c r="CM38" s="863"/>
      <c r="CN38" s="845"/>
      <c r="CO38" s="845"/>
      <c r="CP38" s="845"/>
      <c r="CQ38" s="864"/>
      <c r="CR38" s="863"/>
      <c r="CS38" s="845"/>
      <c r="CT38" s="845"/>
      <c r="CU38" s="845"/>
      <c r="CV38" s="864"/>
      <c r="CW38" s="863"/>
      <c r="CX38" s="845"/>
      <c r="CY38" s="845"/>
      <c r="CZ38" s="845"/>
      <c r="DA38" s="864"/>
      <c r="DB38" s="863"/>
      <c r="DC38" s="845"/>
      <c r="DD38" s="845"/>
      <c r="DE38" s="845"/>
      <c r="DF38" s="864"/>
      <c r="DG38" s="863"/>
      <c r="DH38" s="845"/>
      <c r="DI38" s="845"/>
      <c r="DJ38" s="845"/>
      <c r="DK38" s="864"/>
      <c r="DL38" s="863"/>
      <c r="DM38" s="845"/>
      <c r="DN38" s="845"/>
      <c r="DO38" s="845"/>
      <c r="DP38" s="864"/>
      <c r="DQ38" s="863"/>
      <c r="DR38" s="845"/>
      <c r="DS38" s="845"/>
      <c r="DT38" s="845"/>
      <c r="DU38" s="864"/>
      <c r="DV38" s="865"/>
      <c r="DW38" s="866"/>
      <c r="DX38" s="866"/>
      <c r="DY38" s="866"/>
      <c r="DZ38" s="867"/>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50"/>
      <c r="BT39" s="851"/>
      <c r="BU39" s="851"/>
      <c r="BV39" s="851"/>
      <c r="BW39" s="851"/>
      <c r="BX39" s="851"/>
      <c r="BY39" s="851"/>
      <c r="BZ39" s="851"/>
      <c r="CA39" s="851"/>
      <c r="CB39" s="851"/>
      <c r="CC39" s="851"/>
      <c r="CD39" s="851"/>
      <c r="CE39" s="851"/>
      <c r="CF39" s="851"/>
      <c r="CG39" s="852"/>
      <c r="CH39" s="863"/>
      <c r="CI39" s="845"/>
      <c r="CJ39" s="845"/>
      <c r="CK39" s="845"/>
      <c r="CL39" s="864"/>
      <c r="CM39" s="863"/>
      <c r="CN39" s="845"/>
      <c r="CO39" s="845"/>
      <c r="CP39" s="845"/>
      <c r="CQ39" s="864"/>
      <c r="CR39" s="863"/>
      <c r="CS39" s="845"/>
      <c r="CT39" s="845"/>
      <c r="CU39" s="845"/>
      <c r="CV39" s="864"/>
      <c r="CW39" s="863"/>
      <c r="CX39" s="845"/>
      <c r="CY39" s="845"/>
      <c r="CZ39" s="845"/>
      <c r="DA39" s="864"/>
      <c r="DB39" s="863"/>
      <c r="DC39" s="845"/>
      <c r="DD39" s="845"/>
      <c r="DE39" s="845"/>
      <c r="DF39" s="864"/>
      <c r="DG39" s="863"/>
      <c r="DH39" s="845"/>
      <c r="DI39" s="845"/>
      <c r="DJ39" s="845"/>
      <c r="DK39" s="864"/>
      <c r="DL39" s="863"/>
      <c r="DM39" s="845"/>
      <c r="DN39" s="845"/>
      <c r="DO39" s="845"/>
      <c r="DP39" s="864"/>
      <c r="DQ39" s="863"/>
      <c r="DR39" s="845"/>
      <c r="DS39" s="845"/>
      <c r="DT39" s="845"/>
      <c r="DU39" s="864"/>
      <c r="DV39" s="865"/>
      <c r="DW39" s="866"/>
      <c r="DX39" s="866"/>
      <c r="DY39" s="866"/>
      <c r="DZ39" s="867"/>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50"/>
      <c r="BT40" s="851"/>
      <c r="BU40" s="851"/>
      <c r="BV40" s="851"/>
      <c r="BW40" s="851"/>
      <c r="BX40" s="851"/>
      <c r="BY40" s="851"/>
      <c r="BZ40" s="851"/>
      <c r="CA40" s="851"/>
      <c r="CB40" s="851"/>
      <c r="CC40" s="851"/>
      <c r="CD40" s="851"/>
      <c r="CE40" s="851"/>
      <c r="CF40" s="851"/>
      <c r="CG40" s="852"/>
      <c r="CH40" s="863"/>
      <c r="CI40" s="845"/>
      <c r="CJ40" s="845"/>
      <c r="CK40" s="845"/>
      <c r="CL40" s="864"/>
      <c r="CM40" s="863"/>
      <c r="CN40" s="845"/>
      <c r="CO40" s="845"/>
      <c r="CP40" s="845"/>
      <c r="CQ40" s="864"/>
      <c r="CR40" s="863"/>
      <c r="CS40" s="845"/>
      <c r="CT40" s="845"/>
      <c r="CU40" s="845"/>
      <c r="CV40" s="864"/>
      <c r="CW40" s="863"/>
      <c r="CX40" s="845"/>
      <c r="CY40" s="845"/>
      <c r="CZ40" s="845"/>
      <c r="DA40" s="864"/>
      <c r="DB40" s="863"/>
      <c r="DC40" s="845"/>
      <c r="DD40" s="845"/>
      <c r="DE40" s="845"/>
      <c r="DF40" s="864"/>
      <c r="DG40" s="863"/>
      <c r="DH40" s="845"/>
      <c r="DI40" s="845"/>
      <c r="DJ40" s="845"/>
      <c r="DK40" s="864"/>
      <c r="DL40" s="863"/>
      <c r="DM40" s="845"/>
      <c r="DN40" s="845"/>
      <c r="DO40" s="845"/>
      <c r="DP40" s="864"/>
      <c r="DQ40" s="863"/>
      <c r="DR40" s="845"/>
      <c r="DS40" s="845"/>
      <c r="DT40" s="845"/>
      <c r="DU40" s="864"/>
      <c r="DV40" s="865"/>
      <c r="DW40" s="866"/>
      <c r="DX40" s="866"/>
      <c r="DY40" s="866"/>
      <c r="DZ40" s="867"/>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50"/>
      <c r="BT41" s="851"/>
      <c r="BU41" s="851"/>
      <c r="BV41" s="851"/>
      <c r="BW41" s="851"/>
      <c r="BX41" s="851"/>
      <c r="BY41" s="851"/>
      <c r="BZ41" s="851"/>
      <c r="CA41" s="851"/>
      <c r="CB41" s="851"/>
      <c r="CC41" s="851"/>
      <c r="CD41" s="851"/>
      <c r="CE41" s="851"/>
      <c r="CF41" s="851"/>
      <c r="CG41" s="852"/>
      <c r="CH41" s="863"/>
      <c r="CI41" s="845"/>
      <c r="CJ41" s="845"/>
      <c r="CK41" s="845"/>
      <c r="CL41" s="864"/>
      <c r="CM41" s="863"/>
      <c r="CN41" s="845"/>
      <c r="CO41" s="845"/>
      <c r="CP41" s="845"/>
      <c r="CQ41" s="864"/>
      <c r="CR41" s="863"/>
      <c r="CS41" s="845"/>
      <c r="CT41" s="845"/>
      <c r="CU41" s="845"/>
      <c r="CV41" s="864"/>
      <c r="CW41" s="863"/>
      <c r="CX41" s="845"/>
      <c r="CY41" s="845"/>
      <c r="CZ41" s="845"/>
      <c r="DA41" s="864"/>
      <c r="DB41" s="863"/>
      <c r="DC41" s="845"/>
      <c r="DD41" s="845"/>
      <c r="DE41" s="845"/>
      <c r="DF41" s="864"/>
      <c r="DG41" s="863"/>
      <c r="DH41" s="845"/>
      <c r="DI41" s="845"/>
      <c r="DJ41" s="845"/>
      <c r="DK41" s="864"/>
      <c r="DL41" s="863"/>
      <c r="DM41" s="845"/>
      <c r="DN41" s="845"/>
      <c r="DO41" s="845"/>
      <c r="DP41" s="864"/>
      <c r="DQ41" s="863"/>
      <c r="DR41" s="845"/>
      <c r="DS41" s="845"/>
      <c r="DT41" s="845"/>
      <c r="DU41" s="864"/>
      <c r="DV41" s="865"/>
      <c r="DW41" s="866"/>
      <c r="DX41" s="866"/>
      <c r="DY41" s="866"/>
      <c r="DZ41" s="867"/>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50"/>
      <c r="BT42" s="851"/>
      <c r="BU42" s="851"/>
      <c r="BV42" s="851"/>
      <c r="BW42" s="851"/>
      <c r="BX42" s="851"/>
      <c r="BY42" s="851"/>
      <c r="BZ42" s="851"/>
      <c r="CA42" s="851"/>
      <c r="CB42" s="851"/>
      <c r="CC42" s="851"/>
      <c r="CD42" s="851"/>
      <c r="CE42" s="851"/>
      <c r="CF42" s="851"/>
      <c r="CG42" s="852"/>
      <c r="CH42" s="863"/>
      <c r="CI42" s="845"/>
      <c r="CJ42" s="845"/>
      <c r="CK42" s="845"/>
      <c r="CL42" s="864"/>
      <c r="CM42" s="863"/>
      <c r="CN42" s="845"/>
      <c r="CO42" s="845"/>
      <c r="CP42" s="845"/>
      <c r="CQ42" s="864"/>
      <c r="CR42" s="863"/>
      <c r="CS42" s="845"/>
      <c r="CT42" s="845"/>
      <c r="CU42" s="845"/>
      <c r="CV42" s="864"/>
      <c r="CW42" s="863"/>
      <c r="CX42" s="845"/>
      <c r="CY42" s="845"/>
      <c r="CZ42" s="845"/>
      <c r="DA42" s="864"/>
      <c r="DB42" s="863"/>
      <c r="DC42" s="845"/>
      <c r="DD42" s="845"/>
      <c r="DE42" s="845"/>
      <c r="DF42" s="864"/>
      <c r="DG42" s="863"/>
      <c r="DH42" s="845"/>
      <c r="DI42" s="845"/>
      <c r="DJ42" s="845"/>
      <c r="DK42" s="864"/>
      <c r="DL42" s="863"/>
      <c r="DM42" s="845"/>
      <c r="DN42" s="845"/>
      <c r="DO42" s="845"/>
      <c r="DP42" s="864"/>
      <c r="DQ42" s="863"/>
      <c r="DR42" s="845"/>
      <c r="DS42" s="845"/>
      <c r="DT42" s="845"/>
      <c r="DU42" s="864"/>
      <c r="DV42" s="865"/>
      <c r="DW42" s="866"/>
      <c r="DX42" s="866"/>
      <c r="DY42" s="866"/>
      <c r="DZ42" s="867"/>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50"/>
      <c r="BT43" s="851"/>
      <c r="BU43" s="851"/>
      <c r="BV43" s="851"/>
      <c r="BW43" s="851"/>
      <c r="BX43" s="851"/>
      <c r="BY43" s="851"/>
      <c r="BZ43" s="851"/>
      <c r="CA43" s="851"/>
      <c r="CB43" s="851"/>
      <c r="CC43" s="851"/>
      <c r="CD43" s="851"/>
      <c r="CE43" s="851"/>
      <c r="CF43" s="851"/>
      <c r="CG43" s="852"/>
      <c r="CH43" s="863"/>
      <c r="CI43" s="845"/>
      <c r="CJ43" s="845"/>
      <c r="CK43" s="845"/>
      <c r="CL43" s="864"/>
      <c r="CM43" s="863"/>
      <c r="CN43" s="845"/>
      <c r="CO43" s="845"/>
      <c r="CP43" s="845"/>
      <c r="CQ43" s="864"/>
      <c r="CR43" s="863"/>
      <c r="CS43" s="845"/>
      <c r="CT43" s="845"/>
      <c r="CU43" s="845"/>
      <c r="CV43" s="864"/>
      <c r="CW43" s="863"/>
      <c r="CX43" s="845"/>
      <c r="CY43" s="845"/>
      <c r="CZ43" s="845"/>
      <c r="DA43" s="864"/>
      <c r="DB43" s="863"/>
      <c r="DC43" s="845"/>
      <c r="DD43" s="845"/>
      <c r="DE43" s="845"/>
      <c r="DF43" s="864"/>
      <c r="DG43" s="863"/>
      <c r="DH43" s="845"/>
      <c r="DI43" s="845"/>
      <c r="DJ43" s="845"/>
      <c r="DK43" s="864"/>
      <c r="DL43" s="863"/>
      <c r="DM43" s="845"/>
      <c r="DN43" s="845"/>
      <c r="DO43" s="845"/>
      <c r="DP43" s="864"/>
      <c r="DQ43" s="863"/>
      <c r="DR43" s="845"/>
      <c r="DS43" s="845"/>
      <c r="DT43" s="845"/>
      <c r="DU43" s="864"/>
      <c r="DV43" s="865"/>
      <c r="DW43" s="866"/>
      <c r="DX43" s="866"/>
      <c r="DY43" s="866"/>
      <c r="DZ43" s="867"/>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50"/>
      <c r="BT44" s="851"/>
      <c r="BU44" s="851"/>
      <c r="BV44" s="851"/>
      <c r="BW44" s="851"/>
      <c r="BX44" s="851"/>
      <c r="BY44" s="851"/>
      <c r="BZ44" s="851"/>
      <c r="CA44" s="851"/>
      <c r="CB44" s="851"/>
      <c r="CC44" s="851"/>
      <c r="CD44" s="851"/>
      <c r="CE44" s="851"/>
      <c r="CF44" s="851"/>
      <c r="CG44" s="852"/>
      <c r="CH44" s="863"/>
      <c r="CI44" s="845"/>
      <c r="CJ44" s="845"/>
      <c r="CK44" s="845"/>
      <c r="CL44" s="864"/>
      <c r="CM44" s="863"/>
      <c r="CN44" s="845"/>
      <c r="CO44" s="845"/>
      <c r="CP44" s="845"/>
      <c r="CQ44" s="864"/>
      <c r="CR44" s="863"/>
      <c r="CS44" s="845"/>
      <c r="CT44" s="845"/>
      <c r="CU44" s="845"/>
      <c r="CV44" s="864"/>
      <c r="CW44" s="863"/>
      <c r="CX44" s="845"/>
      <c r="CY44" s="845"/>
      <c r="CZ44" s="845"/>
      <c r="DA44" s="864"/>
      <c r="DB44" s="863"/>
      <c r="DC44" s="845"/>
      <c r="DD44" s="845"/>
      <c r="DE44" s="845"/>
      <c r="DF44" s="864"/>
      <c r="DG44" s="863"/>
      <c r="DH44" s="845"/>
      <c r="DI44" s="845"/>
      <c r="DJ44" s="845"/>
      <c r="DK44" s="864"/>
      <c r="DL44" s="863"/>
      <c r="DM44" s="845"/>
      <c r="DN44" s="845"/>
      <c r="DO44" s="845"/>
      <c r="DP44" s="864"/>
      <c r="DQ44" s="863"/>
      <c r="DR44" s="845"/>
      <c r="DS44" s="845"/>
      <c r="DT44" s="845"/>
      <c r="DU44" s="864"/>
      <c r="DV44" s="865"/>
      <c r="DW44" s="866"/>
      <c r="DX44" s="866"/>
      <c r="DY44" s="866"/>
      <c r="DZ44" s="867"/>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50"/>
      <c r="BT45" s="851"/>
      <c r="BU45" s="851"/>
      <c r="BV45" s="851"/>
      <c r="BW45" s="851"/>
      <c r="BX45" s="851"/>
      <c r="BY45" s="851"/>
      <c r="BZ45" s="851"/>
      <c r="CA45" s="851"/>
      <c r="CB45" s="851"/>
      <c r="CC45" s="851"/>
      <c r="CD45" s="851"/>
      <c r="CE45" s="851"/>
      <c r="CF45" s="851"/>
      <c r="CG45" s="852"/>
      <c r="CH45" s="863"/>
      <c r="CI45" s="845"/>
      <c r="CJ45" s="845"/>
      <c r="CK45" s="845"/>
      <c r="CL45" s="864"/>
      <c r="CM45" s="863"/>
      <c r="CN45" s="845"/>
      <c r="CO45" s="845"/>
      <c r="CP45" s="845"/>
      <c r="CQ45" s="864"/>
      <c r="CR45" s="863"/>
      <c r="CS45" s="845"/>
      <c r="CT45" s="845"/>
      <c r="CU45" s="845"/>
      <c r="CV45" s="864"/>
      <c r="CW45" s="863"/>
      <c r="CX45" s="845"/>
      <c r="CY45" s="845"/>
      <c r="CZ45" s="845"/>
      <c r="DA45" s="864"/>
      <c r="DB45" s="863"/>
      <c r="DC45" s="845"/>
      <c r="DD45" s="845"/>
      <c r="DE45" s="845"/>
      <c r="DF45" s="864"/>
      <c r="DG45" s="863"/>
      <c r="DH45" s="845"/>
      <c r="DI45" s="845"/>
      <c r="DJ45" s="845"/>
      <c r="DK45" s="864"/>
      <c r="DL45" s="863"/>
      <c r="DM45" s="845"/>
      <c r="DN45" s="845"/>
      <c r="DO45" s="845"/>
      <c r="DP45" s="864"/>
      <c r="DQ45" s="863"/>
      <c r="DR45" s="845"/>
      <c r="DS45" s="845"/>
      <c r="DT45" s="845"/>
      <c r="DU45" s="864"/>
      <c r="DV45" s="865"/>
      <c r="DW45" s="866"/>
      <c r="DX45" s="866"/>
      <c r="DY45" s="866"/>
      <c r="DZ45" s="867"/>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50"/>
      <c r="BT46" s="851"/>
      <c r="BU46" s="851"/>
      <c r="BV46" s="851"/>
      <c r="BW46" s="851"/>
      <c r="BX46" s="851"/>
      <c r="BY46" s="851"/>
      <c r="BZ46" s="851"/>
      <c r="CA46" s="851"/>
      <c r="CB46" s="851"/>
      <c r="CC46" s="851"/>
      <c r="CD46" s="851"/>
      <c r="CE46" s="851"/>
      <c r="CF46" s="851"/>
      <c r="CG46" s="852"/>
      <c r="CH46" s="863"/>
      <c r="CI46" s="845"/>
      <c r="CJ46" s="845"/>
      <c r="CK46" s="845"/>
      <c r="CL46" s="864"/>
      <c r="CM46" s="863"/>
      <c r="CN46" s="845"/>
      <c r="CO46" s="845"/>
      <c r="CP46" s="845"/>
      <c r="CQ46" s="864"/>
      <c r="CR46" s="863"/>
      <c r="CS46" s="845"/>
      <c r="CT46" s="845"/>
      <c r="CU46" s="845"/>
      <c r="CV46" s="864"/>
      <c r="CW46" s="863"/>
      <c r="CX46" s="845"/>
      <c r="CY46" s="845"/>
      <c r="CZ46" s="845"/>
      <c r="DA46" s="864"/>
      <c r="DB46" s="863"/>
      <c r="DC46" s="845"/>
      <c r="DD46" s="845"/>
      <c r="DE46" s="845"/>
      <c r="DF46" s="864"/>
      <c r="DG46" s="863"/>
      <c r="DH46" s="845"/>
      <c r="DI46" s="845"/>
      <c r="DJ46" s="845"/>
      <c r="DK46" s="864"/>
      <c r="DL46" s="863"/>
      <c r="DM46" s="845"/>
      <c r="DN46" s="845"/>
      <c r="DO46" s="845"/>
      <c r="DP46" s="864"/>
      <c r="DQ46" s="863"/>
      <c r="DR46" s="845"/>
      <c r="DS46" s="845"/>
      <c r="DT46" s="845"/>
      <c r="DU46" s="864"/>
      <c r="DV46" s="865"/>
      <c r="DW46" s="866"/>
      <c r="DX46" s="866"/>
      <c r="DY46" s="866"/>
      <c r="DZ46" s="867"/>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50"/>
      <c r="BT47" s="851"/>
      <c r="BU47" s="851"/>
      <c r="BV47" s="851"/>
      <c r="BW47" s="851"/>
      <c r="BX47" s="851"/>
      <c r="BY47" s="851"/>
      <c r="BZ47" s="851"/>
      <c r="CA47" s="851"/>
      <c r="CB47" s="851"/>
      <c r="CC47" s="851"/>
      <c r="CD47" s="851"/>
      <c r="CE47" s="851"/>
      <c r="CF47" s="851"/>
      <c r="CG47" s="852"/>
      <c r="CH47" s="863"/>
      <c r="CI47" s="845"/>
      <c r="CJ47" s="845"/>
      <c r="CK47" s="845"/>
      <c r="CL47" s="864"/>
      <c r="CM47" s="863"/>
      <c r="CN47" s="845"/>
      <c r="CO47" s="845"/>
      <c r="CP47" s="845"/>
      <c r="CQ47" s="864"/>
      <c r="CR47" s="863"/>
      <c r="CS47" s="845"/>
      <c r="CT47" s="845"/>
      <c r="CU47" s="845"/>
      <c r="CV47" s="864"/>
      <c r="CW47" s="863"/>
      <c r="CX47" s="845"/>
      <c r="CY47" s="845"/>
      <c r="CZ47" s="845"/>
      <c r="DA47" s="864"/>
      <c r="DB47" s="863"/>
      <c r="DC47" s="845"/>
      <c r="DD47" s="845"/>
      <c r="DE47" s="845"/>
      <c r="DF47" s="864"/>
      <c r="DG47" s="863"/>
      <c r="DH47" s="845"/>
      <c r="DI47" s="845"/>
      <c r="DJ47" s="845"/>
      <c r="DK47" s="864"/>
      <c r="DL47" s="863"/>
      <c r="DM47" s="845"/>
      <c r="DN47" s="845"/>
      <c r="DO47" s="845"/>
      <c r="DP47" s="864"/>
      <c r="DQ47" s="863"/>
      <c r="DR47" s="845"/>
      <c r="DS47" s="845"/>
      <c r="DT47" s="845"/>
      <c r="DU47" s="864"/>
      <c r="DV47" s="865"/>
      <c r="DW47" s="866"/>
      <c r="DX47" s="866"/>
      <c r="DY47" s="866"/>
      <c r="DZ47" s="867"/>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50"/>
      <c r="BT48" s="851"/>
      <c r="BU48" s="851"/>
      <c r="BV48" s="851"/>
      <c r="BW48" s="851"/>
      <c r="BX48" s="851"/>
      <c r="BY48" s="851"/>
      <c r="BZ48" s="851"/>
      <c r="CA48" s="851"/>
      <c r="CB48" s="851"/>
      <c r="CC48" s="851"/>
      <c r="CD48" s="851"/>
      <c r="CE48" s="851"/>
      <c r="CF48" s="851"/>
      <c r="CG48" s="852"/>
      <c r="CH48" s="863"/>
      <c r="CI48" s="845"/>
      <c r="CJ48" s="845"/>
      <c r="CK48" s="845"/>
      <c r="CL48" s="864"/>
      <c r="CM48" s="863"/>
      <c r="CN48" s="845"/>
      <c r="CO48" s="845"/>
      <c r="CP48" s="845"/>
      <c r="CQ48" s="864"/>
      <c r="CR48" s="863"/>
      <c r="CS48" s="845"/>
      <c r="CT48" s="845"/>
      <c r="CU48" s="845"/>
      <c r="CV48" s="864"/>
      <c r="CW48" s="863"/>
      <c r="CX48" s="845"/>
      <c r="CY48" s="845"/>
      <c r="CZ48" s="845"/>
      <c r="DA48" s="864"/>
      <c r="DB48" s="863"/>
      <c r="DC48" s="845"/>
      <c r="DD48" s="845"/>
      <c r="DE48" s="845"/>
      <c r="DF48" s="864"/>
      <c r="DG48" s="863"/>
      <c r="DH48" s="845"/>
      <c r="DI48" s="845"/>
      <c r="DJ48" s="845"/>
      <c r="DK48" s="864"/>
      <c r="DL48" s="863"/>
      <c r="DM48" s="845"/>
      <c r="DN48" s="845"/>
      <c r="DO48" s="845"/>
      <c r="DP48" s="864"/>
      <c r="DQ48" s="863"/>
      <c r="DR48" s="845"/>
      <c r="DS48" s="845"/>
      <c r="DT48" s="845"/>
      <c r="DU48" s="864"/>
      <c r="DV48" s="865"/>
      <c r="DW48" s="866"/>
      <c r="DX48" s="866"/>
      <c r="DY48" s="866"/>
      <c r="DZ48" s="867"/>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50"/>
      <c r="BT49" s="851"/>
      <c r="BU49" s="851"/>
      <c r="BV49" s="851"/>
      <c r="BW49" s="851"/>
      <c r="BX49" s="851"/>
      <c r="BY49" s="851"/>
      <c r="BZ49" s="851"/>
      <c r="CA49" s="851"/>
      <c r="CB49" s="851"/>
      <c r="CC49" s="851"/>
      <c r="CD49" s="851"/>
      <c r="CE49" s="851"/>
      <c r="CF49" s="851"/>
      <c r="CG49" s="852"/>
      <c r="CH49" s="863"/>
      <c r="CI49" s="845"/>
      <c r="CJ49" s="845"/>
      <c r="CK49" s="845"/>
      <c r="CL49" s="864"/>
      <c r="CM49" s="863"/>
      <c r="CN49" s="845"/>
      <c r="CO49" s="845"/>
      <c r="CP49" s="845"/>
      <c r="CQ49" s="864"/>
      <c r="CR49" s="863"/>
      <c r="CS49" s="845"/>
      <c r="CT49" s="845"/>
      <c r="CU49" s="845"/>
      <c r="CV49" s="864"/>
      <c r="CW49" s="863"/>
      <c r="CX49" s="845"/>
      <c r="CY49" s="845"/>
      <c r="CZ49" s="845"/>
      <c r="DA49" s="864"/>
      <c r="DB49" s="863"/>
      <c r="DC49" s="845"/>
      <c r="DD49" s="845"/>
      <c r="DE49" s="845"/>
      <c r="DF49" s="864"/>
      <c r="DG49" s="863"/>
      <c r="DH49" s="845"/>
      <c r="DI49" s="845"/>
      <c r="DJ49" s="845"/>
      <c r="DK49" s="864"/>
      <c r="DL49" s="863"/>
      <c r="DM49" s="845"/>
      <c r="DN49" s="845"/>
      <c r="DO49" s="845"/>
      <c r="DP49" s="864"/>
      <c r="DQ49" s="863"/>
      <c r="DR49" s="845"/>
      <c r="DS49" s="845"/>
      <c r="DT49" s="845"/>
      <c r="DU49" s="864"/>
      <c r="DV49" s="865"/>
      <c r="DW49" s="866"/>
      <c r="DX49" s="866"/>
      <c r="DY49" s="866"/>
      <c r="DZ49" s="867"/>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50"/>
      <c r="BT50" s="851"/>
      <c r="BU50" s="851"/>
      <c r="BV50" s="851"/>
      <c r="BW50" s="851"/>
      <c r="BX50" s="851"/>
      <c r="BY50" s="851"/>
      <c r="BZ50" s="851"/>
      <c r="CA50" s="851"/>
      <c r="CB50" s="851"/>
      <c r="CC50" s="851"/>
      <c r="CD50" s="851"/>
      <c r="CE50" s="851"/>
      <c r="CF50" s="851"/>
      <c r="CG50" s="852"/>
      <c r="CH50" s="863"/>
      <c r="CI50" s="845"/>
      <c r="CJ50" s="845"/>
      <c r="CK50" s="845"/>
      <c r="CL50" s="864"/>
      <c r="CM50" s="863"/>
      <c r="CN50" s="845"/>
      <c r="CO50" s="845"/>
      <c r="CP50" s="845"/>
      <c r="CQ50" s="864"/>
      <c r="CR50" s="863"/>
      <c r="CS50" s="845"/>
      <c r="CT50" s="845"/>
      <c r="CU50" s="845"/>
      <c r="CV50" s="864"/>
      <c r="CW50" s="863"/>
      <c r="CX50" s="845"/>
      <c r="CY50" s="845"/>
      <c r="CZ50" s="845"/>
      <c r="DA50" s="864"/>
      <c r="DB50" s="863"/>
      <c r="DC50" s="845"/>
      <c r="DD50" s="845"/>
      <c r="DE50" s="845"/>
      <c r="DF50" s="864"/>
      <c r="DG50" s="863"/>
      <c r="DH50" s="845"/>
      <c r="DI50" s="845"/>
      <c r="DJ50" s="845"/>
      <c r="DK50" s="864"/>
      <c r="DL50" s="863"/>
      <c r="DM50" s="845"/>
      <c r="DN50" s="845"/>
      <c r="DO50" s="845"/>
      <c r="DP50" s="864"/>
      <c r="DQ50" s="863"/>
      <c r="DR50" s="845"/>
      <c r="DS50" s="845"/>
      <c r="DT50" s="845"/>
      <c r="DU50" s="864"/>
      <c r="DV50" s="865"/>
      <c r="DW50" s="866"/>
      <c r="DX50" s="866"/>
      <c r="DY50" s="866"/>
      <c r="DZ50" s="867"/>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50"/>
      <c r="BT51" s="851"/>
      <c r="BU51" s="851"/>
      <c r="BV51" s="851"/>
      <c r="BW51" s="851"/>
      <c r="BX51" s="851"/>
      <c r="BY51" s="851"/>
      <c r="BZ51" s="851"/>
      <c r="CA51" s="851"/>
      <c r="CB51" s="851"/>
      <c r="CC51" s="851"/>
      <c r="CD51" s="851"/>
      <c r="CE51" s="851"/>
      <c r="CF51" s="851"/>
      <c r="CG51" s="852"/>
      <c r="CH51" s="863"/>
      <c r="CI51" s="845"/>
      <c r="CJ51" s="845"/>
      <c r="CK51" s="845"/>
      <c r="CL51" s="864"/>
      <c r="CM51" s="863"/>
      <c r="CN51" s="845"/>
      <c r="CO51" s="845"/>
      <c r="CP51" s="845"/>
      <c r="CQ51" s="864"/>
      <c r="CR51" s="863"/>
      <c r="CS51" s="845"/>
      <c r="CT51" s="845"/>
      <c r="CU51" s="845"/>
      <c r="CV51" s="864"/>
      <c r="CW51" s="863"/>
      <c r="CX51" s="845"/>
      <c r="CY51" s="845"/>
      <c r="CZ51" s="845"/>
      <c r="DA51" s="864"/>
      <c r="DB51" s="863"/>
      <c r="DC51" s="845"/>
      <c r="DD51" s="845"/>
      <c r="DE51" s="845"/>
      <c r="DF51" s="864"/>
      <c r="DG51" s="863"/>
      <c r="DH51" s="845"/>
      <c r="DI51" s="845"/>
      <c r="DJ51" s="845"/>
      <c r="DK51" s="864"/>
      <c r="DL51" s="863"/>
      <c r="DM51" s="845"/>
      <c r="DN51" s="845"/>
      <c r="DO51" s="845"/>
      <c r="DP51" s="864"/>
      <c r="DQ51" s="863"/>
      <c r="DR51" s="845"/>
      <c r="DS51" s="845"/>
      <c r="DT51" s="845"/>
      <c r="DU51" s="864"/>
      <c r="DV51" s="865"/>
      <c r="DW51" s="866"/>
      <c r="DX51" s="866"/>
      <c r="DY51" s="866"/>
      <c r="DZ51" s="867"/>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50"/>
      <c r="BT52" s="851"/>
      <c r="BU52" s="851"/>
      <c r="BV52" s="851"/>
      <c r="BW52" s="851"/>
      <c r="BX52" s="851"/>
      <c r="BY52" s="851"/>
      <c r="BZ52" s="851"/>
      <c r="CA52" s="851"/>
      <c r="CB52" s="851"/>
      <c r="CC52" s="851"/>
      <c r="CD52" s="851"/>
      <c r="CE52" s="851"/>
      <c r="CF52" s="851"/>
      <c r="CG52" s="852"/>
      <c r="CH52" s="863"/>
      <c r="CI52" s="845"/>
      <c r="CJ52" s="845"/>
      <c r="CK52" s="845"/>
      <c r="CL52" s="864"/>
      <c r="CM52" s="863"/>
      <c r="CN52" s="845"/>
      <c r="CO52" s="845"/>
      <c r="CP52" s="845"/>
      <c r="CQ52" s="864"/>
      <c r="CR52" s="863"/>
      <c r="CS52" s="845"/>
      <c r="CT52" s="845"/>
      <c r="CU52" s="845"/>
      <c r="CV52" s="864"/>
      <c r="CW52" s="863"/>
      <c r="CX52" s="845"/>
      <c r="CY52" s="845"/>
      <c r="CZ52" s="845"/>
      <c r="DA52" s="864"/>
      <c r="DB52" s="863"/>
      <c r="DC52" s="845"/>
      <c r="DD52" s="845"/>
      <c r="DE52" s="845"/>
      <c r="DF52" s="864"/>
      <c r="DG52" s="863"/>
      <c r="DH52" s="845"/>
      <c r="DI52" s="845"/>
      <c r="DJ52" s="845"/>
      <c r="DK52" s="864"/>
      <c r="DL52" s="863"/>
      <c r="DM52" s="845"/>
      <c r="DN52" s="845"/>
      <c r="DO52" s="845"/>
      <c r="DP52" s="864"/>
      <c r="DQ52" s="863"/>
      <c r="DR52" s="845"/>
      <c r="DS52" s="845"/>
      <c r="DT52" s="845"/>
      <c r="DU52" s="864"/>
      <c r="DV52" s="865"/>
      <c r="DW52" s="866"/>
      <c r="DX52" s="866"/>
      <c r="DY52" s="866"/>
      <c r="DZ52" s="867"/>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50"/>
      <c r="BT53" s="851"/>
      <c r="BU53" s="851"/>
      <c r="BV53" s="851"/>
      <c r="BW53" s="851"/>
      <c r="BX53" s="851"/>
      <c r="BY53" s="851"/>
      <c r="BZ53" s="851"/>
      <c r="CA53" s="851"/>
      <c r="CB53" s="851"/>
      <c r="CC53" s="851"/>
      <c r="CD53" s="851"/>
      <c r="CE53" s="851"/>
      <c r="CF53" s="851"/>
      <c r="CG53" s="852"/>
      <c r="CH53" s="863"/>
      <c r="CI53" s="845"/>
      <c r="CJ53" s="845"/>
      <c r="CK53" s="845"/>
      <c r="CL53" s="864"/>
      <c r="CM53" s="863"/>
      <c r="CN53" s="845"/>
      <c r="CO53" s="845"/>
      <c r="CP53" s="845"/>
      <c r="CQ53" s="864"/>
      <c r="CR53" s="863"/>
      <c r="CS53" s="845"/>
      <c r="CT53" s="845"/>
      <c r="CU53" s="845"/>
      <c r="CV53" s="864"/>
      <c r="CW53" s="863"/>
      <c r="CX53" s="845"/>
      <c r="CY53" s="845"/>
      <c r="CZ53" s="845"/>
      <c r="DA53" s="864"/>
      <c r="DB53" s="863"/>
      <c r="DC53" s="845"/>
      <c r="DD53" s="845"/>
      <c r="DE53" s="845"/>
      <c r="DF53" s="864"/>
      <c r="DG53" s="863"/>
      <c r="DH53" s="845"/>
      <c r="DI53" s="845"/>
      <c r="DJ53" s="845"/>
      <c r="DK53" s="864"/>
      <c r="DL53" s="863"/>
      <c r="DM53" s="845"/>
      <c r="DN53" s="845"/>
      <c r="DO53" s="845"/>
      <c r="DP53" s="864"/>
      <c r="DQ53" s="863"/>
      <c r="DR53" s="845"/>
      <c r="DS53" s="845"/>
      <c r="DT53" s="845"/>
      <c r="DU53" s="864"/>
      <c r="DV53" s="865"/>
      <c r="DW53" s="866"/>
      <c r="DX53" s="866"/>
      <c r="DY53" s="866"/>
      <c r="DZ53" s="867"/>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50"/>
      <c r="BT54" s="851"/>
      <c r="BU54" s="851"/>
      <c r="BV54" s="851"/>
      <c r="BW54" s="851"/>
      <c r="BX54" s="851"/>
      <c r="BY54" s="851"/>
      <c r="BZ54" s="851"/>
      <c r="CA54" s="851"/>
      <c r="CB54" s="851"/>
      <c r="CC54" s="851"/>
      <c r="CD54" s="851"/>
      <c r="CE54" s="851"/>
      <c r="CF54" s="851"/>
      <c r="CG54" s="852"/>
      <c r="CH54" s="863"/>
      <c r="CI54" s="845"/>
      <c r="CJ54" s="845"/>
      <c r="CK54" s="845"/>
      <c r="CL54" s="864"/>
      <c r="CM54" s="863"/>
      <c r="CN54" s="845"/>
      <c r="CO54" s="845"/>
      <c r="CP54" s="845"/>
      <c r="CQ54" s="864"/>
      <c r="CR54" s="863"/>
      <c r="CS54" s="845"/>
      <c r="CT54" s="845"/>
      <c r="CU54" s="845"/>
      <c r="CV54" s="864"/>
      <c r="CW54" s="863"/>
      <c r="CX54" s="845"/>
      <c r="CY54" s="845"/>
      <c r="CZ54" s="845"/>
      <c r="DA54" s="864"/>
      <c r="DB54" s="863"/>
      <c r="DC54" s="845"/>
      <c r="DD54" s="845"/>
      <c r="DE54" s="845"/>
      <c r="DF54" s="864"/>
      <c r="DG54" s="863"/>
      <c r="DH54" s="845"/>
      <c r="DI54" s="845"/>
      <c r="DJ54" s="845"/>
      <c r="DK54" s="864"/>
      <c r="DL54" s="863"/>
      <c r="DM54" s="845"/>
      <c r="DN54" s="845"/>
      <c r="DO54" s="845"/>
      <c r="DP54" s="864"/>
      <c r="DQ54" s="863"/>
      <c r="DR54" s="845"/>
      <c r="DS54" s="845"/>
      <c r="DT54" s="845"/>
      <c r="DU54" s="864"/>
      <c r="DV54" s="865"/>
      <c r="DW54" s="866"/>
      <c r="DX54" s="866"/>
      <c r="DY54" s="866"/>
      <c r="DZ54" s="867"/>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50"/>
      <c r="BT55" s="851"/>
      <c r="BU55" s="851"/>
      <c r="BV55" s="851"/>
      <c r="BW55" s="851"/>
      <c r="BX55" s="851"/>
      <c r="BY55" s="851"/>
      <c r="BZ55" s="851"/>
      <c r="CA55" s="851"/>
      <c r="CB55" s="851"/>
      <c r="CC55" s="851"/>
      <c r="CD55" s="851"/>
      <c r="CE55" s="851"/>
      <c r="CF55" s="851"/>
      <c r="CG55" s="852"/>
      <c r="CH55" s="863"/>
      <c r="CI55" s="845"/>
      <c r="CJ55" s="845"/>
      <c r="CK55" s="845"/>
      <c r="CL55" s="864"/>
      <c r="CM55" s="863"/>
      <c r="CN55" s="845"/>
      <c r="CO55" s="845"/>
      <c r="CP55" s="845"/>
      <c r="CQ55" s="864"/>
      <c r="CR55" s="863"/>
      <c r="CS55" s="845"/>
      <c r="CT55" s="845"/>
      <c r="CU55" s="845"/>
      <c r="CV55" s="864"/>
      <c r="CW55" s="863"/>
      <c r="CX55" s="845"/>
      <c r="CY55" s="845"/>
      <c r="CZ55" s="845"/>
      <c r="DA55" s="864"/>
      <c r="DB55" s="863"/>
      <c r="DC55" s="845"/>
      <c r="DD55" s="845"/>
      <c r="DE55" s="845"/>
      <c r="DF55" s="864"/>
      <c r="DG55" s="863"/>
      <c r="DH55" s="845"/>
      <c r="DI55" s="845"/>
      <c r="DJ55" s="845"/>
      <c r="DK55" s="864"/>
      <c r="DL55" s="863"/>
      <c r="DM55" s="845"/>
      <c r="DN55" s="845"/>
      <c r="DO55" s="845"/>
      <c r="DP55" s="864"/>
      <c r="DQ55" s="863"/>
      <c r="DR55" s="845"/>
      <c r="DS55" s="845"/>
      <c r="DT55" s="845"/>
      <c r="DU55" s="864"/>
      <c r="DV55" s="865"/>
      <c r="DW55" s="866"/>
      <c r="DX55" s="866"/>
      <c r="DY55" s="866"/>
      <c r="DZ55" s="867"/>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50"/>
      <c r="BT56" s="851"/>
      <c r="BU56" s="851"/>
      <c r="BV56" s="851"/>
      <c r="BW56" s="851"/>
      <c r="BX56" s="851"/>
      <c r="BY56" s="851"/>
      <c r="BZ56" s="851"/>
      <c r="CA56" s="851"/>
      <c r="CB56" s="851"/>
      <c r="CC56" s="851"/>
      <c r="CD56" s="851"/>
      <c r="CE56" s="851"/>
      <c r="CF56" s="851"/>
      <c r="CG56" s="852"/>
      <c r="CH56" s="863"/>
      <c r="CI56" s="845"/>
      <c r="CJ56" s="845"/>
      <c r="CK56" s="845"/>
      <c r="CL56" s="864"/>
      <c r="CM56" s="863"/>
      <c r="CN56" s="845"/>
      <c r="CO56" s="845"/>
      <c r="CP56" s="845"/>
      <c r="CQ56" s="864"/>
      <c r="CR56" s="863"/>
      <c r="CS56" s="845"/>
      <c r="CT56" s="845"/>
      <c r="CU56" s="845"/>
      <c r="CV56" s="864"/>
      <c r="CW56" s="863"/>
      <c r="CX56" s="845"/>
      <c r="CY56" s="845"/>
      <c r="CZ56" s="845"/>
      <c r="DA56" s="864"/>
      <c r="DB56" s="863"/>
      <c r="DC56" s="845"/>
      <c r="DD56" s="845"/>
      <c r="DE56" s="845"/>
      <c r="DF56" s="864"/>
      <c r="DG56" s="863"/>
      <c r="DH56" s="845"/>
      <c r="DI56" s="845"/>
      <c r="DJ56" s="845"/>
      <c r="DK56" s="864"/>
      <c r="DL56" s="863"/>
      <c r="DM56" s="845"/>
      <c r="DN56" s="845"/>
      <c r="DO56" s="845"/>
      <c r="DP56" s="864"/>
      <c r="DQ56" s="863"/>
      <c r="DR56" s="845"/>
      <c r="DS56" s="845"/>
      <c r="DT56" s="845"/>
      <c r="DU56" s="864"/>
      <c r="DV56" s="865"/>
      <c r="DW56" s="866"/>
      <c r="DX56" s="866"/>
      <c r="DY56" s="866"/>
      <c r="DZ56" s="867"/>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50"/>
      <c r="BT57" s="851"/>
      <c r="BU57" s="851"/>
      <c r="BV57" s="851"/>
      <c r="BW57" s="851"/>
      <c r="BX57" s="851"/>
      <c r="BY57" s="851"/>
      <c r="BZ57" s="851"/>
      <c r="CA57" s="851"/>
      <c r="CB57" s="851"/>
      <c r="CC57" s="851"/>
      <c r="CD57" s="851"/>
      <c r="CE57" s="851"/>
      <c r="CF57" s="851"/>
      <c r="CG57" s="852"/>
      <c r="CH57" s="863"/>
      <c r="CI57" s="845"/>
      <c r="CJ57" s="845"/>
      <c r="CK57" s="845"/>
      <c r="CL57" s="864"/>
      <c r="CM57" s="863"/>
      <c r="CN57" s="845"/>
      <c r="CO57" s="845"/>
      <c r="CP57" s="845"/>
      <c r="CQ57" s="864"/>
      <c r="CR57" s="863"/>
      <c r="CS57" s="845"/>
      <c r="CT57" s="845"/>
      <c r="CU57" s="845"/>
      <c r="CV57" s="864"/>
      <c r="CW57" s="863"/>
      <c r="CX57" s="845"/>
      <c r="CY57" s="845"/>
      <c r="CZ57" s="845"/>
      <c r="DA57" s="864"/>
      <c r="DB57" s="863"/>
      <c r="DC57" s="845"/>
      <c r="DD57" s="845"/>
      <c r="DE57" s="845"/>
      <c r="DF57" s="864"/>
      <c r="DG57" s="863"/>
      <c r="DH57" s="845"/>
      <c r="DI57" s="845"/>
      <c r="DJ57" s="845"/>
      <c r="DK57" s="864"/>
      <c r="DL57" s="863"/>
      <c r="DM57" s="845"/>
      <c r="DN57" s="845"/>
      <c r="DO57" s="845"/>
      <c r="DP57" s="864"/>
      <c r="DQ57" s="863"/>
      <c r="DR57" s="845"/>
      <c r="DS57" s="845"/>
      <c r="DT57" s="845"/>
      <c r="DU57" s="864"/>
      <c r="DV57" s="865"/>
      <c r="DW57" s="866"/>
      <c r="DX57" s="866"/>
      <c r="DY57" s="866"/>
      <c r="DZ57" s="867"/>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50"/>
      <c r="BT58" s="851"/>
      <c r="BU58" s="851"/>
      <c r="BV58" s="851"/>
      <c r="BW58" s="851"/>
      <c r="BX58" s="851"/>
      <c r="BY58" s="851"/>
      <c r="BZ58" s="851"/>
      <c r="CA58" s="851"/>
      <c r="CB58" s="851"/>
      <c r="CC58" s="851"/>
      <c r="CD58" s="851"/>
      <c r="CE58" s="851"/>
      <c r="CF58" s="851"/>
      <c r="CG58" s="852"/>
      <c r="CH58" s="863"/>
      <c r="CI58" s="845"/>
      <c r="CJ58" s="845"/>
      <c r="CK58" s="845"/>
      <c r="CL58" s="864"/>
      <c r="CM58" s="863"/>
      <c r="CN58" s="845"/>
      <c r="CO58" s="845"/>
      <c r="CP58" s="845"/>
      <c r="CQ58" s="864"/>
      <c r="CR58" s="863"/>
      <c r="CS58" s="845"/>
      <c r="CT58" s="845"/>
      <c r="CU58" s="845"/>
      <c r="CV58" s="864"/>
      <c r="CW58" s="863"/>
      <c r="CX58" s="845"/>
      <c r="CY58" s="845"/>
      <c r="CZ58" s="845"/>
      <c r="DA58" s="864"/>
      <c r="DB58" s="863"/>
      <c r="DC58" s="845"/>
      <c r="DD58" s="845"/>
      <c r="DE58" s="845"/>
      <c r="DF58" s="864"/>
      <c r="DG58" s="863"/>
      <c r="DH58" s="845"/>
      <c r="DI58" s="845"/>
      <c r="DJ58" s="845"/>
      <c r="DK58" s="864"/>
      <c r="DL58" s="863"/>
      <c r="DM58" s="845"/>
      <c r="DN58" s="845"/>
      <c r="DO58" s="845"/>
      <c r="DP58" s="864"/>
      <c r="DQ58" s="863"/>
      <c r="DR58" s="845"/>
      <c r="DS58" s="845"/>
      <c r="DT58" s="845"/>
      <c r="DU58" s="864"/>
      <c r="DV58" s="865"/>
      <c r="DW58" s="866"/>
      <c r="DX58" s="866"/>
      <c r="DY58" s="866"/>
      <c r="DZ58" s="867"/>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50"/>
      <c r="BT59" s="851"/>
      <c r="BU59" s="851"/>
      <c r="BV59" s="851"/>
      <c r="BW59" s="851"/>
      <c r="BX59" s="851"/>
      <c r="BY59" s="851"/>
      <c r="BZ59" s="851"/>
      <c r="CA59" s="851"/>
      <c r="CB59" s="851"/>
      <c r="CC59" s="851"/>
      <c r="CD59" s="851"/>
      <c r="CE59" s="851"/>
      <c r="CF59" s="851"/>
      <c r="CG59" s="852"/>
      <c r="CH59" s="863"/>
      <c r="CI59" s="845"/>
      <c r="CJ59" s="845"/>
      <c r="CK59" s="845"/>
      <c r="CL59" s="864"/>
      <c r="CM59" s="863"/>
      <c r="CN59" s="845"/>
      <c r="CO59" s="845"/>
      <c r="CP59" s="845"/>
      <c r="CQ59" s="864"/>
      <c r="CR59" s="863"/>
      <c r="CS59" s="845"/>
      <c r="CT59" s="845"/>
      <c r="CU59" s="845"/>
      <c r="CV59" s="864"/>
      <c r="CW59" s="863"/>
      <c r="CX59" s="845"/>
      <c r="CY59" s="845"/>
      <c r="CZ59" s="845"/>
      <c r="DA59" s="864"/>
      <c r="DB59" s="863"/>
      <c r="DC59" s="845"/>
      <c r="DD59" s="845"/>
      <c r="DE59" s="845"/>
      <c r="DF59" s="864"/>
      <c r="DG59" s="863"/>
      <c r="DH59" s="845"/>
      <c r="DI59" s="845"/>
      <c r="DJ59" s="845"/>
      <c r="DK59" s="864"/>
      <c r="DL59" s="863"/>
      <c r="DM59" s="845"/>
      <c r="DN59" s="845"/>
      <c r="DO59" s="845"/>
      <c r="DP59" s="864"/>
      <c r="DQ59" s="863"/>
      <c r="DR59" s="845"/>
      <c r="DS59" s="845"/>
      <c r="DT59" s="845"/>
      <c r="DU59" s="864"/>
      <c r="DV59" s="865"/>
      <c r="DW59" s="866"/>
      <c r="DX59" s="866"/>
      <c r="DY59" s="866"/>
      <c r="DZ59" s="867"/>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50"/>
      <c r="BT60" s="851"/>
      <c r="BU60" s="851"/>
      <c r="BV60" s="851"/>
      <c r="BW60" s="851"/>
      <c r="BX60" s="851"/>
      <c r="BY60" s="851"/>
      <c r="BZ60" s="851"/>
      <c r="CA60" s="851"/>
      <c r="CB60" s="851"/>
      <c r="CC60" s="851"/>
      <c r="CD60" s="851"/>
      <c r="CE60" s="851"/>
      <c r="CF60" s="851"/>
      <c r="CG60" s="852"/>
      <c r="CH60" s="863"/>
      <c r="CI60" s="845"/>
      <c r="CJ60" s="845"/>
      <c r="CK60" s="845"/>
      <c r="CL60" s="864"/>
      <c r="CM60" s="863"/>
      <c r="CN60" s="845"/>
      <c r="CO60" s="845"/>
      <c r="CP60" s="845"/>
      <c r="CQ60" s="864"/>
      <c r="CR60" s="863"/>
      <c r="CS60" s="845"/>
      <c r="CT60" s="845"/>
      <c r="CU60" s="845"/>
      <c r="CV60" s="864"/>
      <c r="CW60" s="863"/>
      <c r="CX60" s="845"/>
      <c r="CY60" s="845"/>
      <c r="CZ60" s="845"/>
      <c r="DA60" s="864"/>
      <c r="DB60" s="863"/>
      <c r="DC60" s="845"/>
      <c r="DD60" s="845"/>
      <c r="DE60" s="845"/>
      <c r="DF60" s="864"/>
      <c r="DG60" s="863"/>
      <c r="DH60" s="845"/>
      <c r="DI60" s="845"/>
      <c r="DJ60" s="845"/>
      <c r="DK60" s="864"/>
      <c r="DL60" s="863"/>
      <c r="DM60" s="845"/>
      <c r="DN60" s="845"/>
      <c r="DO60" s="845"/>
      <c r="DP60" s="864"/>
      <c r="DQ60" s="863"/>
      <c r="DR60" s="845"/>
      <c r="DS60" s="845"/>
      <c r="DT60" s="845"/>
      <c r="DU60" s="864"/>
      <c r="DV60" s="865"/>
      <c r="DW60" s="866"/>
      <c r="DX60" s="866"/>
      <c r="DY60" s="866"/>
      <c r="DZ60" s="867"/>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50"/>
      <c r="BT61" s="851"/>
      <c r="BU61" s="851"/>
      <c r="BV61" s="851"/>
      <c r="BW61" s="851"/>
      <c r="BX61" s="851"/>
      <c r="BY61" s="851"/>
      <c r="BZ61" s="851"/>
      <c r="CA61" s="851"/>
      <c r="CB61" s="851"/>
      <c r="CC61" s="851"/>
      <c r="CD61" s="851"/>
      <c r="CE61" s="851"/>
      <c r="CF61" s="851"/>
      <c r="CG61" s="852"/>
      <c r="CH61" s="863"/>
      <c r="CI61" s="845"/>
      <c r="CJ61" s="845"/>
      <c r="CK61" s="845"/>
      <c r="CL61" s="864"/>
      <c r="CM61" s="863"/>
      <c r="CN61" s="845"/>
      <c r="CO61" s="845"/>
      <c r="CP61" s="845"/>
      <c r="CQ61" s="864"/>
      <c r="CR61" s="863"/>
      <c r="CS61" s="845"/>
      <c r="CT61" s="845"/>
      <c r="CU61" s="845"/>
      <c r="CV61" s="864"/>
      <c r="CW61" s="863"/>
      <c r="CX61" s="845"/>
      <c r="CY61" s="845"/>
      <c r="CZ61" s="845"/>
      <c r="DA61" s="864"/>
      <c r="DB61" s="863"/>
      <c r="DC61" s="845"/>
      <c r="DD61" s="845"/>
      <c r="DE61" s="845"/>
      <c r="DF61" s="864"/>
      <c r="DG61" s="863"/>
      <c r="DH61" s="845"/>
      <c r="DI61" s="845"/>
      <c r="DJ61" s="845"/>
      <c r="DK61" s="864"/>
      <c r="DL61" s="863"/>
      <c r="DM61" s="845"/>
      <c r="DN61" s="845"/>
      <c r="DO61" s="845"/>
      <c r="DP61" s="864"/>
      <c r="DQ61" s="863"/>
      <c r="DR61" s="845"/>
      <c r="DS61" s="845"/>
      <c r="DT61" s="845"/>
      <c r="DU61" s="864"/>
      <c r="DV61" s="865"/>
      <c r="DW61" s="866"/>
      <c r="DX61" s="866"/>
      <c r="DY61" s="866"/>
      <c r="DZ61" s="867"/>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418</v>
      </c>
      <c r="BK62" s="887"/>
      <c r="BL62" s="887"/>
      <c r="BM62" s="887"/>
      <c r="BN62" s="888"/>
      <c r="BO62" s="265"/>
      <c r="BP62" s="265"/>
      <c r="BQ62" s="262">
        <v>56</v>
      </c>
      <c r="BR62" s="263"/>
      <c r="BS62" s="850"/>
      <c r="BT62" s="851"/>
      <c r="BU62" s="851"/>
      <c r="BV62" s="851"/>
      <c r="BW62" s="851"/>
      <c r="BX62" s="851"/>
      <c r="BY62" s="851"/>
      <c r="BZ62" s="851"/>
      <c r="CA62" s="851"/>
      <c r="CB62" s="851"/>
      <c r="CC62" s="851"/>
      <c r="CD62" s="851"/>
      <c r="CE62" s="851"/>
      <c r="CF62" s="851"/>
      <c r="CG62" s="852"/>
      <c r="CH62" s="863"/>
      <c r="CI62" s="845"/>
      <c r="CJ62" s="845"/>
      <c r="CK62" s="845"/>
      <c r="CL62" s="864"/>
      <c r="CM62" s="863"/>
      <c r="CN62" s="845"/>
      <c r="CO62" s="845"/>
      <c r="CP62" s="845"/>
      <c r="CQ62" s="864"/>
      <c r="CR62" s="863"/>
      <c r="CS62" s="845"/>
      <c r="CT62" s="845"/>
      <c r="CU62" s="845"/>
      <c r="CV62" s="864"/>
      <c r="CW62" s="863"/>
      <c r="CX62" s="845"/>
      <c r="CY62" s="845"/>
      <c r="CZ62" s="845"/>
      <c r="DA62" s="864"/>
      <c r="DB62" s="863"/>
      <c r="DC62" s="845"/>
      <c r="DD62" s="845"/>
      <c r="DE62" s="845"/>
      <c r="DF62" s="864"/>
      <c r="DG62" s="863"/>
      <c r="DH62" s="845"/>
      <c r="DI62" s="845"/>
      <c r="DJ62" s="845"/>
      <c r="DK62" s="864"/>
      <c r="DL62" s="863"/>
      <c r="DM62" s="845"/>
      <c r="DN62" s="845"/>
      <c r="DO62" s="845"/>
      <c r="DP62" s="864"/>
      <c r="DQ62" s="863"/>
      <c r="DR62" s="845"/>
      <c r="DS62" s="845"/>
      <c r="DT62" s="845"/>
      <c r="DU62" s="864"/>
      <c r="DV62" s="865"/>
      <c r="DW62" s="866"/>
      <c r="DX62" s="866"/>
      <c r="DY62" s="866"/>
      <c r="DZ62" s="867"/>
      <c r="EA62" s="246"/>
    </row>
    <row r="63" spans="1:131" s="247" customFormat="1" ht="26.25" customHeight="1" thickBot="1" x14ac:dyDescent="0.2">
      <c r="A63" s="264" t="s">
        <v>395</v>
      </c>
      <c r="B63" s="871" t="s">
        <v>419</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2283</v>
      </c>
      <c r="AG63" s="923"/>
      <c r="AH63" s="923"/>
      <c r="AI63" s="923"/>
      <c r="AJ63" s="924"/>
      <c r="AK63" s="925"/>
      <c r="AL63" s="920"/>
      <c r="AM63" s="920"/>
      <c r="AN63" s="920"/>
      <c r="AO63" s="920"/>
      <c r="AP63" s="923">
        <v>11793</v>
      </c>
      <c r="AQ63" s="923"/>
      <c r="AR63" s="923"/>
      <c r="AS63" s="923"/>
      <c r="AT63" s="923"/>
      <c r="AU63" s="923">
        <v>5282</v>
      </c>
      <c r="AV63" s="923"/>
      <c r="AW63" s="923"/>
      <c r="AX63" s="923"/>
      <c r="AY63" s="923"/>
      <c r="AZ63" s="927"/>
      <c r="BA63" s="927"/>
      <c r="BB63" s="927"/>
      <c r="BC63" s="927"/>
      <c r="BD63" s="927"/>
      <c r="BE63" s="928"/>
      <c r="BF63" s="928"/>
      <c r="BG63" s="928"/>
      <c r="BH63" s="928"/>
      <c r="BI63" s="929"/>
      <c r="BJ63" s="930" t="s">
        <v>130</v>
      </c>
      <c r="BK63" s="931"/>
      <c r="BL63" s="931"/>
      <c r="BM63" s="931"/>
      <c r="BN63" s="932"/>
      <c r="BO63" s="265"/>
      <c r="BP63" s="265"/>
      <c r="BQ63" s="262">
        <v>57</v>
      </c>
      <c r="BR63" s="263"/>
      <c r="BS63" s="850"/>
      <c r="BT63" s="851"/>
      <c r="BU63" s="851"/>
      <c r="BV63" s="851"/>
      <c r="BW63" s="851"/>
      <c r="BX63" s="851"/>
      <c r="BY63" s="851"/>
      <c r="BZ63" s="851"/>
      <c r="CA63" s="851"/>
      <c r="CB63" s="851"/>
      <c r="CC63" s="851"/>
      <c r="CD63" s="851"/>
      <c r="CE63" s="851"/>
      <c r="CF63" s="851"/>
      <c r="CG63" s="852"/>
      <c r="CH63" s="863"/>
      <c r="CI63" s="845"/>
      <c r="CJ63" s="845"/>
      <c r="CK63" s="845"/>
      <c r="CL63" s="864"/>
      <c r="CM63" s="863"/>
      <c r="CN63" s="845"/>
      <c r="CO63" s="845"/>
      <c r="CP63" s="845"/>
      <c r="CQ63" s="864"/>
      <c r="CR63" s="863"/>
      <c r="CS63" s="845"/>
      <c r="CT63" s="845"/>
      <c r="CU63" s="845"/>
      <c r="CV63" s="864"/>
      <c r="CW63" s="863"/>
      <c r="CX63" s="845"/>
      <c r="CY63" s="845"/>
      <c r="CZ63" s="845"/>
      <c r="DA63" s="864"/>
      <c r="DB63" s="863"/>
      <c r="DC63" s="845"/>
      <c r="DD63" s="845"/>
      <c r="DE63" s="845"/>
      <c r="DF63" s="864"/>
      <c r="DG63" s="863"/>
      <c r="DH63" s="845"/>
      <c r="DI63" s="845"/>
      <c r="DJ63" s="845"/>
      <c r="DK63" s="864"/>
      <c r="DL63" s="863"/>
      <c r="DM63" s="845"/>
      <c r="DN63" s="845"/>
      <c r="DO63" s="845"/>
      <c r="DP63" s="864"/>
      <c r="DQ63" s="863"/>
      <c r="DR63" s="845"/>
      <c r="DS63" s="845"/>
      <c r="DT63" s="845"/>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0"/>
      <c r="BT64" s="851"/>
      <c r="BU64" s="851"/>
      <c r="BV64" s="851"/>
      <c r="BW64" s="851"/>
      <c r="BX64" s="851"/>
      <c r="BY64" s="851"/>
      <c r="BZ64" s="851"/>
      <c r="CA64" s="851"/>
      <c r="CB64" s="851"/>
      <c r="CC64" s="851"/>
      <c r="CD64" s="851"/>
      <c r="CE64" s="851"/>
      <c r="CF64" s="851"/>
      <c r="CG64" s="852"/>
      <c r="CH64" s="863"/>
      <c r="CI64" s="845"/>
      <c r="CJ64" s="845"/>
      <c r="CK64" s="845"/>
      <c r="CL64" s="864"/>
      <c r="CM64" s="863"/>
      <c r="CN64" s="845"/>
      <c r="CO64" s="845"/>
      <c r="CP64" s="845"/>
      <c r="CQ64" s="864"/>
      <c r="CR64" s="863"/>
      <c r="CS64" s="845"/>
      <c r="CT64" s="845"/>
      <c r="CU64" s="845"/>
      <c r="CV64" s="864"/>
      <c r="CW64" s="863"/>
      <c r="CX64" s="845"/>
      <c r="CY64" s="845"/>
      <c r="CZ64" s="845"/>
      <c r="DA64" s="864"/>
      <c r="DB64" s="863"/>
      <c r="DC64" s="845"/>
      <c r="DD64" s="845"/>
      <c r="DE64" s="845"/>
      <c r="DF64" s="864"/>
      <c r="DG64" s="863"/>
      <c r="DH64" s="845"/>
      <c r="DI64" s="845"/>
      <c r="DJ64" s="845"/>
      <c r="DK64" s="864"/>
      <c r="DL64" s="863"/>
      <c r="DM64" s="845"/>
      <c r="DN64" s="845"/>
      <c r="DO64" s="845"/>
      <c r="DP64" s="864"/>
      <c r="DQ64" s="863"/>
      <c r="DR64" s="845"/>
      <c r="DS64" s="845"/>
      <c r="DT64" s="845"/>
      <c r="DU64" s="864"/>
      <c r="DV64" s="865"/>
      <c r="DW64" s="866"/>
      <c r="DX64" s="866"/>
      <c r="DY64" s="866"/>
      <c r="DZ64" s="867"/>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0"/>
      <c r="BT65" s="851"/>
      <c r="BU65" s="851"/>
      <c r="BV65" s="851"/>
      <c r="BW65" s="851"/>
      <c r="BX65" s="851"/>
      <c r="BY65" s="851"/>
      <c r="BZ65" s="851"/>
      <c r="CA65" s="851"/>
      <c r="CB65" s="851"/>
      <c r="CC65" s="851"/>
      <c r="CD65" s="851"/>
      <c r="CE65" s="851"/>
      <c r="CF65" s="851"/>
      <c r="CG65" s="852"/>
      <c r="CH65" s="863"/>
      <c r="CI65" s="845"/>
      <c r="CJ65" s="845"/>
      <c r="CK65" s="845"/>
      <c r="CL65" s="864"/>
      <c r="CM65" s="863"/>
      <c r="CN65" s="845"/>
      <c r="CO65" s="845"/>
      <c r="CP65" s="845"/>
      <c r="CQ65" s="864"/>
      <c r="CR65" s="863"/>
      <c r="CS65" s="845"/>
      <c r="CT65" s="845"/>
      <c r="CU65" s="845"/>
      <c r="CV65" s="864"/>
      <c r="CW65" s="863"/>
      <c r="CX65" s="845"/>
      <c r="CY65" s="845"/>
      <c r="CZ65" s="845"/>
      <c r="DA65" s="864"/>
      <c r="DB65" s="863"/>
      <c r="DC65" s="845"/>
      <c r="DD65" s="845"/>
      <c r="DE65" s="845"/>
      <c r="DF65" s="864"/>
      <c r="DG65" s="863"/>
      <c r="DH65" s="845"/>
      <c r="DI65" s="845"/>
      <c r="DJ65" s="845"/>
      <c r="DK65" s="864"/>
      <c r="DL65" s="863"/>
      <c r="DM65" s="845"/>
      <c r="DN65" s="845"/>
      <c r="DO65" s="845"/>
      <c r="DP65" s="864"/>
      <c r="DQ65" s="863"/>
      <c r="DR65" s="845"/>
      <c r="DS65" s="845"/>
      <c r="DT65" s="845"/>
      <c r="DU65" s="864"/>
      <c r="DV65" s="865"/>
      <c r="DW65" s="866"/>
      <c r="DX65" s="866"/>
      <c r="DY65" s="866"/>
      <c r="DZ65" s="867"/>
      <c r="EA65" s="246"/>
    </row>
    <row r="66" spans="1:131" s="247" customFormat="1" ht="26.25" customHeight="1" x14ac:dyDescent="0.15">
      <c r="A66" s="820" t="s">
        <v>421</v>
      </c>
      <c r="B66" s="821"/>
      <c r="C66" s="821"/>
      <c r="D66" s="821"/>
      <c r="E66" s="821"/>
      <c r="F66" s="821"/>
      <c r="G66" s="821"/>
      <c r="H66" s="821"/>
      <c r="I66" s="821"/>
      <c r="J66" s="821"/>
      <c r="K66" s="821"/>
      <c r="L66" s="821"/>
      <c r="M66" s="821"/>
      <c r="N66" s="821"/>
      <c r="O66" s="821"/>
      <c r="P66" s="822"/>
      <c r="Q66" s="797" t="s">
        <v>422</v>
      </c>
      <c r="R66" s="798"/>
      <c r="S66" s="798"/>
      <c r="T66" s="798"/>
      <c r="U66" s="799"/>
      <c r="V66" s="797" t="s">
        <v>423</v>
      </c>
      <c r="W66" s="798"/>
      <c r="X66" s="798"/>
      <c r="Y66" s="798"/>
      <c r="Z66" s="799"/>
      <c r="AA66" s="797" t="s">
        <v>424</v>
      </c>
      <c r="AB66" s="798"/>
      <c r="AC66" s="798"/>
      <c r="AD66" s="798"/>
      <c r="AE66" s="799"/>
      <c r="AF66" s="933" t="s">
        <v>425</v>
      </c>
      <c r="AG66" s="894"/>
      <c r="AH66" s="894"/>
      <c r="AI66" s="894"/>
      <c r="AJ66" s="934"/>
      <c r="AK66" s="797" t="s">
        <v>426</v>
      </c>
      <c r="AL66" s="821"/>
      <c r="AM66" s="821"/>
      <c r="AN66" s="821"/>
      <c r="AO66" s="822"/>
      <c r="AP66" s="797" t="s">
        <v>427</v>
      </c>
      <c r="AQ66" s="798"/>
      <c r="AR66" s="798"/>
      <c r="AS66" s="798"/>
      <c r="AT66" s="799"/>
      <c r="AU66" s="797" t="s">
        <v>428</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591</v>
      </c>
      <c r="C68" s="951"/>
      <c r="D68" s="951"/>
      <c r="E68" s="951"/>
      <c r="F68" s="951"/>
      <c r="G68" s="951"/>
      <c r="H68" s="951"/>
      <c r="I68" s="951"/>
      <c r="J68" s="951"/>
      <c r="K68" s="951"/>
      <c r="L68" s="951"/>
      <c r="M68" s="951"/>
      <c r="N68" s="951"/>
      <c r="O68" s="951"/>
      <c r="P68" s="952"/>
      <c r="Q68" s="953">
        <v>152</v>
      </c>
      <c r="R68" s="947"/>
      <c r="S68" s="947"/>
      <c r="T68" s="947"/>
      <c r="U68" s="947"/>
      <c r="V68" s="947">
        <v>145</v>
      </c>
      <c r="W68" s="947"/>
      <c r="X68" s="947"/>
      <c r="Y68" s="947"/>
      <c r="Z68" s="947"/>
      <c r="AA68" s="947">
        <v>7</v>
      </c>
      <c r="AB68" s="947"/>
      <c r="AC68" s="947"/>
      <c r="AD68" s="947"/>
      <c r="AE68" s="947"/>
      <c r="AF68" s="947">
        <v>7</v>
      </c>
      <c r="AG68" s="947"/>
      <c r="AH68" s="947"/>
      <c r="AI68" s="947"/>
      <c r="AJ68" s="947"/>
      <c r="AK68" s="947">
        <v>9</v>
      </c>
      <c r="AL68" s="947"/>
      <c r="AM68" s="947"/>
      <c r="AN68" s="947"/>
      <c r="AO68" s="947"/>
      <c r="AP68" s="947" t="s">
        <v>518</v>
      </c>
      <c r="AQ68" s="947"/>
      <c r="AR68" s="947"/>
      <c r="AS68" s="947"/>
      <c r="AT68" s="947"/>
      <c r="AU68" s="947" t="s">
        <v>518</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592</v>
      </c>
      <c r="C69" s="955"/>
      <c r="D69" s="955"/>
      <c r="E69" s="955"/>
      <c r="F69" s="955"/>
      <c r="G69" s="955"/>
      <c r="H69" s="955"/>
      <c r="I69" s="955"/>
      <c r="J69" s="955"/>
      <c r="K69" s="955"/>
      <c r="L69" s="955"/>
      <c r="M69" s="955"/>
      <c r="N69" s="955"/>
      <c r="O69" s="955"/>
      <c r="P69" s="956"/>
      <c r="Q69" s="957">
        <v>34</v>
      </c>
      <c r="R69" s="912"/>
      <c r="S69" s="912"/>
      <c r="T69" s="912"/>
      <c r="U69" s="912"/>
      <c r="V69" s="912">
        <v>29</v>
      </c>
      <c r="W69" s="912"/>
      <c r="X69" s="912"/>
      <c r="Y69" s="912"/>
      <c r="Z69" s="912"/>
      <c r="AA69" s="912">
        <v>5</v>
      </c>
      <c r="AB69" s="912"/>
      <c r="AC69" s="912"/>
      <c r="AD69" s="912"/>
      <c r="AE69" s="912"/>
      <c r="AF69" s="912">
        <v>5</v>
      </c>
      <c r="AG69" s="912"/>
      <c r="AH69" s="912"/>
      <c r="AI69" s="912"/>
      <c r="AJ69" s="912"/>
      <c r="AK69" s="912">
        <v>11</v>
      </c>
      <c r="AL69" s="912"/>
      <c r="AM69" s="912"/>
      <c r="AN69" s="912"/>
      <c r="AO69" s="912"/>
      <c r="AP69" s="912">
        <v>2</v>
      </c>
      <c r="AQ69" s="912"/>
      <c r="AR69" s="912"/>
      <c r="AS69" s="912"/>
      <c r="AT69" s="912"/>
      <c r="AU69" s="912">
        <v>2</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593</v>
      </c>
      <c r="C70" s="955"/>
      <c r="D70" s="955"/>
      <c r="E70" s="955"/>
      <c r="F70" s="955"/>
      <c r="G70" s="955"/>
      <c r="H70" s="955"/>
      <c r="I70" s="955"/>
      <c r="J70" s="955"/>
      <c r="K70" s="955"/>
      <c r="L70" s="955"/>
      <c r="M70" s="955"/>
      <c r="N70" s="955"/>
      <c r="O70" s="955"/>
      <c r="P70" s="956"/>
      <c r="Q70" s="957">
        <v>5519</v>
      </c>
      <c r="R70" s="912"/>
      <c r="S70" s="912"/>
      <c r="T70" s="912"/>
      <c r="U70" s="912"/>
      <c r="V70" s="912">
        <v>5128</v>
      </c>
      <c r="W70" s="912"/>
      <c r="X70" s="912"/>
      <c r="Y70" s="912"/>
      <c r="Z70" s="912"/>
      <c r="AA70" s="912">
        <v>391</v>
      </c>
      <c r="AB70" s="912"/>
      <c r="AC70" s="912"/>
      <c r="AD70" s="912"/>
      <c r="AE70" s="912"/>
      <c r="AF70" s="912">
        <v>391</v>
      </c>
      <c r="AG70" s="912"/>
      <c r="AH70" s="912"/>
      <c r="AI70" s="912"/>
      <c r="AJ70" s="912"/>
      <c r="AK70" s="912">
        <v>6</v>
      </c>
      <c r="AL70" s="912"/>
      <c r="AM70" s="912"/>
      <c r="AN70" s="912"/>
      <c r="AO70" s="912"/>
      <c r="AP70" s="912" t="s">
        <v>518</v>
      </c>
      <c r="AQ70" s="912"/>
      <c r="AR70" s="912"/>
      <c r="AS70" s="912"/>
      <c r="AT70" s="912"/>
      <c r="AU70" s="912" t="s">
        <v>518</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594</v>
      </c>
      <c r="C71" s="955"/>
      <c r="D71" s="955"/>
      <c r="E71" s="955"/>
      <c r="F71" s="955"/>
      <c r="G71" s="955"/>
      <c r="H71" s="955"/>
      <c r="I71" s="955"/>
      <c r="J71" s="955"/>
      <c r="K71" s="955"/>
      <c r="L71" s="955"/>
      <c r="M71" s="955"/>
      <c r="N71" s="955"/>
      <c r="O71" s="955"/>
      <c r="P71" s="956"/>
      <c r="Q71" s="957">
        <v>138</v>
      </c>
      <c r="R71" s="912"/>
      <c r="S71" s="912"/>
      <c r="T71" s="912"/>
      <c r="U71" s="912"/>
      <c r="V71" s="912">
        <v>67</v>
      </c>
      <c r="W71" s="912"/>
      <c r="X71" s="912"/>
      <c r="Y71" s="912"/>
      <c r="Z71" s="912"/>
      <c r="AA71" s="912">
        <v>71</v>
      </c>
      <c r="AB71" s="912"/>
      <c r="AC71" s="912"/>
      <c r="AD71" s="912"/>
      <c r="AE71" s="912"/>
      <c r="AF71" s="912">
        <v>71</v>
      </c>
      <c r="AG71" s="912"/>
      <c r="AH71" s="912"/>
      <c r="AI71" s="912"/>
      <c r="AJ71" s="912"/>
      <c r="AK71" s="912" t="s">
        <v>518</v>
      </c>
      <c r="AL71" s="912"/>
      <c r="AM71" s="912"/>
      <c r="AN71" s="912"/>
      <c r="AO71" s="912"/>
      <c r="AP71" s="912" t="s">
        <v>518</v>
      </c>
      <c r="AQ71" s="912"/>
      <c r="AR71" s="912"/>
      <c r="AS71" s="912"/>
      <c r="AT71" s="912"/>
      <c r="AU71" s="912" t="s">
        <v>518</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595</v>
      </c>
      <c r="C72" s="955"/>
      <c r="D72" s="955"/>
      <c r="E72" s="955"/>
      <c r="F72" s="955"/>
      <c r="G72" s="955"/>
      <c r="H72" s="955"/>
      <c r="I72" s="955"/>
      <c r="J72" s="955"/>
      <c r="K72" s="955"/>
      <c r="L72" s="955"/>
      <c r="M72" s="955"/>
      <c r="N72" s="955"/>
      <c r="O72" s="955"/>
      <c r="P72" s="956"/>
      <c r="Q72" s="957">
        <v>704</v>
      </c>
      <c r="R72" s="912"/>
      <c r="S72" s="912"/>
      <c r="T72" s="912"/>
      <c r="U72" s="912"/>
      <c r="V72" s="912">
        <v>693</v>
      </c>
      <c r="W72" s="912"/>
      <c r="X72" s="912"/>
      <c r="Y72" s="912"/>
      <c r="Z72" s="912"/>
      <c r="AA72" s="912">
        <v>11</v>
      </c>
      <c r="AB72" s="912"/>
      <c r="AC72" s="912"/>
      <c r="AD72" s="912"/>
      <c r="AE72" s="912"/>
      <c r="AF72" s="912">
        <v>11</v>
      </c>
      <c r="AG72" s="912"/>
      <c r="AH72" s="912"/>
      <c r="AI72" s="912"/>
      <c r="AJ72" s="912"/>
      <c r="AK72" s="912">
        <v>7</v>
      </c>
      <c r="AL72" s="912"/>
      <c r="AM72" s="912"/>
      <c r="AN72" s="912"/>
      <c r="AO72" s="912"/>
      <c r="AP72" s="912" t="s">
        <v>518</v>
      </c>
      <c r="AQ72" s="912"/>
      <c r="AR72" s="912"/>
      <c r="AS72" s="912"/>
      <c r="AT72" s="912"/>
      <c r="AU72" s="912" t="s">
        <v>518</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596</v>
      </c>
      <c r="C73" s="955"/>
      <c r="D73" s="955"/>
      <c r="E73" s="955"/>
      <c r="F73" s="955"/>
      <c r="G73" s="955"/>
      <c r="H73" s="955"/>
      <c r="I73" s="955"/>
      <c r="J73" s="955"/>
      <c r="K73" s="955"/>
      <c r="L73" s="955"/>
      <c r="M73" s="955"/>
      <c r="N73" s="955"/>
      <c r="O73" s="955"/>
      <c r="P73" s="956"/>
      <c r="Q73" s="957">
        <v>132342</v>
      </c>
      <c r="R73" s="912"/>
      <c r="S73" s="912"/>
      <c r="T73" s="912"/>
      <c r="U73" s="912"/>
      <c r="V73" s="912">
        <v>124645</v>
      </c>
      <c r="W73" s="912"/>
      <c r="X73" s="912"/>
      <c r="Y73" s="912"/>
      <c r="Z73" s="912"/>
      <c r="AA73" s="912">
        <v>7697</v>
      </c>
      <c r="AB73" s="912"/>
      <c r="AC73" s="912"/>
      <c r="AD73" s="912"/>
      <c r="AE73" s="912"/>
      <c r="AF73" s="912">
        <v>7697</v>
      </c>
      <c r="AG73" s="912"/>
      <c r="AH73" s="912"/>
      <c r="AI73" s="912"/>
      <c r="AJ73" s="912"/>
      <c r="AK73" s="912" t="s">
        <v>518</v>
      </c>
      <c r="AL73" s="912"/>
      <c r="AM73" s="912"/>
      <c r="AN73" s="912"/>
      <c r="AO73" s="912"/>
      <c r="AP73" s="912" t="s">
        <v>518</v>
      </c>
      <c r="AQ73" s="912"/>
      <c r="AR73" s="912"/>
      <c r="AS73" s="912"/>
      <c r="AT73" s="912"/>
      <c r="AU73" s="912" t="s">
        <v>518</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395</v>
      </c>
      <c r="B88" s="871" t="s">
        <v>429</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8182</v>
      </c>
      <c r="AG88" s="923"/>
      <c r="AH88" s="923"/>
      <c r="AI88" s="923"/>
      <c r="AJ88" s="923"/>
      <c r="AK88" s="920"/>
      <c r="AL88" s="920"/>
      <c r="AM88" s="920"/>
      <c r="AN88" s="920"/>
      <c r="AO88" s="920"/>
      <c r="AP88" s="923">
        <v>2</v>
      </c>
      <c r="AQ88" s="923"/>
      <c r="AR88" s="923"/>
      <c r="AS88" s="923"/>
      <c r="AT88" s="923"/>
      <c r="AU88" s="923">
        <v>2</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1" t="s">
        <v>430</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1686</v>
      </c>
      <c r="CS102" s="931"/>
      <c r="CT102" s="931"/>
      <c r="CU102" s="931"/>
      <c r="CV102" s="974"/>
      <c r="CW102" s="973" t="s">
        <v>518</v>
      </c>
      <c r="CX102" s="931"/>
      <c r="CY102" s="931"/>
      <c r="CZ102" s="931"/>
      <c r="DA102" s="974"/>
      <c r="DB102" s="973" t="s">
        <v>518</v>
      </c>
      <c r="DC102" s="931"/>
      <c r="DD102" s="931"/>
      <c r="DE102" s="931"/>
      <c r="DF102" s="974"/>
      <c r="DG102" s="973">
        <v>580</v>
      </c>
      <c r="DH102" s="931"/>
      <c r="DI102" s="931"/>
      <c r="DJ102" s="931"/>
      <c r="DK102" s="974"/>
      <c r="DL102" s="973" t="s">
        <v>518</v>
      </c>
      <c r="DM102" s="931"/>
      <c r="DN102" s="931"/>
      <c r="DO102" s="931"/>
      <c r="DP102" s="974"/>
      <c r="DQ102" s="973">
        <v>570</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431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432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437</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438</v>
      </c>
      <c r="AB109" s="976"/>
      <c r="AC109" s="976"/>
      <c r="AD109" s="976"/>
      <c r="AE109" s="977"/>
      <c r="AF109" s="975" t="s">
        <v>306</v>
      </c>
      <c r="AG109" s="976"/>
      <c r="AH109" s="976"/>
      <c r="AI109" s="976"/>
      <c r="AJ109" s="977"/>
      <c r="AK109" s="975" t="s">
        <v>305</v>
      </c>
      <c r="AL109" s="976"/>
      <c r="AM109" s="976"/>
      <c r="AN109" s="976"/>
      <c r="AO109" s="977"/>
      <c r="AP109" s="975" t="s">
        <v>439</v>
      </c>
      <c r="AQ109" s="976"/>
      <c r="AR109" s="976"/>
      <c r="AS109" s="976"/>
      <c r="AT109" s="978"/>
      <c r="AU109" s="995" t="s">
        <v>437</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438</v>
      </c>
      <c r="BR109" s="976"/>
      <c r="BS109" s="976"/>
      <c r="BT109" s="976"/>
      <c r="BU109" s="977"/>
      <c r="BV109" s="975" t="s">
        <v>306</v>
      </c>
      <c r="BW109" s="976"/>
      <c r="BX109" s="976"/>
      <c r="BY109" s="976"/>
      <c r="BZ109" s="977"/>
      <c r="CA109" s="975" t="s">
        <v>305</v>
      </c>
      <c r="CB109" s="976"/>
      <c r="CC109" s="976"/>
      <c r="CD109" s="976"/>
      <c r="CE109" s="977"/>
      <c r="CF109" s="996" t="s">
        <v>439</v>
      </c>
      <c r="CG109" s="996"/>
      <c r="CH109" s="996"/>
      <c r="CI109" s="996"/>
      <c r="CJ109" s="996"/>
      <c r="CK109" s="975" t="s">
        <v>440</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438</v>
      </c>
      <c r="DH109" s="976"/>
      <c r="DI109" s="976"/>
      <c r="DJ109" s="976"/>
      <c r="DK109" s="977"/>
      <c r="DL109" s="975" t="s">
        <v>306</v>
      </c>
      <c r="DM109" s="976"/>
      <c r="DN109" s="976"/>
      <c r="DO109" s="976"/>
      <c r="DP109" s="977"/>
      <c r="DQ109" s="975" t="s">
        <v>305</v>
      </c>
      <c r="DR109" s="976"/>
      <c r="DS109" s="976"/>
      <c r="DT109" s="976"/>
      <c r="DU109" s="977"/>
      <c r="DV109" s="975" t="s">
        <v>439</v>
      </c>
      <c r="DW109" s="976"/>
      <c r="DX109" s="976"/>
      <c r="DY109" s="976"/>
      <c r="DZ109" s="978"/>
    </row>
    <row r="110" spans="1:131" s="246" customFormat="1" ht="26.25" customHeight="1" x14ac:dyDescent="0.15">
      <c r="A110" s="979" t="s">
        <v>441</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3151075</v>
      </c>
      <c r="AB110" s="983"/>
      <c r="AC110" s="983"/>
      <c r="AD110" s="983"/>
      <c r="AE110" s="984"/>
      <c r="AF110" s="985">
        <v>3159403</v>
      </c>
      <c r="AG110" s="983"/>
      <c r="AH110" s="983"/>
      <c r="AI110" s="983"/>
      <c r="AJ110" s="984"/>
      <c r="AK110" s="985">
        <v>3057984</v>
      </c>
      <c r="AL110" s="983"/>
      <c r="AM110" s="983"/>
      <c r="AN110" s="983"/>
      <c r="AO110" s="984"/>
      <c r="AP110" s="986">
        <v>17.7</v>
      </c>
      <c r="AQ110" s="987"/>
      <c r="AR110" s="987"/>
      <c r="AS110" s="987"/>
      <c r="AT110" s="988"/>
      <c r="AU110" s="989" t="s">
        <v>73</v>
      </c>
      <c r="AV110" s="990"/>
      <c r="AW110" s="990"/>
      <c r="AX110" s="990"/>
      <c r="AY110" s="990"/>
      <c r="AZ110" s="1031" t="s">
        <v>442</v>
      </c>
      <c r="BA110" s="980"/>
      <c r="BB110" s="980"/>
      <c r="BC110" s="980"/>
      <c r="BD110" s="980"/>
      <c r="BE110" s="980"/>
      <c r="BF110" s="980"/>
      <c r="BG110" s="980"/>
      <c r="BH110" s="980"/>
      <c r="BI110" s="980"/>
      <c r="BJ110" s="980"/>
      <c r="BK110" s="980"/>
      <c r="BL110" s="980"/>
      <c r="BM110" s="980"/>
      <c r="BN110" s="980"/>
      <c r="BO110" s="980"/>
      <c r="BP110" s="981"/>
      <c r="BQ110" s="1017">
        <v>34694924</v>
      </c>
      <c r="BR110" s="1018"/>
      <c r="BS110" s="1018"/>
      <c r="BT110" s="1018"/>
      <c r="BU110" s="1018"/>
      <c r="BV110" s="1018">
        <v>34142065</v>
      </c>
      <c r="BW110" s="1018"/>
      <c r="BX110" s="1018"/>
      <c r="BY110" s="1018"/>
      <c r="BZ110" s="1018"/>
      <c r="CA110" s="1018">
        <v>36249571</v>
      </c>
      <c r="CB110" s="1018"/>
      <c r="CC110" s="1018"/>
      <c r="CD110" s="1018"/>
      <c r="CE110" s="1018"/>
      <c r="CF110" s="1032">
        <v>209.6</v>
      </c>
      <c r="CG110" s="1033"/>
      <c r="CH110" s="1033"/>
      <c r="CI110" s="1033"/>
      <c r="CJ110" s="1033"/>
      <c r="CK110" s="1034" t="s">
        <v>443</v>
      </c>
      <c r="CL110" s="1035"/>
      <c r="CM110" s="1014" t="s">
        <v>444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130</v>
      </c>
      <c r="DH110" s="1018"/>
      <c r="DI110" s="1018"/>
      <c r="DJ110" s="1018"/>
      <c r="DK110" s="1018"/>
      <c r="DL110" s="1018" t="s">
        <v>130</v>
      </c>
      <c r="DM110" s="1018"/>
      <c r="DN110" s="1018"/>
      <c r="DO110" s="1018"/>
      <c r="DP110" s="1018"/>
      <c r="DQ110" s="1018" t="s">
        <v>130</v>
      </c>
      <c r="DR110" s="1018"/>
      <c r="DS110" s="1018"/>
      <c r="DT110" s="1018"/>
      <c r="DU110" s="1018"/>
      <c r="DV110" s="1019" t="s">
        <v>130</v>
      </c>
      <c r="DW110" s="1019"/>
      <c r="DX110" s="1019"/>
      <c r="DY110" s="1019"/>
      <c r="DZ110" s="1020"/>
    </row>
    <row r="111" spans="1:131" s="246" customFormat="1" ht="26.25" customHeight="1" x14ac:dyDescent="0.15">
      <c r="A111" s="1021" t="s">
        <v>445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130</v>
      </c>
      <c r="AB111" s="1025"/>
      <c r="AC111" s="1025"/>
      <c r="AD111" s="1025"/>
      <c r="AE111" s="1026"/>
      <c r="AF111" s="1027" t="s">
        <v>130</v>
      </c>
      <c r="AG111" s="1025"/>
      <c r="AH111" s="1025"/>
      <c r="AI111" s="1025"/>
      <c r="AJ111" s="1026"/>
      <c r="AK111" s="1027" t="s">
        <v>130</v>
      </c>
      <c r="AL111" s="1025"/>
      <c r="AM111" s="1025"/>
      <c r="AN111" s="1025"/>
      <c r="AO111" s="1026"/>
      <c r="AP111" s="1028" t="s">
        <v>446</v>
      </c>
      <c r="AQ111" s="1029"/>
      <c r="AR111" s="1029"/>
      <c r="AS111" s="1029"/>
      <c r="AT111" s="1030"/>
      <c r="AU111" s="991"/>
      <c r="AV111" s="992"/>
      <c r="AW111" s="992"/>
      <c r="AX111" s="992"/>
      <c r="AY111" s="992"/>
      <c r="AZ111" s="1040" t="s">
        <v>447</v>
      </c>
      <c r="BA111" s="1041"/>
      <c r="BB111" s="1041"/>
      <c r="BC111" s="1041"/>
      <c r="BD111" s="1041"/>
      <c r="BE111" s="1041"/>
      <c r="BF111" s="1041"/>
      <c r="BG111" s="1041"/>
      <c r="BH111" s="1041"/>
      <c r="BI111" s="1041"/>
      <c r="BJ111" s="1041"/>
      <c r="BK111" s="1041"/>
      <c r="BL111" s="1041"/>
      <c r="BM111" s="1041"/>
      <c r="BN111" s="1041"/>
      <c r="BO111" s="1041"/>
      <c r="BP111" s="1042"/>
      <c r="BQ111" s="1010" t="s">
        <v>130</v>
      </c>
      <c r="BR111" s="1011"/>
      <c r="BS111" s="1011"/>
      <c r="BT111" s="1011"/>
      <c r="BU111" s="1011"/>
      <c r="BV111" s="1011" t="s">
        <v>130</v>
      </c>
      <c r="BW111" s="1011"/>
      <c r="BX111" s="1011"/>
      <c r="BY111" s="1011"/>
      <c r="BZ111" s="1011"/>
      <c r="CA111" s="1011" t="s">
        <v>446</v>
      </c>
      <c r="CB111" s="1011"/>
      <c r="CC111" s="1011"/>
      <c r="CD111" s="1011"/>
      <c r="CE111" s="1011"/>
      <c r="CF111" s="1005" t="s">
        <v>446</v>
      </c>
      <c r="CG111" s="1006"/>
      <c r="CH111" s="1006"/>
      <c r="CI111" s="1006"/>
      <c r="CJ111" s="1006"/>
      <c r="CK111" s="1036"/>
      <c r="CL111" s="1037"/>
      <c r="CM111" s="1007" t="s">
        <v>448</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446</v>
      </c>
      <c r="DH111" s="1011"/>
      <c r="DI111" s="1011"/>
      <c r="DJ111" s="1011"/>
      <c r="DK111" s="1011"/>
      <c r="DL111" s="1011" t="s">
        <v>446</v>
      </c>
      <c r="DM111" s="1011"/>
      <c r="DN111" s="1011"/>
      <c r="DO111" s="1011"/>
      <c r="DP111" s="1011"/>
      <c r="DQ111" s="1011" t="s">
        <v>130</v>
      </c>
      <c r="DR111" s="1011"/>
      <c r="DS111" s="1011"/>
      <c r="DT111" s="1011"/>
      <c r="DU111" s="1011"/>
      <c r="DV111" s="1012" t="s">
        <v>130</v>
      </c>
      <c r="DW111" s="1012"/>
      <c r="DX111" s="1012"/>
      <c r="DY111" s="1012"/>
      <c r="DZ111" s="1013"/>
    </row>
    <row r="112" spans="1:131" s="246" customFormat="1" ht="26.25" customHeight="1" x14ac:dyDescent="0.15">
      <c r="A112" s="1043" t="s">
        <v>449</v>
      </c>
      <c r="B112" s="1044"/>
      <c r="C112" s="1041" t="s">
        <v>450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130</v>
      </c>
      <c r="AB112" s="1050"/>
      <c r="AC112" s="1050"/>
      <c r="AD112" s="1050"/>
      <c r="AE112" s="1051"/>
      <c r="AF112" s="1052" t="s">
        <v>130</v>
      </c>
      <c r="AG112" s="1050"/>
      <c r="AH112" s="1050"/>
      <c r="AI112" s="1050"/>
      <c r="AJ112" s="1051"/>
      <c r="AK112" s="1052" t="s">
        <v>446</v>
      </c>
      <c r="AL112" s="1050"/>
      <c r="AM112" s="1050"/>
      <c r="AN112" s="1050"/>
      <c r="AO112" s="1051"/>
      <c r="AP112" s="1053" t="s">
        <v>130</v>
      </c>
      <c r="AQ112" s="1054"/>
      <c r="AR112" s="1054"/>
      <c r="AS112" s="1054"/>
      <c r="AT112" s="1055"/>
      <c r="AU112" s="991"/>
      <c r="AV112" s="992"/>
      <c r="AW112" s="992"/>
      <c r="AX112" s="992"/>
      <c r="AY112" s="992"/>
      <c r="AZ112" s="1040" t="s">
        <v>451</v>
      </c>
      <c r="BA112" s="1041"/>
      <c r="BB112" s="1041"/>
      <c r="BC112" s="1041"/>
      <c r="BD112" s="1041"/>
      <c r="BE112" s="1041"/>
      <c r="BF112" s="1041"/>
      <c r="BG112" s="1041"/>
      <c r="BH112" s="1041"/>
      <c r="BI112" s="1041"/>
      <c r="BJ112" s="1041"/>
      <c r="BK112" s="1041"/>
      <c r="BL112" s="1041"/>
      <c r="BM112" s="1041"/>
      <c r="BN112" s="1041"/>
      <c r="BO112" s="1041"/>
      <c r="BP112" s="1042"/>
      <c r="BQ112" s="1010">
        <v>5479979</v>
      </c>
      <c r="BR112" s="1011"/>
      <c r="BS112" s="1011"/>
      <c r="BT112" s="1011"/>
      <c r="BU112" s="1011"/>
      <c r="BV112" s="1011">
        <v>5465668</v>
      </c>
      <c r="BW112" s="1011"/>
      <c r="BX112" s="1011"/>
      <c r="BY112" s="1011"/>
      <c r="BZ112" s="1011"/>
      <c r="CA112" s="1011">
        <v>5282527</v>
      </c>
      <c r="CB112" s="1011"/>
      <c r="CC112" s="1011"/>
      <c r="CD112" s="1011"/>
      <c r="CE112" s="1011"/>
      <c r="CF112" s="1005">
        <v>30.5</v>
      </c>
      <c r="CG112" s="1006"/>
      <c r="CH112" s="1006"/>
      <c r="CI112" s="1006"/>
      <c r="CJ112" s="1006"/>
      <c r="CK112" s="1036"/>
      <c r="CL112" s="1037"/>
      <c r="CM112" s="1007" t="s">
        <v>452</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130</v>
      </c>
      <c r="DH112" s="1011"/>
      <c r="DI112" s="1011"/>
      <c r="DJ112" s="1011"/>
      <c r="DK112" s="1011"/>
      <c r="DL112" s="1011" t="s">
        <v>130</v>
      </c>
      <c r="DM112" s="1011"/>
      <c r="DN112" s="1011"/>
      <c r="DO112" s="1011"/>
      <c r="DP112" s="1011"/>
      <c r="DQ112" s="1011" t="s">
        <v>130</v>
      </c>
      <c r="DR112" s="1011"/>
      <c r="DS112" s="1011"/>
      <c r="DT112" s="1011"/>
      <c r="DU112" s="1011"/>
      <c r="DV112" s="1012" t="s">
        <v>130</v>
      </c>
      <c r="DW112" s="1012"/>
      <c r="DX112" s="1012"/>
      <c r="DY112" s="1012"/>
      <c r="DZ112" s="1013"/>
    </row>
    <row r="113" spans="1:130" s="246" customFormat="1" ht="26.25" customHeight="1" x14ac:dyDescent="0.15">
      <c r="A113" s="1045"/>
      <c r="B113" s="1046"/>
      <c r="C113" s="1041" t="s">
        <v>453</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366219</v>
      </c>
      <c r="AB113" s="1025"/>
      <c r="AC113" s="1025"/>
      <c r="AD113" s="1025"/>
      <c r="AE113" s="1026"/>
      <c r="AF113" s="1027">
        <v>410700</v>
      </c>
      <c r="AG113" s="1025"/>
      <c r="AH113" s="1025"/>
      <c r="AI113" s="1025"/>
      <c r="AJ113" s="1026"/>
      <c r="AK113" s="1027">
        <v>392581</v>
      </c>
      <c r="AL113" s="1025"/>
      <c r="AM113" s="1025"/>
      <c r="AN113" s="1025"/>
      <c r="AO113" s="1026"/>
      <c r="AP113" s="1028">
        <v>2.2999999999999998</v>
      </c>
      <c r="AQ113" s="1029"/>
      <c r="AR113" s="1029"/>
      <c r="AS113" s="1029"/>
      <c r="AT113" s="1030"/>
      <c r="AU113" s="991"/>
      <c r="AV113" s="992"/>
      <c r="AW113" s="992"/>
      <c r="AX113" s="992"/>
      <c r="AY113" s="992"/>
      <c r="AZ113" s="1040" t="s">
        <v>454</v>
      </c>
      <c r="BA113" s="1041"/>
      <c r="BB113" s="1041"/>
      <c r="BC113" s="1041"/>
      <c r="BD113" s="1041"/>
      <c r="BE113" s="1041"/>
      <c r="BF113" s="1041"/>
      <c r="BG113" s="1041"/>
      <c r="BH113" s="1041"/>
      <c r="BI113" s="1041"/>
      <c r="BJ113" s="1041"/>
      <c r="BK113" s="1041"/>
      <c r="BL113" s="1041"/>
      <c r="BM113" s="1041"/>
      <c r="BN113" s="1041"/>
      <c r="BO113" s="1041"/>
      <c r="BP113" s="1042"/>
      <c r="BQ113" s="1010">
        <v>3093</v>
      </c>
      <c r="BR113" s="1011"/>
      <c r="BS113" s="1011"/>
      <c r="BT113" s="1011"/>
      <c r="BU113" s="1011"/>
      <c r="BV113" s="1011">
        <v>2320</v>
      </c>
      <c r="BW113" s="1011"/>
      <c r="BX113" s="1011"/>
      <c r="BY113" s="1011"/>
      <c r="BZ113" s="1011"/>
      <c r="CA113" s="1011">
        <v>1547</v>
      </c>
      <c r="CB113" s="1011"/>
      <c r="CC113" s="1011"/>
      <c r="CD113" s="1011"/>
      <c r="CE113" s="1011"/>
      <c r="CF113" s="1005">
        <v>0</v>
      </c>
      <c r="CG113" s="1006"/>
      <c r="CH113" s="1006"/>
      <c r="CI113" s="1006"/>
      <c r="CJ113" s="1006"/>
      <c r="CK113" s="1036"/>
      <c r="CL113" s="1037"/>
      <c r="CM113" s="1007" t="s">
        <v>455</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130</v>
      </c>
      <c r="DH113" s="1050"/>
      <c r="DI113" s="1050"/>
      <c r="DJ113" s="1050"/>
      <c r="DK113" s="1051"/>
      <c r="DL113" s="1052" t="s">
        <v>130</v>
      </c>
      <c r="DM113" s="1050"/>
      <c r="DN113" s="1050"/>
      <c r="DO113" s="1050"/>
      <c r="DP113" s="1051"/>
      <c r="DQ113" s="1052" t="s">
        <v>130</v>
      </c>
      <c r="DR113" s="1050"/>
      <c r="DS113" s="1050"/>
      <c r="DT113" s="1050"/>
      <c r="DU113" s="1051"/>
      <c r="DV113" s="1053" t="s">
        <v>130</v>
      </c>
      <c r="DW113" s="1054"/>
      <c r="DX113" s="1054"/>
      <c r="DY113" s="1054"/>
      <c r="DZ113" s="1055"/>
    </row>
    <row r="114" spans="1:130" s="246" customFormat="1" ht="26.25" customHeight="1" x14ac:dyDescent="0.15">
      <c r="A114" s="1045"/>
      <c r="B114" s="1046"/>
      <c r="C114" s="1041" t="s">
        <v>456</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772</v>
      </c>
      <c r="AB114" s="1050"/>
      <c r="AC114" s="1050"/>
      <c r="AD114" s="1050"/>
      <c r="AE114" s="1051"/>
      <c r="AF114" s="1052">
        <v>773</v>
      </c>
      <c r="AG114" s="1050"/>
      <c r="AH114" s="1050"/>
      <c r="AI114" s="1050"/>
      <c r="AJ114" s="1051"/>
      <c r="AK114" s="1052">
        <v>773</v>
      </c>
      <c r="AL114" s="1050"/>
      <c r="AM114" s="1050"/>
      <c r="AN114" s="1050"/>
      <c r="AO114" s="1051"/>
      <c r="AP114" s="1053">
        <v>0</v>
      </c>
      <c r="AQ114" s="1054"/>
      <c r="AR114" s="1054"/>
      <c r="AS114" s="1054"/>
      <c r="AT114" s="1055"/>
      <c r="AU114" s="991"/>
      <c r="AV114" s="992"/>
      <c r="AW114" s="992"/>
      <c r="AX114" s="992"/>
      <c r="AY114" s="992"/>
      <c r="AZ114" s="1040" t="s">
        <v>457</v>
      </c>
      <c r="BA114" s="1041"/>
      <c r="BB114" s="1041"/>
      <c r="BC114" s="1041"/>
      <c r="BD114" s="1041"/>
      <c r="BE114" s="1041"/>
      <c r="BF114" s="1041"/>
      <c r="BG114" s="1041"/>
      <c r="BH114" s="1041"/>
      <c r="BI114" s="1041"/>
      <c r="BJ114" s="1041"/>
      <c r="BK114" s="1041"/>
      <c r="BL114" s="1041"/>
      <c r="BM114" s="1041"/>
      <c r="BN114" s="1041"/>
      <c r="BO114" s="1041"/>
      <c r="BP114" s="1042"/>
      <c r="BQ114" s="1010">
        <v>6258517</v>
      </c>
      <c r="BR114" s="1011"/>
      <c r="BS114" s="1011"/>
      <c r="BT114" s="1011"/>
      <c r="BU114" s="1011"/>
      <c r="BV114" s="1011">
        <v>6052661</v>
      </c>
      <c r="BW114" s="1011"/>
      <c r="BX114" s="1011"/>
      <c r="BY114" s="1011"/>
      <c r="BZ114" s="1011"/>
      <c r="CA114" s="1011">
        <v>5654441</v>
      </c>
      <c r="CB114" s="1011"/>
      <c r="CC114" s="1011"/>
      <c r="CD114" s="1011"/>
      <c r="CE114" s="1011"/>
      <c r="CF114" s="1005">
        <v>32.700000000000003</v>
      </c>
      <c r="CG114" s="1006"/>
      <c r="CH114" s="1006"/>
      <c r="CI114" s="1006"/>
      <c r="CJ114" s="1006"/>
      <c r="CK114" s="1036"/>
      <c r="CL114" s="1037"/>
      <c r="CM114" s="1007" t="s">
        <v>458</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130</v>
      </c>
      <c r="DH114" s="1050"/>
      <c r="DI114" s="1050"/>
      <c r="DJ114" s="1050"/>
      <c r="DK114" s="1051"/>
      <c r="DL114" s="1052" t="s">
        <v>130</v>
      </c>
      <c r="DM114" s="1050"/>
      <c r="DN114" s="1050"/>
      <c r="DO114" s="1050"/>
      <c r="DP114" s="1051"/>
      <c r="DQ114" s="1052" t="s">
        <v>130</v>
      </c>
      <c r="DR114" s="1050"/>
      <c r="DS114" s="1050"/>
      <c r="DT114" s="1050"/>
      <c r="DU114" s="1051"/>
      <c r="DV114" s="1053" t="s">
        <v>130</v>
      </c>
      <c r="DW114" s="1054"/>
      <c r="DX114" s="1054"/>
      <c r="DY114" s="1054"/>
      <c r="DZ114" s="1055"/>
    </row>
    <row r="115" spans="1:130" s="246" customFormat="1" ht="26.25" customHeight="1" x14ac:dyDescent="0.15">
      <c r="A115" s="1045"/>
      <c r="B115" s="1046"/>
      <c r="C115" s="1041" t="s">
        <v>459</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130</v>
      </c>
      <c r="AB115" s="1025"/>
      <c r="AC115" s="1025"/>
      <c r="AD115" s="1025"/>
      <c r="AE115" s="1026"/>
      <c r="AF115" s="1027" t="s">
        <v>130</v>
      </c>
      <c r="AG115" s="1025"/>
      <c r="AH115" s="1025"/>
      <c r="AI115" s="1025"/>
      <c r="AJ115" s="1026"/>
      <c r="AK115" s="1027" t="s">
        <v>446</v>
      </c>
      <c r="AL115" s="1025"/>
      <c r="AM115" s="1025"/>
      <c r="AN115" s="1025"/>
      <c r="AO115" s="1026"/>
      <c r="AP115" s="1028" t="s">
        <v>130</v>
      </c>
      <c r="AQ115" s="1029"/>
      <c r="AR115" s="1029"/>
      <c r="AS115" s="1029"/>
      <c r="AT115" s="1030"/>
      <c r="AU115" s="991"/>
      <c r="AV115" s="992"/>
      <c r="AW115" s="992"/>
      <c r="AX115" s="992"/>
      <c r="AY115" s="992"/>
      <c r="AZ115" s="1040" t="s">
        <v>460</v>
      </c>
      <c r="BA115" s="1041"/>
      <c r="BB115" s="1041"/>
      <c r="BC115" s="1041"/>
      <c r="BD115" s="1041"/>
      <c r="BE115" s="1041"/>
      <c r="BF115" s="1041"/>
      <c r="BG115" s="1041"/>
      <c r="BH115" s="1041"/>
      <c r="BI115" s="1041"/>
      <c r="BJ115" s="1041"/>
      <c r="BK115" s="1041"/>
      <c r="BL115" s="1041"/>
      <c r="BM115" s="1041"/>
      <c r="BN115" s="1041"/>
      <c r="BO115" s="1041"/>
      <c r="BP115" s="1042"/>
      <c r="BQ115" s="1010">
        <v>575406</v>
      </c>
      <c r="BR115" s="1011"/>
      <c r="BS115" s="1011"/>
      <c r="BT115" s="1011"/>
      <c r="BU115" s="1011"/>
      <c r="BV115" s="1011">
        <v>572809</v>
      </c>
      <c r="BW115" s="1011"/>
      <c r="BX115" s="1011"/>
      <c r="BY115" s="1011"/>
      <c r="BZ115" s="1011"/>
      <c r="CA115" s="1011">
        <v>570113</v>
      </c>
      <c r="CB115" s="1011"/>
      <c r="CC115" s="1011"/>
      <c r="CD115" s="1011"/>
      <c r="CE115" s="1011"/>
      <c r="CF115" s="1005">
        <v>3.3</v>
      </c>
      <c r="CG115" s="1006"/>
      <c r="CH115" s="1006"/>
      <c r="CI115" s="1006"/>
      <c r="CJ115" s="1006"/>
      <c r="CK115" s="1036"/>
      <c r="CL115" s="1037"/>
      <c r="CM115" s="1040" t="s">
        <v>461</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130</v>
      </c>
      <c r="DH115" s="1050"/>
      <c r="DI115" s="1050"/>
      <c r="DJ115" s="1050"/>
      <c r="DK115" s="1051"/>
      <c r="DL115" s="1052" t="s">
        <v>446</v>
      </c>
      <c r="DM115" s="1050"/>
      <c r="DN115" s="1050"/>
      <c r="DO115" s="1050"/>
      <c r="DP115" s="1051"/>
      <c r="DQ115" s="1052" t="s">
        <v>130</v>
      </c>
      <c r="DR115" s="1050"/>
      <c r="DS115" s="1050"/>
      <c r="DT115" s="1050"/>
      <c r="DU115" s="1051"/>
      <c r="DV115" s="1053" t="s">
        <v>130</v>
      </c>
      <c r="DW115" s="1054"/>
      <c r="DX115" s="1054"/>
      <c r="DY115" s="1054"/>
      <c r="DZ115" s="1055"/>
    </row>
    <row r="116" spans="1:130" s="246" customFormat="1" ht="26.25" customHeight="1" x14ac:dyDescent="0.15">
      <c r="A116" s="1047"/>
      <c r="B116" s="1048"/>
      <c r="C116" s="1056" t="s">
        <v>462</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446</v>
      </c>
      <c r="AB116" s="1050"/>
      <c r="AC116" s="1050"/>
      <c r="AD116" s="1050"/>
      <c r="AE116" s="1051"/>
      <c r="AF116" s="1052" t="s">
        <v>130</v>
      </c>
      <c r="AG116" s="1050"/>
      <c r="AH116" s="1050"/>
      <c r="AI116" s="1050"/>
      <c r="AJ116" s="1051"/>
      <c r="AK116" s="1052" t="s">
        <v>446</v>
      </c>
      <c r="AL116" s="1050"/>
      <c r="AM116" s="1050"/>
      <c r="AN116" s="1050"/>
      <c r="AO116" s="1051"/>
      <c r="AP116" s="1053" t="s">
        <v>130</v>
      </c>
      <c r="AQ116" s="1054"/>
      <c r="AR116" s="1054"/>
      <c r="AS116" s="1054"/>
      <c r="AT116" s="1055"/>
      <c r="AU116" s="991"/>
      <c r="AV116" s="992"/>
      <c r="AW116" s="992"/>
      <c r="AX116" s="992"/>
      <c r="AY116" s="992"/>
      <c r="AZ116" s="1058" t="s">
        <v>463</v>
      </c>
      <c r="BA116" s="1059"/>
      <c r="BB116" s="1059"/>
      <c r="BC116" s="1059"/>
      <c r="BD116" s="1059"/>
      <c r="BE116" s="1059"/>
      <c r="BF116" s="1059"/>
      <c r="BG116" s="1059"/>
      <c r="BH116" s="1059"/>
      <c r="BI116" s="1059"/>
      <c r="BJ116" s="1059"/>
      <c r="BK116" s="1059"/>
      <c r="BL116" s="1059"/>
      <c r="BM116" s="1059"/>
      <c r="BN116" s="1059"/>
      <c r="BO116" s="1059"/>
      <c r="BP116" s="1060"/>
      <c r="BQ116" s="1010" t="s">
        <v>130</v>
      </c>
      <c r="BR116" s="1011"/>
      <c r="BS116" s="1011"/>
      <c r="BT116" s="1011"/>
      <c r="BU116" s="1011"/>
      <c r="BV116" s="1011" t="s">
        <v>446</v>
      </c>
      <c r="BW116" s="1011"/>
      <c r="BX116" s="1011"/>
      <c r="BY116" s="1011"/>
      <c r="BZ116" s="1011"/>
      <c r="CA116" s="1011" t="s">
        <v>464</v>
      </c>
      <c r="CB116" s="1011"/>
      <c r="CC116" s="1011"/>
      <c r="CD116" s="1011"/>
      <c r="CE116" s="1011"/>
      <c r="CF116" s="1005" t="s">
        <v>446</v>
      </c>
      <c r="CG116" s="1006"/>
      <c r="CH116" s="1006"/>
      <c r="CI116" s="1006"/>
      <c r="CJ116" s="1006"/>
      <c r="CK116" s="1036"/>
      <c r="CL116" s="1037"/>
      <c r="CM116" s="1007" t="s">
        <v>465</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130</v>
      </c>
      <c r="DH116" s="1050"/>
      <c r="DI116" s="1050"/>
      <c r="DJ116" s="1050"/>
      <c r="DK116" s="1051"/>
      <c r="DL116" s="1052" t="s">
        <v>130</v>
      </c>
      <c r="DM116" s="1050"/>
      <c r="DN116" s="1050"/>
      <c r="DO116" s="1050"/>
      <c r="DP116" s="1051"/>
      <c r="DQ116" s="1052" t="s">
        <v>446</v>
      </c>
      <c r="DR116" s="1050"/>
      <c r="DS116" s="1050"/>
      <c r="DT116" s="1050"/>
      <c r="DU116" s="1051"/>
      <c r="DV116" s="1053" t="s">
        <v>446</v>
      </c>
      <c r="DW116" s="1054"/>
      <c r="DX116" s="1054"/>
      <c r="DY116" s="1054"/>
      <c r="DZ116" s="1055"/>
    </row>
    <row r="117" spans="1:130" s="246" customFormat="1" ht="26.25" customHeight="1" x14ac:dyDescent="0.15">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466</v>
      </c>
      <c r="Z117" s="977"/>
      <c r="AA117" s="1067">
        <v>3518066</v>
      </c>
      <c r="AB117" s="1068"/>
      <c r="AC117" s="1068"/>
      <c r="AD117" s="1068"/>
      <c r="AE117" s="1069"/>
      <c r="AF117" s="1070">
        <v>3570876</v>
      </c>
      <c r="AG117" s="1068"/>
      <c r="AH117" s="1068"/>
      <c r="AI117" s="1068"/>
      <c r="AJ117" s="1069"/>
      <c r="AK117" s="1070">
        <v>3451338</v>
      </c>
      <c r="AL117" s="1068"/>
      <c r="AM117" s="1068"/>
      <c r="AN117" s="1068"/>
      <c r="AO117" s="1069"/>
      <c r="AP117" s="1071"/>
      <c r="AQ117" s="1072"/>
      <c r="AR117" s="1072"/>
      <c r="AS117" s="1072"/>
      <c r="AT117" s="1073"/>
      <c r="AU117" s="991"/>
      <c r="AV117" s="992"/>
      <c r="AW117" s="992"/>
      <c r="AX117" s="992"/>
      <c r="AY117" s="992"/>
      <c r="AZ117" s="1058" t="s">
        <v>467</v>
      </c>
      <c r="BA117" s="1059"/>
      <c r="BB117" s="1059"/>
      <c r="BC117" s="1059"/>
      <c r="BD117" s="1059"/>
      <c r="BE117" s="1059"/>
      <c r="BF117" s="1059"/>
      <c r="BG117" s="1059"/>
      <c r="BH117" s="1059"/>
      <c r="BI117" s="1059"/>
      <c r="BJ117" s="1059"/>
      <c r="BK117" s="1059"/>
      <c r="BL117" s="1059"/>
      <c r="BM117" s="1059"/>
      <c r="BN117" s="1059"/>
      <c r="BO117" s="1059"/>
      <c r="BP117" s="1060"/>
      <c r="BQ117" s="1010" t="s">
        <v>446</v>
      </c>
      <c r="BR117" s="1011"/>
      <c r="BS117" s="1011"/>
      <c r="BT117" s="1011"/>
      <c r="BU117" s="1011"/>
      <c r="BV117" s="1011" t="s">
        <v>446</v>
      </c>
      <c r="BW117" s="1011"/>
      <c r="BX117" s="1011"/>
      <c r="BY117" s="1011"/>
      <c r="BZ117" s="1011"/>
      <c r="CA117" s="1011" t="s">
        <v>446</v>
      </c>
      <c r="CB117" s="1011"/>
      <c r="CC117" s="1011"/>
      <c r="CD117" s="1011"/>
      <c r="CE117" s="1011"/>
      <c r="CF117" s="1005" t="s">
        <v>130</v>
      </c>
      <c r="CG117" s="1006"/>
      <c r="CH117" s="1006"/>
      <c r="CI117" s="1006"/>
      <c r="CJ117" s="1006"/>
      <c r="CK117" s="1036"/>
      <c r="CL117" s="1037"/>
      <c r="CM117" s="1007" t="s">
        <v>468</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130</v>
      </c>
      <c r="DH117" s="1050"/>
      <c r="DI117" s="1050"/>
      <c r="DJ117" s="1050"/>
      <c r="DK117" s="1051"/>
      <c r="DL117" s="1052" t="s">
        <v>130</v>
      </c>
      <c r="DM117" s="1050"/>
      <c r="DN117" s="1050"/>
      <c r="DO117" s="1050"/>
      <c r="DP117" s="1051"/>
      <c r="DQ117" s="1052" t="s">
        <v>464</v>
      </c>
      <c r="DR117" s="1050"/>
      <c r="DS117" s="1050"/>
      <c r="DT117" s="1050"/>
      <c r="DU117" s="1051"/>
      <c r="DV117" s="1053" t="s">
        <v>446</v>
      </c>
      <c r="DW117" s="1054"/>
      <c r="DX117" s="1054"/>
      <c r="DY117" s="1054"/>
      <c r="DZ117" s="1055"/>
    </row>
    <row r="118" spans="1:130" s="246" customFormat="1" ht="26.25" customHeight="1" x14ac:dyDescent="0.15">
      <c r="A118" s="995" t="s">
        <v>440</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438</v>
      </c>
      <c r="AB118" s="976"/>
      <c r="AC118" s="976"/>
      <c r="AD118" s="976"/>
      <c r="AE118" s="977"/>
      <c r="AF118" s="975" t="s">
        <v>306</v>
      </c>
      <c r="AG118" s="976"/>
      <c r="AH118" s="976"/>
      <c r="AI118" s="976"/>
      <c r="AJ118" s="977"/>
      <c r="AK118" s="975" t="s">
        <v>305</v>
      </c>
      <c r="AL118" s="976"/>
      <c r="AM118" s="976"/>
      <c r="AN118" s="976"/>
      <c r="AO118" s="977"/>
      <c r="AP118" s="1062" t="s">
        <v>439</v>
      </c>
      <c r="AQ118" s="1063"/>
      <c r="AR118" s="1063"/>
      <c r="AS118" s="1063"/>
      <c r="AT118" s="1064"/>
      <c r="AU118" s="991"/>
      <c r="AV118" s="992"/>
      <c r="AW118" s="992"/>
      <c r="AX118" s="992"/>
      <c r="AY118" s="992"/>
      <c r="AZ118" s="1065" t="s">
        <v>469</v>
      </c>
      <c r="BA118" s="1056"/>
      <c r="BB118" s="1056"/>
      <c r="BC118" s="1056"/>
      <c r="BD118" s="1056"/>
      <c r="BE118" s="1056"/>
      <c r="BF118" s="1056"/>
      <c r="BG118" s="1056"/>
      <c r="BH118" s="1056"/>
      <c r="BI118" s="1056"/>
      <c r="BJ118" s="1056"/>
      <c r="BK118" s="1056"/>
      <c r="BL118" s="1056"/>
      <c r="BM118" s="1056"/>
      <c r="BN118" s="1056"/>
      <c r="BO118" s="1056"/>
      <c r="BP118" s="1057"/>
      <c r="BQ118" s="1088" t="s">
        <v>130</v>
      </c>
      <c r="BR118" s="1089"/>
      <c r="BS118" s="1089"/>
      <c r="BT118" s="1089"/>
      <c r="BU118" s="1089"/>
      <c r="BV118" s="1089" t="s">
        <v>464</v>
      </c>
      <c r="BW118" s="1089"/>
      <c r="BX118" s="1089"/>
      <c r="BY118" s="1089"/>
      <c r="BZ118" s="1089"/>
      <c r="CA118" s="1089" t="s">
        <v>130</v>
      </c>
      <c r="CB118" s="1089"/>
      <c r="CC118" s="1089"/>
      <c r="CD118" s="1089"/>
      <c r="CE118" s="1089"/>
      <c r="CF118" s="1005" t="s">
        <v>464</v>
      </c>
      <c r="CG118" s="1006"/>
      <c r="CH118" s="1006"/>
      <c r="CI118" s="1006"/>
      <c r="CJ118" s="1006"/>
      <c r="CK118" s="1036"/>
      <c r="CL118" s="1037"/>
      <c r="CM118" s="1007" t="s">
        <v>470</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464</v>
      </c>
      <c r="DH118" s="1050"/>
      <c r="DI118" s="1050"/>
      <c r="DJ118" s="1050"/>
      <c r="DK118" s="1051"/>
      <c r="DL118" s="1052" t="s">
        <v>464</v>
      </c>
      <c r="DM118" s="1050"/>
      <c r="DN118" s="1050"/>
      <c r="DO118" s="1050"/>
      <c r="DP118" s="1051"/>
      <c r="DQ118" s="1052" t="s">
        <v>130</v>
      </c>
      <c r="DR118" s="1050"/>
      <c r="DS118" s="1050"/>
      <c r="DT118" s="1050"/>
      <c r="DU118" s="1051"/>
      <c r="DV118" s="1053" t="s">
        <v>130</v>
      </c>
      <c r="DW118" s="1054"/>
      <c r="DX118" s="1054"/>
      <c r="DY118" s="1054"/>
      <c r="DZ118" s="1055"/>
    </row>
    <row r="119" spans="1:130" s="246" customFormat="1" ht="26.25" customHeight="1" x14ac:dyDescent="0.15">
      <c r="A119" s="1149" t="s">
        <v>443</v>
      </c>
      <c r="B119" s="1035"/>
      <c r="C119" s="1014" t="s">
        <v>444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464</v>
      </c>
      <c r="AB119" s="983"/>
      <c r="AC119" s="983"/>
      <c r="AD119" s="983"/>
      <c r="AE119" s="984"/>
      <c r="AF119" s="985" t="s">
        <v>130</v>
      </c>
      <c r="AG119" s="983"/>
      <c r="AH119" s="983"/>
      <c r="AI119" s="983"/>
      <c r="AJ119" s="984"/>
      <c r="AK119" s="985" t="s">
        <v>464</v>
      </c>
      <c r="AL119" s="983"/>
      <c r="AM119" s="983"/>
      <c r="AN119" s="983"/>
      <c r="AO119" s="984"/>
      <c r="AP119" s="986" t="s">
        <v>130</v>
      </c>
      <c r="AQ119" s="987"/>
      <c r="AR119" s="987"/>
      <c r="AS119" s="987"/>
      <c r="AT119" s="988"/>
      <c r="AU119" s="993"/>
      <c r="AV119" s="994"/>
      <c r="AW119" s="994"/>
      <c r="AX119" s="994"/>
      <c r="AY119" s="994"/>
      <c r="AZ119" s="277" t="s">
        <v>188</v>
      </c>
      <c r="BA119" s="277"/>
      <c r="BB119" s="277"/>
      <c r="BC119" s="277"/>
      <c r="BD119" s="277"/>
      <c r="BE119" s="277"/>
      <c r="BF119" s="277"/>
      <c r="BG119" s="277"/>
      <c r="BH119" s="277"/>
      <c r="BI119" s="277"/>
      <c r="BJ119" s="277"/>
      <c r="BK119" s="277"/>
      <c r="BL119" s="277"/>
      <c r="BM119" s="277"/>
      <c r="BN119" s="277"/>
      <c r="BO119" s="1066" t="s">
        <v>471</v>
      </c>
      <c r="BP119" s="1097"/>
      <c r="BQ119" s="1088">
        <v>47011919</v>
      </c>
      <c r="BR119" s="1089"/>
      <c r="BS119" s="1089"/>
      <c r="BT119" s="1089"/>
      <c r="BU119" s="1089"/>
      <c r="BV119" s="1089">
        <v>46235523</v>
      </c>
      <c r="BW119" s="1089"/>
      <c r="BX119" s="1089"/>
      <c r="BY119" s="1089"/>
      <c r="BZ119" s="1089"/>
      <c r="CA119" s="1089">
        <v>47758199</v>
      </c>
      <c r="CB119" s="1089"/>
      <c r="CC119" s="1089"/>
      <c r="CD119" s="1089"/>
      <c r="CE119" s="1089"/>
      <c r="CF119" s="1090"/>
      <c r="CG119" s="1091"/>
      <c r="CH119" s="1091"/>
      <c r="CI119" s="1091"/>
      <c r="CJ119" s="1092"/>
      <c r="CK119" s="1038"/>
      <c r="CL119" s="1039"/>
      <c r="CM119" s="1093" t="s">
        <v>472</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130</v>
      </c>
      <c r="DH119" s="1075"/>
      <c r="DI119" s="1075"/>
      <c r="DJ119" s="1075"/>
      <c r="DK119" s="1076"/>
      <c r="DL119" s="1074" t="s">
        <v>464</v>
      </c>
      <c r="DM119" s="1075"/>
      <c r="DN119" s="1075"/>
      <c r="DO119" s="1075"/>
      <c r="DP119" s="1076"/>
      <c r="DQ119" s="1074" t="s">
        <v>130</v>
      </c>
      <c r="DR119" s="1075"/>
      <c r="DS119" s="1075"/>
      <c r="DT119" s="1075"/>
      <c r="DU119" s="1076"/>
      <c r="DV119" s="1077" t="s">
        <v>464</v>
      </c>
      <c r="DW119" s="1078"/>
      <c r="DX119" s="1078"/>
      <c r="DY119" s="1078"/>
      <c r="DZ119" s="1079"/>
    </row>
    <row r="120" spans="1:130" s="246" customFormat="1" ht="26.25" customHeight="1" x14ac:dyDescent="0.15">
      <c r="A120" s="1150"/>
      <c r="B120" s="1037"/>
      <c r="C120" s="1007" t="s">
        <v>448</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464</v>
      </c>
      <c r="AB120" s="1050"/>
      <c r="AC120" s="1050"/>
      <c r="AD120" s="1050"/>
      <c r="AE120" s="1051"/>
      <c r="AF120" s="1052" t="s">
        <v>130</v>
      </c>
      <c r="AG120" s="1050"/>
      <c r="AH120" s="1050"/>
      <c r="AI120" s="1050"/>
      <c r="AJ120" s="1051"/>
      <c r="AK120" s="1052" t="s">
        <v>464</v>
      </c>
      <c r="AL120" s="1050"/>
      <c r="AM120" s="1050"/>
      <c r="AN120" s="1050"/>
      <c r="AO120" s="1051"/>
      <c r="AP120" s="1053" t="s">
        <v>130</v>
      </c>
      <c r="AQ120" s="1054"/>
      <c r="AR120" s="1054"/>
      <c r="AS120" s="1054"/>
      <c r="AT120" s="1055"/>
      <c r="AU120" s="1080" t="s">
        <v>473</v>
      </c>
      <c r="AV120" s="1081"/>
      <c r="AW120" s="1081"/>
      <c r="AX120" s="1081"/>
      <c r="AY120" s="1082"/>
      <c r="AZ120" s="1031" t="s">
        <v>474</v>
      </c>
      <c r="BA120" s="980"/>
      <c r="BB120" s="980"/>
      <c r="BC120" s="980"/>
      <c r="BD120" s="980"/>
      <c r="BE120" s="980"/>
      <c r="BF120" s="980"/>
      <c r="BG120" s="980"/>
      <c r="BH120" s="980"/>
      <c r="BI120" s="980"/>
      <c r="BJ120" s="980"/>
      <c r="BK120" s="980"/>
      <c r="BL120" s="980"/>
      <c r="BM120" s="980"/>
      <c r="BN120" s="980"/>
      <c r="BO120" s="980"/>
      <c r="BP120" s="981"/>
      <c r="BQ120" s="1017">
        <v>20863059</v>
      </c>
      <c r="BR120" s="1018"/>
      <c r="BS120" s="1018"/>
      <c r="BT120" s="1018"/>
      <c r="BU120" s="1018"/>
      <c r="BV120" s="1018">
        <v>19049588</v>
      </c>
      <c r="BW120" s="1018"/>
      <c r="BX120" s="1018"/>
      <c r="BY120" s="1018"/>
      <c r="BZ120" s="1018"/>
      <c r="CA120" s="1018">
        <v>17467052</v>
      </c>
      <c r="CB120" s="1018"/>
      <c r="CC120" s="1018"/>
      <c r="CD120" s="1018"/>
      <c r="CE120" s="1018"/>
      <c r="CF120" s="1032">
        <v>101</v>
      </c>
      <c r="CG120" s="1033"/>
      <c r="CH120" s="1033"/>
      <c r="CI120" s="1033"/>
      <c r="CJ120" s="1033"/>
      <c r="CK120" s="1098" t="s">
        <v>475</v>
      </c>
      <c r="CL120" s="1099"/>
      <c r="CM120" s="1099"/>
      <c r="CN120" s="1099"/>
      <c r="CO120" s="1100"/>
      <c r="CP120" s="1106" t="s">
        <v>415</v>
      </c>
      <c r="CQ120" s="1107"/>
      <c r="CR120" s="1107"/>
      <c r="CS120" s="1107"/>
      <c r="CT120" s="1107"/>
      <c r="CU120" s="1107"/>
      <c r="CV120" s="1107"/>
      <c r="CW120" s="1107"/>
      <c r="CX120" s="1107"/>
      <c r="CY120" s="1107"/>
      <c r="CZ120" s="1107"/>
      <c r="DA120" s="1107"/>
      <c r="DB120" s="1107"/>
      <c r="DC120" s="1107"/>
      <c r="DD120" s="1107"/>
      <c r="DE120" s="1107"/>
      <c r="DF120" s="1108"/>
      <c r="DG120" s="1017">
        <v>4460741</v>
      </c>
      <c r="DH120" s="1018"/>
      <c r="DI120" s="1018"/>
      <c r="DJ120" s="1018"/>
      <c r="DK120" s="1018"/>
      <c r="DL120" s="1018">
        <v>4458088</v>
      </c>
      <c r="DM120" s="1018"/>
      <c r="DN120" s="1018"/>
      <c r="DO120" s="1018"/>
      <c r="DP120" s="1018"/>
      <c r="DQ120" s="1018">
        <v>4395078</v>
      </c>
      <c r="DR120" s="1018"/>
      <c r="DS120" s="1018"/>
      <c r="DT120" s="1018"/>
      <c r="DU120" s="1018"/>
      <c r="DV120" s="1019">
        <v>25.4</v>
      </c>
      <c r="DW120" s="1019"/>
      <c r="DX120" s="1019"/>
      <c r="DY120" s="1019"/>
      <c r="DZ120" s="1020"/>
    </row>
    <row r="121" spans="1:130" s="246" customFormat="1" ht="26.25" customHeight="1" x14ac:dyDescent="0.15">
      <c r="A121" s="1150"/>
      <c r="B121" s="1037"/>
      <c r="C121" s="1058" t="s">
        <v>476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130</v>
      </c>
      <c r="AB121" s="1050"/>
      <c r="AC121" s="1050"/>
      <c r="AD121" s="1050"/>
      <c r="AE121" s="1051"/>
      <c r="AF121" s="1052" t="s">
        <v>130</v>
      </c>
      <c r="AG121" s="1050"/>
      <c r="AH121" s="1050"/>
      <c r="AI121" s="1050"/>
      <c r="AJ121" s="1051"/>
      <c r="AK121" s="1052" t="s">
        <v>130</v>
      </c>
      <c r="AL121" s="1050"/>
      <c r="AM121" s="1050"/>
      <c r="AN121" s="1050"/>
      <c r="AO121" s="1051"/>
      <c r="AP121" s="1053" t="s">
        <v>130</v>
      </c>
      <c r="AQ121" s="1054"/>
      <c r="AR121" s="1054"/>
      <c r="AS121" s="1054"/>
      <c r="AT121" s="1055"/>
      <c r="AU121" s="1083"/>
      <c r="AV121" s="1084"/>
      <c r="AW121" s="1084"/>
      <c r="AX121" s="1084"/>
      <c r="AY121" s="1085"/>
      <c r="AZ121" s="1040" t="s">
        <v>477</v>
      </c>
      <c r="BA121" s="1041"/>
      <c r="BB121" s="1041"/>
      <c r="BC121" s="1041"/>
      <c r="BD121" s="1041"/>
      <c r="BE121" s="1041"/>
      <c r="BF121" s="1041"/>
      <c r="BG121" s="1041"/>
      <c r="BH121" s="1041"/>
      <c r="BI121" s="1041"/>
      <c r="BJ121" s="1041"/>
      <c r="BK121" s="1041"/>
      <c r="BL121" s="1041"/>
      <c r="BM121" s="1041"/>
      <c r="BN121" s="1041"/>
      <c r="BO121" s="1041"/>
      <c r="BP121" s="1042"/>
      <c r="BQ121" s="1010">
        <v>1234100</v>
      </c>
      <c r="BR121" s="1011"/>
      <c r="BS121" s="1011"/>
      <c r="BT121" s="1011"/>
      <c r="BU121" s="1011"/>
      <c r="BV121" s="1011">
        <v>1306234</v>
      </c>
      <c r="BW121" s="1011"/>
      <c r="BX121" s="1011"/>
      <c r="BY121" s="1011"/>
      <c r="BZ121" s="1011"/>
      <c r="CA121" s="1011">
        <v>1418101</v>
      </c>
      <c r="CB121" s="1011"/>
      <c r="CC121" s="1011"/>
      <c r="CD121" s="1011"/>
      <c r="CE121" s="1011"/>
      <c r="CF121" s="1005">
        <v>8.1999999999999993</v>
      </c>
      <c r="CG121" s="1006"/>
      <c r="CH121" s="1006"/>
      <c r="CI121" s="1006"/>
      <c r="CJ121" s="1006"/>
      <c r="CK121" s="1101"/>
      <c r="CL121" s="1102"/>
      <c r="CM121" s="1102"/>
      <c r="CN121" s="1102"/>
      <c r="CO121" s="1103"/>
      <c r="CP121" s="1111" t="s">
        <v>417</v>
      </c>
      <c r="CQ121" s="1112"/>
      <c r="CR121" s="1112"/>
      <c r="CS121" s="1112"/>
      <c r="CT121" s="1112"/>
      <c r="CU121" s="1112"/>
      <c r="CV121" s="1112"/>
      <c r="CW121" s="1112"/>
      <c r="CX121" s="1112"/>
      <c r="CY121" s="1112"/>
      <c r="CZ121" s="1112"/>
      <c r="DA121" s="1112"/>
      <c r="DB121" s="1112"/>
      <c r="DC121" s="1112"/>
      <c r="DD121" s="1112"/>
      <c r="DE121" s="1112"/>
      <c r="DF121" s="1113"/>
      <c r="DG121" s="1010">
        <v>586210</v>
      </c>
      <c r="DH121" s="1011"/>
      <c r="DI121" s="1011"/>
      <c r="DJ121" s="1011"/>
      <c r="DK121" s="1011"/>
      <c r="DL121" s="1011">
        <v>553881</v>
      </c>
      <c r="DM121" s="1011"/>
      <c r="DN121" s="1011"/>
      <c r="DO121" s="1011"/>
      <c r="DP121" s="1011"/>
      <c r="DQ121" s="1011">
        <v>508448</v>
      </c>
      <c r="DR121" s="1011"/>
      <c r="DS121" s="1011"/>
      <c r="DT121" s="1011"/>
      <c r="DU121" s="1011"/>
      <c r="DV121" s="1012">
        <v>2.9</v>
      </c>
      <c r="DW121" s="1012"/>
      <c r="DX121" s="1012"/>
      <c r="DY121" s="1012"/>
      <c r="DZ121" s="1013"/>
    </row>
    <row r="122" spans="1:130" s="246" customFormat="1" ht="26.25" customHeight="1" x14ac:dyDescent="0.15">
      <c r="A122" s="1150"/>
      <c r="B122" s="1037"/>
      <c r="C122" s="1007" t="s">
        <v>458</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130</v>
      </c>
      <c r="AB122" s="1050"/>
      <c r="AC122" s="1050"/>
      <c r="AD122" s="1050"/>
      <c r="AE122" s="1051"/>
      <c r="AF122" s="1052" t="s">
        <v>130</v>
      </c>
      <c r="AG122" s="1050"/>
      <c r="AH122" s="1050"/>
      <c r="AI122" s="1050"/>
      <c r="AJ122" s="1051"/>
      <c r="AK122" s="1052" t="s">
        <v>130</v>
      </c>
      <c r="AL122" s="1050"/>
      <c r="AM122" s="1050"/>
      <c r="AN122" s="1050"/>
      <c r="AO122" s="1051"/>
      <c r="AP122" s="1053" t="s">
        <v>464</v>
      </c>
      <c r="AQ122" s="1054"/>
      <c r="AR122" s="1054"/>
      <c r="AS122" s="1054"/>
      <c r="AT122" s="1055"/>
      <c r="AU122" s="1083"/>
      <c r="AV122" s="1084"/>
      <c r="AW122" s="1084"/>
      <c r="AX122" s="1084"/>
      <c r="AY122" s="1085"/>
      <c r="AZ122" s="1065" t="s">
        <v>478</v>
      </c>
      <c r="BA122" s="1056"/>
      <c r="BB122" s="1056"/>
      <c r="BC122" s="1056"/>
      <c r="BD122" s="1056"/>
      <c r="BE122" s="1056"/>
      <c r="BF122" s="1056"/>
      <c r="BG122" s="1056"/>
      <c r="BH122" s="1056"/>
      <c r="BI122" s="1056"/>
      <c r="BJ122" s="1056"/>
      <c r="BK122" s="1056"/>
      <c r="BL122" s="1056"/>
      <c r="BM122" s="1056"/>
      <c r="BN122" s="1056"/>
      <c r="BO122" s="1056"/>
      <c r="BP122" s="1057"/>
      <c r="BQ122" s="1088">
        <v>30464672</v>
      </c>
      <c r="BR122" s="1089"/>
      <c r="BS122" s="1089"/>
      <c r="BT122" s="1089"/>
      <c r="BU122" s="1089"/>
      <c r="BV122" s="1089">
        <v>30234524</v>
      </c>
      <c r="BW122" s="1089"/>
      <c r="BX122" s="1089"/>
      <c r="BY122" s="1089"/>
      <c r="BZ122" s="1089"/>
      <c r="CA122" s="1089">
        <v>30996491</v>
      </c>
      <c r="CB122" s="1089"/>
      <c r="CC122" s="1089"/>
      <c r="CD122" s="1089"/>
      <c r="CE122" s="1089"/>
      <c r="CF122" s="1109">
        <v>179.2</v>
      </c>
      <c r="CG122" s="1110"/>
      <c r="CH122" s="1110"/>
      <c r="CI122" s="1110"/>
      <c r="CJ122" s="1110"/>
      <c r="CK122" s="1101"/>
      <c r="CL122" s="1102"/>
      <c r="CM122" s="1102"/>
      <c r="CN122" s="1102"/>
      <c r="CO122" s="1103"/>
      <c r="CP122" s="1111" t="s">
        <v>413</v>
      </c>
      <c r="CQ122" s="1112"/>
      <c r="CR122" s="1112"/>
      <c r="CS122" s="1112"/>
      <c r="CT122" s="1112"/>
      <c r="CU122" s="1112"/>
      <c r="CV122" s="1112"/>
      <c r="CW122" s="1112"/>
      <c r="CX122" s="1112"/>
      <c r="CY122" s="1112"/>
      <c r="CZ122" s="1112"/>
      <c r="DA122" s="1112"/>
      <c r="DB122" s="1112"/>
      <c r="DC122" s="1112"/>
      <c r="DD122" s="1112"/>
      <c r="DE122" s="1112"/>
      <c r="DF122" s="1113"/>
      <c r="DG122" s="1010">
        <v>433028</v>
      </c>
      <c r="DH122" s="1011"/>
      <c r="DI122" s="1011"/>
      <c r="DJ122" s="1011"/>
      <c r="DK122" s="1011"/>
      <c r="DL122" s="1011">
        <v>453699</v>
      </c>
      <c r="DM122" s="1011"/>
      <c r="DN122" s="1011"/>
      <c r="DO122" s="1011"/>
      <c r="DP122" s="1011"/>
      <c r="DQ122" s="1011">
        <v>379001</v>
      </c>
      <c r="DR122" s="1011"/>
      <c r="DS122" s="1011"/>
      <c r="DT122" s="1011"/>
      <c r="DU122" s="1011"/>
      <c r="DV122" s="1012">
        <v>2.2000000000000002</v>
      </c>
      <c r="DW122" s="1012"/>
      <c r="DX122" s="1012"/>
      <c r="DY122" s="1012"/>
      <c r="DZ122" s="1013"/>
    </row>
    <row r="123" spans="1:130" s="246" customFormat="1" ht="26.25" customHeight="1" x14ac:dyDescent="0.15">
      <c r="A123" s="1150"/>
      <c r="B123" s="1037"/>
      <c r="C123" s="1007" t="s">
        <v>465</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130</v>
      </c>
      <c r="AB123" s="1050"/>
      <c r="AC123" s="1050"/>
      <c r="AD123" s="1050"/>
      <c r="AE123" s="1051"/>
      <c r="AF123" s="1052" t="s">
        <v>130</v>
      </c>
      <c r="AG123" s="1050"/>
      <c r="AH123" s="1050"/>
      <c r="AI123" s="1050"/>
      <c r="AJ123" s="1051"/>
      <c r="AK123" s="1052" t="s">
        <v>130</v>
      </c>
      <c r="AL123" s="1050"/>
      <c r="AM123" s="1050"/>
      <c r="AN123" s="1050"/>
      <c r="AO123" s="1051"/>
      <c r="AP123" s="1053" t="s">
        <v>130</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479</v>
      </c>
      <c r="BP123" s="1097"/>
      <c r="BQ123" s="1156">
        <v>52561831</v>
      </c>
      <c r="BR123" s="1157"/>
      <c r="BS123" s="1157"/>
      <c r="BT123" s="1157"/>
      <c r="BU123" s="1157"/>
      <c r="BV123" s="1157">
        <v>50590346</v>
      </c>
      <c r="BW123" s="1157"/>
      <c r="BX123" s="1157"/>
      <c r="BY123" s="1157"/>
      <c r="BZ123" s="1157"/>
      <c r="CA123" s="1157">
        <v>49881644</v>
      </c>
      <c r="CB123" s="1157"/>
      <c r="CC123" s="1157"/>
      <c r="CD123" s="1157"/>
      <c r="CE123" s="1157"/>
      <c r="CF123" s="1090"/>
      <c r="CG123" s="1091"/>
      <c r="CH123" s="1091"/>
      <c r="CI123" s="1091"/>
      <c r="CJ123" s="1092"/>
      <c r="CK123" s="1101"/>
      <c r="CL123" s="1102"/>
      <c r="CM123" s="1102"/>
      <c r="CN123" s="1102"/>
      <c r="CO123" s="1103"/>
      <c r="CP123" s="1111" t="s">
        <v>480</v>
      </c>
      <c r="CQ123" s="1112"/>
      <c r="CR123" s="1112"/>
      <c r="CS123" s="1112"/>
      <c r="CT123" s="1112"/>
      <c r="CU123" s="1112"/>
      <c r="CV123" s="1112"/>
      <c r="CW123" s="1112"/>
      <c r="CX123" s="1112"/>
      <c r="CY123" s="1112"/>
      <c r="CZ123" s="1112"/>
      <c r="DA123" s="1112"/>
      <c r="DB123" s="1112"/>
      <c r="DC123" s="1112"/>
      <c r="DD123" s="1112"/>
      <c r="DE123" s="1112"/>
      <c r="DF123" s="1113"/>
      <c r="DG123" s="1049" t="s">
        <v>130</v>
      </c>
      <c r="DH123" s="1050"/>
      <c r="DI123" s="1050"/>
      <c r="DJ123" s="1050"/>
      <c r="DK123" s="1051"/>
      <c r="DL123" s="1052" t="s">
        <v>130</v>
      </c>
      <c r="DM123" s="1050"/>
      <c r="DN123" s="1050"/>
      <c r="DO123" s="1050"/>
      <c r="DP123" s="1051"/>
      <c r="DQ123" s="1052" t="s">
        <v>130</v>
      </c>
      <c r="DR123" s="1050"/>
      <c r="DS123" s="1050"/>
      <c r="DT123" s="1050"/>
      <c r="DU123" s="1051"/>
      <c r="DV123" s="1053" t="s">
        <v>130</v>
      </c>
      <c r="DW123" s="1054"/>
      <c r="DX123" s="1054"/>
      <c r="DY123" s="1054"/>
      <c r="DZ123" s="1055"/>
    </row>
    <row r="124" spans="1:130" s="246" customFormat="1" ht="26.25" customHeight="1" thickBot="1" x14ac:dyDescent="0.2">
      <c r="A124" s="1150"/>
      <c r="B124" s="1037"/>
      <c r="C124" s="1007" t="s">
        <v>468</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130</v>
      </c>
      <c r="AB124" s="1050"/>
      <c r="AC124" s="1050"/>
      <c r="AD124" s="1050"/>
      <c r="AE124" s="1051"/>
      <c r="AF124" s="1052" t="s">
        <v>464</v>
      </c>
      <c r="AG124" s="1050"/>
      <c r="AH124" s="1050"/>
      <c r="AI124" s="1050"/>
      <c r="AJ124" s="1051"/>
      <c r="AK124" s="1052" t="s">
        <v>130</v>
      </c>
      <c r="AL124" s="1050"/>
      <c r="AM124" s="1050"/>
      <c r="AN124" s="1050"/>
      <c r="AO124" s="1051"/>
      <c r="AP124" s="1053" t="s">
        <v>130</v>
      </c>
      <c r="AQ124" s="1054"/>
      <c r="AR124" s="1054"/>
      <c r="AS124" s="1054"/>
      <c r="AT124" s="1055"/>
      <c r="AU124" s="1152" t="s">
        <v>481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130</v>
      </c>
      <c r="BR124" s="1119"/>
      <c r="BS124" s="1119"/>
      <c r="BT124" s="1119"/>
      <c r="BU124" s="1119"/>
      <c r="BV124" s="1119" t="s">
        <v>130</v>
      </c>
      <c r="BW124" s="1119"/>
      <c r="BX124" s="1119"/>
      <c r="BY124" s="1119"/>
      <c r="BZ124" s="1119"/>
      <c r="CA124" s="1119" t="s">
        <v>130</v>
      </c>
      <c r="CB124" s="1119"/>
      <c r="CC124" s="1119"/>
      <c r="CD124" s="1119"/>
      <c r="CE124" s="1119"/>
      <c r="CF124" s="1120"/>
      <c r="CG124" s="1121"/>
      <c r="CH124" s="1121"/>
      <c r="CI124" s="1121"/>
      <c r="CJ124" s="1122"/>
      <c r="CK124" s="1104"/>
      <c r="CL124" s="1104"/>
      <c r="CM124" s="1104"/>
      <c r="CN124" s="1104"/>
      <c r="CO124" s="1105"/>
      <c r="CP124" s="1111" t="s">
        <v>482</v>
      </c>
      <c r="CQ124" s="1112"/>
      <c r="CR124" s="1112"/>
      <c r="CS124" s="1112"/>
      <c r="CT124" s="1112"/>
      <c r="CU124" s="1112"/>
      <c r="CV124" s="1112"/>
      <c r="CW124" s="1112"/>
      <c r="CX124" s="1112"/>
      <c r="CY124" s="1112"/>
      <c r="CZ124" s="1112"/>
      <c r="DA124" s="1112"/>
      <c r="DB124" s="1112"/>
      <c r="DC124" s="1112"/>
      <c r="DD124" s="1112"/>
      <c r="DE124" s="1112"/>
      <c r="DF124" s="1113"/>
      <c r="DG124" s="1096" t="s">
        <v>130</v>
      </c>
      <c r="DH124" s="1075"/>
      <c r="DI124" s="1075"/>
      <c r="DJ124" s="1075"/>
      <c r="DK124" s="1076"/>
      <c r="DL124" s="1074" t="s">
        <v>130</v>
      </c>
      <c r="DM124" s="1075"/>
      <c r="DN124" s="1075"/>
      <c r="DO124" s="1075"/>
      <c r="DP124" s="1076"/>
      <c r="DQ124" s="1074" t="s">
        <v>130</v>
      </c>
      <c r="DR124" s="1075"/>
      <c r="DS124" s="1075"/>
      <c r="DT124" s="1075"/>
      <c r="DU124" s="1076"/>
      <c r="DV124" s="1077" t="s">
        <v>130</v>
      </c>
      <c r="DW124" s="1078"/>
      <c r="DX124" s="1078"/>
      <c r="DY124" s="1078"/>
      <c r="DZ124" s="1079"/>
    </row>
    <row r="125" spans="1:130" s="246" customFormat="1" ht="26.25" customHeight="1" x14ac:dyDescent="0.15">
      <c r="A125" s="1150"/>
      <c r="B125" s="1037"/>
      <c r="C125" s="1007" t="s">
        <v>470</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130</v>
      </c>
      <c r="AB125" s="1050"/>
      <c r="AC125" s="1050"/>
      <c r="AD125" s="1050"/>
      <c r="AE125" s="1051"/>
      <c r="AF125" s="1052" t="s">
        <v>130</v>
      </c>
      <c r="AG125" s="1050"/>
      <c r="AH125" s="1050"/>
      <c r="AI125" s="1050"/>
      <c r="AJ125" s="1051"/>
      <c r="AK125" s="1052" t="s">
        <v>130</v>
      </c>
      <c r="AL125" s="1050"/>
      <c r="AM125" s="1050"/>
      <c r="AN125" s="1050"/>
      <c r="AO125" s="1051"/>
      <c r="AP125" s="1053" t="s">
        <v>130</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483</v>
      </c>
      <c r="CL125" s="1099"/>
      <c r="CM125" s="1099"/>
      <c r="CN125" s="1099"/>
      <c r="CO125" s="1100"/>
      <c r="CP125" s="1031" t="s">
        <v>484</v>
      </c>
      <c r="CQ125" s="980"/>
      <c r="CR125" s="980"/>
      <c r="CS125" s="980"/>
      <c r="CT125" s="980"/>
      <c r="CU125" s="980"/>
      <c r="CV125" s="980"/>
      <c r="CW125" s="980"/>
      <c r="CX125" s="980"/>
      <c r="CY125" s="980"/>
      <c r="CZ125" s="980"/>
      <c r="DA125" s="980"/>
      <c r="DB125" s="980"/>
      <c r="DC125" s="980"/>
      <c r="DD125" s="980"/>
      <c r="DE125" s="980"/>
      <c r="DF125" s="981"/>
      <c r="DG125" s="1017" t="s">
        <v>130</v>
      </c>
      <c r="DH125" s="1018"/>
      <c r="DI125" s="1018"/>
      <c r="DJ125" s="1018"/>
      <c r="DK125" s="1018"/>
      <c r="DL125" s="1018" t="s">
        <v>130</v>
      </c>
      <c r="DM125" s="1018"/>
      <c r="DN125" s="1018"/>
      <c r="DO125" s="1018"/>
      <c r="DP125" s="1018"/>
      <c r="DQ125" s="1018" t="s">
        <v>130</v>
      </c>
      <c r="DR125" s="1018"/>
      <c r="DS125" s="1018"/>
      <c r="DT125" s="1018"/>
      <c r="DU125" s="1018"/>
      <c r="DV125" s="1019" t="s">
        <v>130</v>
      </c>
      <c r="DW125" s="1019"/>
      <c r="DX125" s="1019"/>
      <c r="DY125" s="1019"/>
      <c r="DZ125" s="1020"/>
    </row>
    <row r="126" spans="1:130" s="246" customFormat="1" ht="26.25" customHeight="1" thickBot="1" x14ac:dyDescent="0.2">
      <c r="A126" s="1150"/>
      <c r="B126" s="1037"/>
      <c r="C126" s="1007" t="s">
        <v>472</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130</v>
      </c>
      <c r="AB126" s="1050"/>
      <c r="AC126" s="1050"/>
      <c r="AD126" s="1050"/>
      <c r="AE126" s="1051"/>
      <c r="AF126" s="1052" t="s">
        <v>130</v>
      </c>
      <c r="AG126" s="1050"/>
      <c r="AH126" s="1050"/>
      <c r="AI126" s="1050"/>
      <c r="AJ126" s="1051"/>
      <c r="AK126" s="1052" t="s">
        <v>130</v>
      </c>
      <c r="AL126" s="1050"/>
      <c r="AM126" s="1050"/>
      <c r="AN126" s="1050"/>
      <c r="AO126" s="1051"/>
      <c r="AP126" s="1053" t="s">
        <v>130</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485</v>
      </c>
      <c r="CQ126" s="1041"/>
      <c r="CR126" s="1041"/>
      <c r="CS126" s="1041"/>
      <c r="CT126" s="1041"/>
      <c r="CU126" s="1041"/>
      <c r="CV126" s="1041"/>
      <c r="CW126" s="1041"/>
      <c r="CX126" s="1041"/>
      <c r="CY126" s="1041"/>
      <c r="CZ126" s="1041"/>
      <c r="DA126" s="1041"/>
      <c r="DB126" s="1041"/>
      <c r="DC126" s="1041"/>
      <c r="DD126" s="1041"/>
      <c r="DE126" s="1041"/>
      <c r="DF126" s="1042"/>
      <c r="DG126" s="1010">
        <v>575406</v>
      </c>
      <c r="DH126" s="1011"/>
      <c r="DI126" s="1011"/>
      <c r="DJ126" s="1011"/>
      <c r="DK126" s="1011"/>
      <c r="DL126" s="1011">
        <v>572809</v>
      </c>
      <c r="DM126" s="1011"/>
      <c r="DN126" s="1011"/>
      <c r="DO126" s="1011"/>
      <c r="DP126" s="1011"/>
      <c r="DQ126" s="1011">
        <v>570113</v>
      </c>
      <c r="DR126" s="1011"/>
      <c r="DS126" s="1011"/>
      <c r="DT126" s="1011"/>
      <c r="DU126" s="1011"/>
      <c r="DV126" s="1012">
        <v>3.3</v>
      </c>
      <c r="DW126" s="1012"/>
      <c r="DX126" s="1012"/>
      <c r="DY126" s="1012"/>
      <c r="DZ126" s="1013"/>
    </row>
    <row r="127" spans="1:130" s="246" customFormat="1" ht="26.25" customHeight="1" x14ac:dyDescent="0.15">
      <c r="A127" s="1151"/>
      <c r="B127" s="1039"/>
      <c r="C127" s="1093" t="s">
        <v>486</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130</v>
      </c>
      <c r="AB127" s="1050"/>
      <c r="AC127" s="1050"/>
      <c r="AD127" s="1050"/>
      <c r="AE127" s="1051"/>
      <c r="AF127" s="1052" t="s">
        <v>130</v>
      </c>
      <c r="AG127" s="1050"/>
      <c r="AH127" s="1050"/>
      <c r="AI127" s="1050"/>
      <c r="AJ127" s="1051"/>
      <c r="AK127" s="1052" t="s">
        <v>130</v>
      </c>
      <c r="AL127" s="1050"/>
      <c r="AM127" s="1050"/>
      <c r="AN127" s="1050"/>
      <c r="AO127" s="1051"/>
      <c r="AP127" s="1053" t="s">
        <v>130</v>
      </c>
      <c r="AQ127" s="1054"/>
      <c r="AR127" s="1054"/>
      <c r="AS127" s="1054"/>
      <c r="AT127" s="1055"/>
      <c r="AU127" s="282"/>
      <c r="AV127" s="282"/>
      <c r="AW127" s="282"/>
      <c r="AX127" s="1123" t="s">
        <v>487</v>
      </c>
      <c r="AY127" s="1124"/>
      <c r="AZ127" s="1124"/>
      <c r="BA127" s="1124"/>
      <c r="BB127" s="1124"/>
      <c r="BC127" s="1124"/>
      <c r="BD127" s="1124"/>
      <c r="BE127" s="1125"/>
      <c r="BF127" s="1126" t="s">
        <v>488</v>
      </c>
      <c r="BG127" s="1124"/>
      <c r="BH127" s="1124"/>
      <c r="BI127" s="1124"/>
      <c r="BJ127" s="1124"/>
      <c r="BK127" s="1124"/>
      <c r="BL127" s="1125"/>
      <c r="BM127" s="1126" t="s">
        <v>489</v>
      </c>
      <c r="BN127" s="1124"/>
      <c r="BO127" s="1124"/>
      <c r="BP127" s="1124"/>
      <c r="BQ127" s="1124"/>
      <c r="BR127" s="1124"/>
      <c r="BS127" s="1125"/>
      <c r="BT127" s="1126" t="s">
        <v>490</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491</v>
      </c>
      <c r="CQ127" s="1041"/>
      <c r="CR127" s="1041"/>
      <c r="CS127" s="1041"/>
      <c r="CT127" s="1041"/>
      <c r="CU127" s="1041"/>
      <c r="CV127" s="1041"/>
      <c r="CW127" s="1041"/>
      <c r="CX127" s="1041"/>
      <c r="CY127" s="1041"/>
      <c r="CZ127" s="1041"/>
      <c r="DA127" s="1041"/>
      <c r="DB127" s="1041"/>
      <c r="DC127" s="1041"/>
      <c r="DD127" s="1041"/>
      <c r="DE127" s="1041"/>
      <c r="DF127" s="1042"/>
      <c r="DG127" s="1010" t="s">
        <v>130</v>
      </c>
      <c r="DH127" s="1011"/>
      <c r="DI127" s="1011"/>
      <c r="DJ127" s="1011"/>
      <c r="DK127" s="1011"/>
      <c r="DL127" s="1011" t="s">
        <v>130</v>
      </c>
      <c r="DM127" s="1011"/>
      <c r="DN127" s="1011"/>
      <c r="DO127" s="1011"/>
      <c r="DP127" s="1011"/>
      <c r="DQ127" s="1011" t="s">
        <v>130</v>
      </c>
      <c r="DR127" s="1011"/>
      <c r="DS127" s="1011"/>
      <c r="DT127" s="1011"/>
      <c r="DU127" s="1011"/>
      <c r="DV127" s="1012" t="s">
        <v>130</v>
      </c>
      <c r="DW127" s="1012"/>
      <c r="DX127" s="1012"/>
      <c r="DY127" s="1012"/>
      <c r="DZ127" s="1013"/>
    </row>
    <row r="128" spans="1:130" s="246" customFormat="1" ht="26.25" customHeight="1" thickBot="1" x14ac:dyDescent="0.2">
      <c r="A128" s="1134" t="s">
        <v>492</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493</v>
      </c>
      <c r="X128" s="1136"/>
      <c r="Y128" s="1136"/>
      <c r="Z128" s="1137"/>
      <c r="AA128" s="1138">
        <v>119315</v>
      </c>
      <c r="AB128" s="1139"/>
      <c r="AC128" s="1139"/>
      <c r="AD128" s="1139"/>
      <c r="AE128" s="1140"/>
      <c r="AF128" s="1141">
        <v>122731</v>
      </c>
      <c r="AG128" s="1139"/>
      <c r="AH128" s="1139"/>
      <c r="AI128" s="1139"/>
      <c r="AJ128" s="1140"/>
      <c r="AK128" s="1141">
        <v>140700</v>
      </c>
      <c r="AL128" s="1139"/>
      <c r="AM128" s="1139"/>
      <c r="AN128" s="1139"/>
      <c r="AO128" s="1140"/>
      <c r="AP128" s="1142"/>
      <c r="AQ128" s="1143"/>
      <c r="AR128" s="1143"/>
      <c r="AS128" s="1143"/>
      <c r="AT128" s="1144"/>
      <c r="AU128" s="282"/>
      <c r="AV128" s="282"/>
      <c r="AW128" s="282"/>
      <c r="AX128" s="979" t="s">
        <v>494</v>
      </c>
      <c r="AY128" s="980"/>
      <c r="AZ128" s="980"/>
      <c r="BA128" s="980"/>
      <c r="BB128" s="980"/>
      <c r="BC128" s="980"/>
      <c r="BD128" s="980"/>
      <c r="BE128" s="981"/>
      <c r="BF128" s="1145" t="s">
        <v>130</v>
      </c>
      <c r="BG128" s="1146"/>
      <c r="BH128" s="1146"/>
      <c r="BI128" s="1146"/>
      <c r="BJ128" s="1146"/>
      <c r="BK128" s="1146"/>
      <c r="BL128" s="1147"/>
      <c r="BM128" s="1145">
        <v>12.51</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495</v>
      </c>
      <c r="CQ128" s="1128"/>
      <c r="CR128" s="1128"/>
      <c r="CS128" s="1128"/>
      <c r="CT128" s="1128"/>
      <c r="CU128" s="1128"/>
      <c r="CV128" s="1128"/>
      <c r="CW128" s="1128"/>
      <c r="CX128" s="1128"/>
      <c r="CY128" s="1128"/>
      <c r="CZ128" s="1128"/>
      <c r="DA128" s="1128"/>
      <c r="DB128" s="1128"/>
      <c r="DC128" s="1128"/>
      <c r="DD128" s="1128"/>
      <c r="DE128" s="1128"/>
      <c r="DF128" s="1129"/>
      <c r="DG128" s="1130" t="s">
        <v>130</v>
      </c>
      <c r="DH128" s="1131"/>
      <c r="DI128" s="1131"/>
      <c r="DJ128" s="1131"/>
      <c r="DK128" s="1131"/>
      <c r="DL128" s="1131" t="s">
        <v>130</v>
      </c>
      <c r="DM128" s="1131"/>
      <c r="DN128" s="1131"/>
      <c r="DO128" s="1131"/>
      <c r="DP128" s="1131"/>
      <c r="DQ128" s="1131" t="s">
        <v>130</v>
      </c>
      <c r="DR128" s="1131"/>
      <c r="DS128" s="1131"/>
      <c r="DT128" s="1131"/>
      <c r="DU128" s="1131"/>
      <c r="DV128" s="1132" t="s">
        <v>130</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496</v>
      </c>
      <c r="X129" s="1165"/>
      <c r="Y129" s="1165"/>
      <c r="Z129" s="1166"/>
      <c r="AA129" s="1049">
        <v>20137232</v>
      </c>
      <c r="AB129" s="1050"/>
      <c r="AC129" s="1050"/>
      <c r="AD129" s="1050"/>
      <c r="AE129" s="1051"/>
      <c r="AF129" s="1052">
        <v>19782658</v>
      </c>
      <c r="AG129" s="1050"/>
      <c r="AH129" s="1050"/>
      <c r="AI129" s="1050"/>
      <c r="AJ129" s="1051"/>
      <c r="AK129" s="1052">
        <v>19783240</v>
      </c>
      <c r="AL129" s="1050"/>
      <c r="AM129" s="1050"/>
      <c r="AN129" s="1050"/>
      <c r="AO129" s="1051"/>
      <c r="AP129" s="1167"/>
      <c r="AQ129" s="1168"/>
      <c r="AR129" s="1168"/>
      <c r="AS129" s="1168"/>
      <c r="AT129" s="1169"/>
      <c r="AU129" s="284"/>
      <c r="AV129" s="284"/>
      <c r="AW129" s="284"/>
      <c r="AX129" s="1158" t="s">
        <v>497</v>
      </c>
      <c r="AY129" s="1041"/>
      <c r="AZ129" s="1041"/>
      <c r="BA129" s="1041"/>
      <c r="BB129" s="1041"/>
      <c r="BC129" s="1041"/>
      <c r="BD129" s="1041"/>
      <c r="BE129" s="1042"/>
      <c r="BF129" s="1159" t="s">
        <v>130</v>
      </c>
      <c r="BG129" s="1160"/>
      <c r="BH129" s="1160"/>
      <c r="BI129" s="1160"/>
      <c r="BJ129" s="1160"/>
      <c r="BK129" s="1160"/>
      <c r="BL129" s="1161"/>
      <c r="BM129" s="1159">
        <v>17.510000000000002</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499</v>
      </c>
      <c r="X130" s="1165"/>
      <c r="Y130" s="1165"/>
      <c r="Z130" s="1166"/>
      <c r="AA130" s="1049">
        <v>2466841</v>
      </c>
      <c r="AB130" s="1050"/>
      <c r="AC130" s="1050"/>
      <c r="AD130" s="1050"/>
      <c r="AE130" s="1051"/>
      <c r="AF130" s="1052">
        <v>2471479</v>
      </c>
      <c r="AG130" s="1050"/>
      <c r="AH130" s="1050"/>
      <c r="AI130" s="1050"/>
      <c r="AJ130" s="1051"/>
      <c r="AK130" s="1052">
        <v>2486564</v>
      </c>
      <c r="AL130" s="1050"/>
      <c r="AM130" s="1050"/>
      <c r="AN130" s="1050"/>
      <c r="AO130" s="1051"/>
      <c r="AP130" s="1167"/>
      <c r="AQ130" s="1168"/>
      <c r="AR130" s="1168"/>
      <c r="AS130" s="1168"/>
      <c r="AT130" s="1169"/>
      <c r="AU130" s="284"/>
      <c r="AV130" s="284"/>
      <c r="AW130" s="284"/>
      <c r="AX130" s="1158" t="s">
        <v>500</v>
      </c>
      <c r="AY130" s="1041"/>
      <c r="AZ130" s="1041"/>
      <c r="BA130" s="1041"/>
      <c r="BB130" s="1041"/>
      <c r="BC130" s="1041"/>
      <c r="BD130" s="1041"/>
      <c r="BE130" s="1042"/>
      <c r="BF130" s="1195">
        <v>5.2</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501</v>
      </c>
      <c r="X131" s="1203"/>
      <c r="Y131" s="1203"/>
      <c r="Z131" s="1204"/>
      <c r="AA131" s="1096">
        <v>17670391</v>
      </c>
      <c r="AB131" s="1075"/>
      <c r="AC131" s="1075"/>
      <c r="AD131" s="1075"/>
      <c r="AE131" s="1076"/>
      <c r="AF131" s="1074">
        <v>17311179</v>
      </c>
      <c r="AG131" s="1075"/>
      <c r="AH131" s="1075"/>
      <c r="AI131" s="1075"/>
      <c r="AJ131" s="1076"/>
      <c r="AK131" s="1074">
        <v>17296676</v>
      </c>
      <c r="AL131" s="1075"/>
      <c r="AM131" s="1075"/>
      <c r="AN131" s="1075"/>
      <c r="AO131" s="1076"/>
      <c r="AP131" s="1205"/>
      <c r="AQ131" s="1206"/>
      <c r="AR131" s="1206"/>
      <c r="AS131" s="1206"/>
      <c r="AT131" s="1207"/>
      <c r="AU131" s="284"/>
      <c r="AV131" s="284"/>
      <c r="AW131" s="284"/>
      <c r="AX131" s="1177" t="s">
        <v>502</v>
      </c>
      <c r="AY131" s="1128"/>
      <c r="AZ131" s="1128"/>
      <c r="BA131" s="1128"/>
      <c r="BB131" s="1128"/>
      <c r="BC131" s="1128"/>
      <c r="BD131" s="1128"/>
      <c r="BE131" s="1129"/>
      <c r="BF131" s="1178" t="s">
        <v>130</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504</v>
      </c>
      <c r="W132" s="1188"/>
      <c r="X132" s="1188"/>
      <c r="Y132" s="1188"/>
      <c r="Z132" s="1189"/>
      <c r="AA132" s="1190">
        <v>5.2738504769999999</v>
      </c>
      <c r="AB132" s="1191"/>
      <c r="AC132" s="1191"/>
      <c r="AD132" s="1191"/>
      <c r="AE132" s="1192"/>
      <c r="AF132" s="1193">
        <v>5.6418225470000003</v>
      </c>
      <c r="AG132" s="1191"/>
      <c r="AH132" s="1191"/>
      <c r="AI132" s="1191"/>
      <c r="AJ132" s="1192"/>
      <c r="AK132" s="1193">
        <v>4.7643489419999998</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505</v>
      </c>
      <c r="W133" s="1171"/>
      <c r="X133" s="1171"/>
      <c r="Y133" s="1171"/>
      <c r="Z133" s="1172"/>
      <c r="AA133" s="1173">
        <v>5.0999999999999996</v>
      </c>
      <c r="AB133" s="1174"/>
      <c r="AC133" s="1174"/>
      <c r="AD133" s="1174"/>
      <c r="AE133" s="1175"/>
      <c r="AF133" s="1173">
        <v>5.2</v>
      </c>
      <c r="AG133" s="1174"/>
      <c r="AH133" s="1174"/>
      <c r="AI133" s="1174"/>
      <c r="AJ133" s="1175"/>
      <c r="AK133" s="1173">
        <v>5.2</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1x/28/vGaPig/yp7Aa7QsuITt7VsgcWB7ocnQx9syGkXENTP6XIwoSL6eB3eYsa5nE7PidDKzEWXZn13JzJ/w==" saltValue="AZnzwt44XQ7AnOYzMu24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CVaua0V4DS7BV1ARcWWZ+G8DLr0tatWBJKFe+TraEHqCBxTQYwdcXNFVw4WKEgjxn5sP7P9yPZAR5PC3rKDlA==" saltValue="I2VKPutUjGCSi2EOA/LF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FuPcCiwxrbIvBLqsowGKREjtDRE8Azjnvq84g1pKKghAIUTf3Gr5jv1j/utM8vgvmBsn4GayYNLWs2egUvkmg==" saltValue="2pTFt4dsz5LiYExnGNdu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514</v>
      </c>
      <c r="AL9" s="1214"/>
      <c r="AM9" s="1214"/>
      <c r="AN9" s="1215"/>
      <c r="AO9" s="312">
        <v>7113186</v>
      </c>
      <c r="AP9" s="312">
        <v>96769</v>
      </c>
      <c r="AQ9" s="313">
        <v>72852</v>
      </c>
      <c r="AR9" s="314">
        <v>32.799999999999997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515</v>
      </c>
      <c r="AL10" s="1214"/>
      <c r="AM10" s="1214"/>
      <c r="AN10" s="1215"/>
      <c r="AO10" s="315">
        <v>1049997</v>
      </c>
      <c r="AP10" s="315">
        <v>14284</v>
      </c>
      <c r="AQ10" s="316">
        <v>5779</v>
      </c>
      <c r="AR10" s="317">
        <v>147.19999999999999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516</v>
      </c>
      <c r="AL11" s="1214"/>
      <c r="AM11" s="1214"/>
      <c r="AN11" s="1215"/>
      <c r="AO11" s="315">
        <v>73038</v>
      </c>
      <c r="AP11" s="315">
        <v>994</v>
      </c>
      <c r="AQ11" s="316">
        <v>5205</v>
      </c>
      <c r="AR11" s="317">
        <v>-80.900000000000006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517</v>
      </c>
      <c r="AL12" s="1214"/>
      <c r="AM12" s="1214"/>
      <c r="AN12" s="1215"/>
      <c r="AO12" s="315" t="s">
        <v>518</v>
      </c>
      <c r="AP12" s="315" t="s">
        <v>518</v>
      </c>
      <c r="AQ12" s="316">
        <v>1186</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519</v>
      </c>
      <c r="AL13" s="1214"/>
      <c r="AM13" s="1214"/>
      <c r="AN13" s="1215"/>
      <c r="AO13" s="315" t="s">
        <v>518</v>
      </c>
      <c r="AP13" s="315" t="s">
        <v>518</v>
      </c>
      <c r="AQ13" s="316">
        <v>2</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520</v>
      </c>
      <c r="AL14" s="1214"/>
      <c r="AM14" s="1214"/>
      <c r="AN14" s="1215"/>
      <c r="AO14" s="315">
        <v>248689</v>
      </c>
      <c r="AP14" s="315">
        <v>3383</v>
      </c>
      <c r="AQ14" s="316">
        <v>3005</v>
      </c>
      <c r="AR14" s="317">
        <v>12.6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521</v>
      </c>
      <c r="AL15" s="1214"/>
      <c r="AM15" s="1214"/>
      <c r="AN15" s="1215"/>
      <c r="AO15" s="315">
        <v>88055</v>
      </c>
      <c r="AP15" s="315">
        <v>1198</v>
      </c>
      <c r="AQ15" s="316">
        <v>1720</v>
      </c>
      <c r="AR15" s="317">
        <v>-30.3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522</v>
      </c>
      <c r="AL16" s="1217"/>
      <c r="AM16" s="1217"/>
      <c r="AN16" s="1218"/>
      <c r="AO16" s="315">
        <v>-700781</v>
      </c>
      <c r="AP16" s="315">
        <v>-9534</v>
      </c>
      <c r="AQ16" s="316">
        <v>-6900</v>
      </c>
      <c r="AR16" s="317">
        <v>38.200000000000003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7872184</v>
      </c>
      <c r="AP17" s="315">
        <v>107094</v>
      </c>
      <c r="AQ17" s="316">
        <v>82850</v>
      </c>
      <c r="AR17" s="317">
        <v>29.3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527</v>
      </c>
      <c r="AL21" s="1209"/>
      <c r="AM21" s="1209"/>
      <c r="AN21" s="1210"/>
      <c r="AO21" s="327">
        <v>10.98</v>
      </c>
      <c r="AP21" s="328">
        <v>8.1999999999999993</v>
      </c>
      <c r="AQ21" s="329">
        <v>2.78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528</v>
      </c>
      <c r="AL22" s="1209"/>
      <c r="AM22" s="1209"/>
      <c r="AN22" s="1210"/>
      <c r="AO22" s="332">
        <v>98.5</v>
      </c>
      <c r="AP22" s="333">
        <v>97.9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532</v>
      </c>
      <c r="AL32" s="1225"/>
      <c r="AM32" s="1225"/>
      <c r="AN32" s="1226"/>
      <c r="AO32" s="342">
        <v>3057984</v>
      </c>
      <c r="AP32" s="342">
        <v>41601</v>
      </c>
      <c r="AQ32" s="343">
        <v>53769</v>
      </c>
      <c r="AR32" s="344">
        <v>-22.6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533</v>
      </c>
      <c r="AL33" s="1225"/>
      <c r="AM33" s="1225"/>
      <c r="AN33" s="122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534</v>
      </c>
      <c r="AL34" s="1225"/>
      <c r="AM34" s="1225"/>
      <c r="AN34" s="1226"/>
      <c r="AO34" s="342" t="s">
        <v>518</v>
      </c>
      <c r="AP34" s="342" t="s">
        <v>518</v>
      </c>
      <c r="AQ34" s="343">
        <v>30</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535</v>
      </c>
      <c r="AL35" s="1225"/>
      <c r="AM35" s="1225"/>
      <c r="AN35" s="1226"/>
      <c r="AO35" s="342">
        <v>392581</v>
      </c>
      <c r="AP35" s="342">
        <v>5341</v>
      </c>
      <c r="AQ35" s="343">
        <v>13935</v>
      </c>
      <c r="AR35" s="344">
        <v>-61.7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536</v>
      </c>
      <c r="AL36" s="1225"/>
      <c r="AM36" s="1225"/>
      <c r="AN36" s="1226"/>
      <c r="AO36" s="342">
        <v>773</v>
      </c>
      <c r="AP36" s="342">
        <v>11</v>
      </c>
      <c r="AQ36" s="343">
        <v>1254</v>
      </c>
      <c r="AR36" s="344">
        <v>-99.1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537</v>
      </c>
      <c r="AL37" s="1225"/>
      <c r="AM37" s="1225"/>
      <c r="AN37" s="1226"/>
      <c r="AO37" s="342" t="s">
        <v>518</v>
      </c>
      <c r="AP37" s="342" t="s">
        <v>518</v>
      </c>
      <c r="AQ37" s="343">
        <v>601</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538</v>
      </c>
      <c r="AL38" s="1228"/>
      <c r="AM38" s="1228"/>
      <c r="AN38" s="1229"/>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539</v>
      </c>
      <c r="AL39" s="1228"/>
      <c r="AM39" s="1228"/>
      <c r="AN39" s="1229"/>
      <c r="AO39" s="342">
        <v>-140700</v>
      </c>
      <c r="AP39" s="342">
        <v>-1914</v>
      </c>
      <c r="AQ39" s="343">
        <v>-4013</v>
      </c>
      <c r="AR39" s="344">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540</v>
      </c>
      <c r="AL40" s="1225"/>
      <c r="AM40" s="1225"/>
      <c r="AN40" s="1226"/>
      <c r="AO40" s="342">
        <v>-2486564</v>
      </c>
      <c r="AP40" s="342">
        <v>-33828</v>
      </c>
      <c r="AQ40" s="343">
        <v>-48341</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300</v>
      </c>
      <c r="AL41" s="1231"/>
      <c r="AM41" s="1231"/>
      <c r="AN41" s="1232"/>
      <c r="AO41" s="342">
        <v>824074</v>
      </c>
      <c r="AP41" s="342">
        <v>11211</v>
      </c>
      <c r="AQ41" s="343">
        <v>17235</v>
      </c>
      <c r="AR41" s="344">
        <v>-35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509</v>
      </c>
      <c r="AN49" s="1221" t="s">
        <v>544</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7965894</v>
      </c>
      <c r="AN51" s="364">
        <v>104513</v>
      </c>
      <c r="AO51" s="365">
        <v>-29.4</v>
      </c>
      <c r="AP51" s="366">
        <v>66255</v>
      </c>
      <c r="AQ51" s="367">
        <v>3.6</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5463085</v>
      </c>
      <c r="AN52" s="372">
        <v>71676</v>
      </c>
      <c r="AO52" s="373">
        <v>19.3</v>
      </c>
      <c r="AP52" s="374">
        <v>31822</v>
      </c>
      <c r="AQ52" s="375">
        <v>8.8000000000000007</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4606777</v>
      </c>
      <c r="AN53" s="364">
        <v>60894</v>
      </c>
      <c r="AO53" s="365">
        <v>-41.7</v>
      </c>
      <c r="AP53" s="366">
        <v>92247</v>
      </c>
      <c r="AQ53" s="367">
        <v>39.200000000000003</v>
      </c>
      <c r="AR53" s="368">
        <v>-80.900000000000006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3320089</v>
      </c>
      <c r="AN54" s="372">
        <v>43886</v>
      </c>
      <c r="AO54" s="373">
        <v>-38.799999999999997</v>
      </c>
      <c r="AP54" s="374">
        <v>37204</v>
      </c>
      <c r="AQ54" s="375">
        <v>16.899999999999999</v>
      </c>
      <c r="AR54" s="376">
        <v>-55.7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7361915</v>
      </c>
      <c r="AN55" s="364">
        <v>98223</v>
      </c>
      <c r="AO55" s="365">
        <v>61.3</v>
      </c>
      <c r="AP55" s="366">
        <v>67319</v>
      </c>
      <c r="AQ55" s="367">
        <v>-27</v>
      </c>
      <c r="AR55" s="368">
        <v>88.3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5956991</v>
      </c>
      <c r="AN56" s="372">
        <v>79478</v>
      </c>
      <c r="AO56" s="373">
        <v>81.099999999999994</v>
      </c>
      <c r="AP56" s="374">
        <v>38101</v>
      </c>
      <c r="AQ56" s="375">
        <v>2.4</v>
      </c>
      <c r="AR56" s="376">
        <v>78.7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4807671</v>
      </c>
      <c r="AN57" s="364">
        <v>64728</v>
      </c>
      <c r="AO57" s="365">
        <v>-34.1</v>
      </c>
      <c r="AP57" s="366">
        <v>70615</v>
      </c>
      <c r="AQ57" s="367">
        <v>4.9000000000000004</v>
      </c>
      <c r="AR57" s="368">
        <v>-39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3249518</v>
      </c>
      <c r="AN58" s="372">
        <v>43750</v>
      </c>
      <c r="AO58" s="373">
        <v>-45</v>
      </c>
      <c r="AP58" s="374">
        <v>37382</v>
      </c>
      <c r="AQ58" s="375">
        <v>-1.9</v>
      </c>
      <c r="AR58" s="376">
        <v>-43.1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7022608</v>
      </c>
      <c r="AN59" s="364">
        <v>95537</v>
      </c>
      <c r="AO59" s="365">
        <v>47.6</v>
      </c>
      <c r="AP59" s="366">
        <v>69185</v>
      </c>
      <c r="AQ59" s="367">
        <v>-2</v>
      </c>
      <c r="AR59" s="368">
        <v>49.6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4775828</v>
      </c>
      <c r="AN60" s="372">
        <v>64971</v>
      </c>
      <c r="AO60" s="373">
        <v>48.5</v>
      </c>
      <c r="AP60" s="374">
        <v>38519</v>
      </c>
      <c r="AQ60" s="375">
        <v>3</v>
      </c>
      <c r="AR60" s="376">
        <v>45.5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6352973</v>
      </c>
      <c r="AN61" s="379">
        <v>84779</v>
      </c>
      <c r="AO61" s="380">
        <v>0.7</v>
      </c>
      <c r="AP61" s="381">
        <v>73124</v>
      </c>
      <c r="AQ61" s="382">
        <v>3.7</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4553102</v>
      </c>
      <c r="AN62" s="372">
        <v>60752</v>
      </c>
      <c r="AO62" s="373">
        <v>13</v>
      </c>
      <c r="AP62" s="374">
        <v>36606</v>
      </c>
      <c r="AQ62" s="375">
        <v>5.8</v>
      </c>
      <c r="AR62" s="376">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rVXe7inuFMD6+ac7Bn/abjBEhU0FztZoz0UQj8rqYzMFEwnX5ftCcnEmn/abf+njGaMsUNT1Y1QAgOmsES9GA==" saltValue="f8SHH100hVXA08QVWLXS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mkJFC0q/bQHInf6ZO3JYl+cQeyLTTXS5613uXeI4OQRt2NxaKzp+Ut4p6L88Q2qI8KUytrL7nEGhduD0SVeTQ==" saltValue="ZSzCUOTT9W9XolIpOap7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lkY9BoVNBsZtK6vnEvM7JbpcPZPXmmcyVomFdLgZjvGvU4QEOhqJ0EvE+v+bueKBwlWYcPQPT/5JPI0P24OgQ==" saltValue="WlTgs1GHe7gdQRDVZeog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3" t="s">
        <v>3</v>
      </c>
      <c r="D47" s="1233"/>
      <c r="E47" s="1234"/>
      <c r="F47" s="11">
        <v>67.52</v>
      </c>
      <c r="G47" s="12">
        <v>67.849999999999994</v>
      </c>
      <c r="H47" s="12">
        <v>61.72</v>
      </c>
      <c r="I47" s="12">
        <v>54.71</v>
      </c>
      <c r="J47" s="13">
        <v>47.33</v>
      </c>
    </row>
    <row r="48" spans="2:10" ht="57.75" customHeight="1" x14ac:dyDescent="0.15">
      <c r="B48" s="14"/>
      <c r="C48" s="1235" t="s">
        <v>4</v>
      </c>
      <c r="D48" s="1235"/>
      <c r="E48" s="1236"/>
      <c r="F48" s="15">
        <v>3.74</v>
      </c>
      <c r="G48" s="16">
        <v>2.25</v>
      </c>
      <c r="H48" s="16">
        <v>0.71</v>
      </c>
      <c r="I48" s="16">
        <v>1.07</v>
      </c>
      <c r="J48" s="17">
        <v>0.94</v>
      </c>
    </row>
    <row r="49" spans="2:10" ht="57.75" customHeight="1" thickBot="1" x14ac:dyDescent="0.2">
      <c r="B49" s="18"/>
      <c r="C49" s="1237" t="s">
        <v>5</v>
      </c>
      <c r="D49" s="1237"/>
      <c r="E49" s="1238"/>
      <c r="F49" s="19">
        <v>2.96</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HwSDKGAvi07QS7zrDhdDxnw/ax0BiLzGchHxnlRvjnWop/bues+FCp55VxAuExshLfPpucXQAZ+yOHLlFthZg==" saltValue="DCKeg8fyZQk6kKZQ2SuC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2020-09-08T00:37:47Z</cp:lastPrinted>
  <dcterms:created xsi:type="dcterms:W3CDTF">2020-02-10T05:30:08Z</dcterms:created>
  <dcterms:modified xsi:type="dcterms:W3CDTF">2020-09-15T06:54:52Z</dcterms:modified>
  <cp:category/>
</cp:coreProperties>
</file>