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05004000地方創生局市町村課\長期保存\04財政担当\01旧財政係\地方交付税\01普通交付税等\■R02普通交付税\05_算定結果（各種報告，通知・ＨＰ更新，調整額復活）\14_県HP掲載\掲載資料\"/>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F10" i="3" s="1"/>
  <c r="G10" i="3" s="1"/>
  <c r="D11" i="3"/>
  <c r="D12" i="3"/>
  <c r="F12" i="3" s="1"/>
  <c r="G12" i="3" s="1"/>
  <c r="D13" i="3"/>
  <c r="D14" i="3"/>
  <c r="D15" i="3"/>
  <c r="D16" i="3"/>
  <c r="D17" i="3"/>
  <c r="F17" i="3" s="1"/>
  <c r="D18" i="3"/>
  <c r="D19" i="3"/>
  <c r="F19" i="3" s="1"/>
  <c r="G19" i="3" s="1"/>
  <c r="D20" i="3"/>
  <c r="D21" i="3"/>
  <c r="F21" i="3" s="1"/>
  <c r="G21" i="3" s="1"/>
  <c r="D22" i="3"/>
  <c r="F22" i="3" s="1"/>
  <c r="G22" i="3" s="1"/>
  <c r="D23" i="3"/>
  <c r="F23" i="3" s="1"/>
  <c r="G23" i="3" s="1"/>
  <c r="D24" i="3"/>
  <c r="F24" i="3" s="1"/>
  <c r="G24" i="3" s="1"/>
  <c r="D25" i="3"/>
  <c r="F25" i="3" s="1"/>
  <c r="G25" i="3" s="1"/>
  <c r="D26" i="3"/>
  <c r="F26" i="3" s="1"/>
  <c r="G26" i="3" s="1"/>
  <c r="D27" i="3"/>
  <c r="D28" i="3"/>
  <c r="F28" i="3" s="1"/>
  <c r="G28" i="3" s="1"/>
  <c r="D29" i="3"/>
  <c r="F29" i="3" s="1"/>
  <c r="G29" i="3" s="1"/>
  <c r="D30" i="3"/>
  <c r="D31" i="3"/>
  <c r="F31" i="3" s="1"/>
  <c r="G31" i="3" s="1"/>
  <c r="D32" i="3"/>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9" i="2"/>
  <c r="E9" i="2"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D33" i="1"/>
  <c r="F33" i="1" s="1"/>
  <c r="G33" i="1" s="1"/>
  <c r="E33" i="1"/>
  <c r="D34" i="1"/>
  <c r="E34" i="1"/>
  <c r="E35" i="1"/>
  <c r="B33" i="2"/>
  <c r="C33" i="2"/>
  <c r="B34" i="2"/>
  <c r="C34" i="2"/>
  <c r="D34" i="2" s="1"/>
  <c r="E34" i="2" s="1"/>
  <c r="F30" i="3"/>
  <c r="G30" i="3" s="1"/>
  <c r="F27" i="3"/>
  <c r="G27" i="3" s="1"/>
  <c r="F18" i="3"/>
  <c r="G18" i="3" s="1"/>
  <c r="F14" i="3"/>
  <c r="G14" i="3" s="1"/>
  <c r="B35" i="2" l="1"/>
  <c r="F20" i="3"/>
  <c r="G20" i="3" s="1"/>
  <c r="F32" i="3"/>
  <c r="G32" i="3" s="1"/>
  <c r="F16" i="3"/>
  <c r="G16" i="3" s="1"/>
  <c r="E34" i="3"/>
  <c r="D33" i="2"/>
  <c r="E33" i="2" s="1"/>
  <c r="C35" i="2"/>
  <c r="E35" i="3" s="1"/>
  <c r="E33" i="3"/>
  <c r="D33" i="3"/>
  <c r="D34" i="3"/>
  <c r="G17" i="3"/>
  <c r="D35" i="1"/>
  <c r="F34" i="1"/>
  <c r="G34" i="1" s="1"/>
  <c r="F15" i="3"/>
  <c r="G15" i="3" s="1"/>
  <c r="F11" i="3"/>
  <c r="G11" i="3" s="1"/>
  <c r="F13" i="3"/>
  <c r="G13" i="3" s="1"/>
  <c r="F34" i="3" l="1"/>
  <c r="G34" i="3" s="1"/>
  <c r="D35" i="2"/>
  <c r="E35" i="2" s="1"/>
  <c r="F35" i="1"/>
  <c r="G35" i="1" s="1"/>
  <c r="D35" i="3"/>
  <c r="F33" i="3"/>
  <c r="G33" i="3" s="1"/>
  <c r="F35" i="3" l="1"/>
  <c r="G35" i="3" s="1"/>
</calcChain>
</file>

<file path=xl/sharedStrings.xml><?xml version="1.0" encoding="utf-8"?>
<sst xmlns="http://schemas.openxmlformats.org/spreadsheetml/2006/main" count="114" uniqueCount="56">
  <si>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</si>
  <si>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</si>
  <si>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</si>
  <si>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</si>
  <si>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</si>
  <si>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</si>
  <si>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</si>
  <si>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</si>
  <si>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</si>
  <si>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</si>
  <si>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</si>
  <si>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</si>
  <si>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</si>
  <si>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</si>
  <si>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</si>
  <si>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</si>
  <si>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</si>
  <si>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</si>
  <si>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</si>
  <si>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</si>
  <si>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</si>
  <si>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</si>
  <si>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</si>
  <si>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</si>
  <si>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</si>
  <si>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</si>
  <si>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</si>
  <si>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</si>
  <si>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</si>
  <si>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</si>
  <si>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</si>
  <si>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</si>
  <si>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</si>
  <si>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</si>
  <si>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</si>
  <si>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</si>
  <si>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</si>
  <si>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</si>
  <si>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</si>
  <si>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</si>
  <si>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</si>
  <si>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</si>
  <si>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</si>
  <si>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</si>
  <si>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</si>
  <si>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</si>
  <si>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</si>
  <si>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 xml:space="preserve"> Ｂ</t>
    <phoneticPr fontId="3"/>
  </si>
  <si>
    <t xml:space="preserve"> Ｂ</t>
    <phoneticPr fontId="3"/>
  </si>
  <si>
    <t>Ｂ</t>
    <phoneticPr fontId="3"/>
  </si>
  <si>
    <t>令和元年度</t>
    <rPh sb="0" eb="2">
      <t>レイワ</t>
    </rPh>
    <rPh sb="2" eb="4">
      <t>ガンネン</t>
    </rPh>
    <rPh sb="4" eb="5">
      <t>ド</t>
    </rPh>
    <phoneticPr fontId="3"/>
  </si>
  <si>
    <t>令和２年度</t>
    <rPh sb="0" eb="2">
      <t>レイワ</t>
    </rPh>
    <rPh sb="3" eb="5">
      <t>ネンド</t>
    </rPh>
    <phoneticPr fontId="3"/>
  </si>
  <si>
    <t>令和２年度普通交付税決定額市町村別一覧</t>
    <rPh sb="0" eb="2">
      <t>レイワ</t>
    </rPh>
    <rPh sb="3" eb="5">
      <t>ネンド</t>
    </rPh>
    <rPh sb="5" eb="7">
      <t>フツウ</t>
    </rPh>
    <rPh sb="7" eb="10">
      <t>コウフゼイ</t>
    </rPh>
    <rPh sb="10" eb="13">
      <t>ケッテイガク</t>
    </rPh>
    <rPh sb="13" eb="16">
      <t>シチョウソン</t>
    </rPh>
    <rPh sb="16" eb="17">
      <t>ベツ</t>
    </rPh>
    <rPh sb="17" eb="19">
      <t>イチラン</t>
    </rPh>
    <phoneticPr fontId="3"/>
  </si>
  <si>
    <t>令和２年度臨時財政対策債発行可能額市町村別一覧</t>
    <rPh sb="0" eb="2">
      <t>レイワ</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3"/>
  </si>
  <si>
    <t>令和２年度普通交付税及び臨時財政対策債発行可能額の合計額市町村別一覧</t>
    <rPh sb="0" eb="2">
      <t>レイワ</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3"/>
  </si>
  <si>
    <t>令和２年度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</si>
</sst>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Normal="85" zoomScaleSheetLayoutView="100" workbookViewId="0">
      <selection activeCell="D33" sqref="D33"/>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c r="A1" s="1"/>
      <c r="F1" s="130"/>
      <c r="G1" s="130"/>
    </row>
    <row r="2" spans="1:7" ht="16.5" customHeight="1">
      <c r="A2" s="1"/>
    </row>
    <row r="3" spans="1:7" ht="16.5" customHeight="1">
      <c r="C3" s="1"/>
      <c r="D3" s="49" t="s">
        <v>52</v>
      </c>
      <c r="E3" s="1"/>
      <c r="F3" s="1"/>
    </row>
    <row r="4" spans="1:7" ht="16.5" customHeight="1">
      <c r="C4" s="1"/>
      <c r="D4" s="48"/>
      <c r="E4" s="1"/>
      <c r="F4" s="1"/>
    </row>
    <row r="5" spans="1:7" ht="13.5" customHeight="1">
      <c r="C5" s="1"/>
      <c r="D5" s="4"/>
      <c r="E5" s="1"/>
      <c r="F5" s="1"/>
    </row>
    <row r="6" spans="1:7" ht="16.5" customHeight="1" thickBot="1">
      <c r="A6" s="6"/>
      <c r="B6" s="5"/>
      <c r="C6" s="6"/>
      <c r="D6" s="6"/>
      <c r="E6" s="6"/>
      <c r="F6" s="6"/>
      <c r="G6" s="7" t="s">
        <v>0</v>
      </c>
    </row>
    <row r="7" spans="1:7" s="12" customFormat="1" ht="16.5" customHeight="1">
      <c r="A7" s="8"/>
      <c r="B7" s="128" t="s">
        <v>1</v>
      </c>
      <c r="C7" s="9"/>
      <c r="D7" s="101" t="s">
        <v>51</v>
      </c>
      <c r="E7" s="123" t="s">
        <v>50</v>
      </c>
      <c r="F7" s="10" t="s">
        <v>42</v>
      </c>
      <c r="G7" s="11" t="s">
        <v>2</v>
      </c>
    </row>
    <row r="8" spans="1:7" ht="16.5" customHeight="1" thickBot="1">
      <c r="A8" s="13"/>
      <c r="B8" s="129"/>
      <c r="C8" s="14"/>
      <c r="D8" s="46" t="s">
        <v>3</v>
      </c>
      <c r="E8" s="127" t="s">
        <v>49</v>
      </c>
      <c r="F8" s="15" t="s">
        <v>43</v>
      </c>
      <c r="G8" s="16" t="s">
        <v>44</v>
      </c>
    </row>
    <row r="9" spans="1:7" ht="16.5" customHeight="1">
      <c r="A9" s="17"/>
      <c r="B9" s="18" t="s">
        <v>4</v>
      </c>
      <c r="C9" s="19"/>
      <c r="D9" s="60">
        <v>7913957</v>
      </c>
      <c r="E9" s="61">
        <v>7524427</v>
      </c>
      <c r="F9" s="62">
        <f>D9-E9</f>
        <v>389530</v>
      </c>
      <c r="G9" s="63">
        <f>F9/E9*100</f>
        <v>5.1768726043856894</v>
      </c>
    </row>
    <row r="10" spans="1:7" ht="16.5" customHeight="1">
      <c r="A10" s="20"/>
      <c r="B10" s="21" t="s">
        <v>5</v>
      </c>
      <c r="C10" s="22"/>
      <c r="D10" s="64">
        <v>4047821</v>
      </c>
      <c r="E10" s="65">
        <v>3748413</v>
      </c>
      <c r="F10" s="66">
        <f t="shared" ref="F10:F35" si="0">D10-E10</f>
        <v>299408</v>
      </c>
      <c r="G10" s="67">
        <f t="shared" ref="G10:G35" si="1">F10/E10*100</f>
        <v>7.9875936829799707</v>
      </c>
    </row>
    <row r="11" spans="1:7" ht="16.5" customHeight="1">
      <c r="A11" s="20"/>
      <c r="B11" s="21" t="s">
        <v>6</v>
      </c>
      <c r="C11" s="22"/>
      <c r="D11" s="64">
        <v>2814863</v>
      </c>
      <c r="E11" s="65">
        <v>2750272</v>
      </c>
      <c r="F11" s="66">
        <f t="shared" si="0"/>
        <v>64591</v>
      </c>
      <c r="G11" s="67">
        <f t="shared" si="1"/>
        <v>2.348531345263305</v>
      </c>
    </row>
    <row r="12" spans="1:7" ht="16.5" customHeight="1">
      <c r="A12" s="20"/>
      <c r="B12" s="21" t="s">
        <v>7</v>
      </c>
      <c r="C12" s="22"/>
      <c r="D12" s="64">
        <v>3645763</v>
      </c>
      <c r="E12" s="65">
        <v>3342230</v>
      </c>
      <c r="F12" s="66">
        <f t="shared" si="0"/>
        <v>303533</v>
      </c>
      <c r="G12" s="67">
        <f t="shared" si="1"/>
        <v>9.0817508070958599</v>
      </c>
    </row>
    <row r="13" spans="1:7" ht="16.5" customHeight="1">
      <c r="A13" s="20"/>
      <c r="B13" s="23" t="s">
        <v>8</v>
      </c>
      <c r="C13" s="22"/>
      <c r="D13" s="64">
        <v>6894616</v>
      </c>
      <c r="E13" s="65">
        <v>6817017</v>
      </c>
      <c r="F13" s="66">
        <f t="shared" si="0"/>
        <v>77599</v>
      </c>
      <c r="G13" s="67">
        <f t="shared" si="1"/>
        <v>1.1383131360828351</v>
      </c>
    </row>
    <row r="14" spans="1:7" ht="16.5" customHeight="1">
      <c r="A14" s="20"/>
      <c r="B14" s="23" t="s">
        <v>9</v>
      </c>
      <c r="C14" s="22"/>
      <c r="D14" s="64">
        <v>6790088</v>
      </c>
      <c r="E14" s="65">
        <v>7171305</v>
      </c>
      <c r="F14" s="66">
        <f t="shared" si="0"/>
        <v>-381217</v>
      </c>
      <c r="G14" s="67">
        <f t="shared" si="1"/>
        <v>-5.3158664984964386</v>
      </c>
    </row>
    <row r="15" spans="1:7" ht="16.5" customHeight="1">
      <c r="A15" s="20"/>
      <c r="B15" s="23" t="s">
        <v>10</v>
      </c>
      <c r="C15" s="22"/>
      <c r="D15" s="64">
        <v>7263625</v>
      </c>
      <c r="E15" s="65">
        <v>7112067</v>
      </c>
      <c r="F15" s="66">
        <f t="shared" si="0"/>
        <v>151558</v>
      </c>
      <c r="G15" s="67">
        <f t="shared" si="1"/>
        <v>2.1309979222636684</v>
      </c>
    </row>
    <row r="16" spans="1:7" ht="16.5" customHeight="1">
      <c r="A16" s="20"/>
      <c r="B16" s="23" t="s">
        <v>11</v>
      </c>
      <c r="C16" s="22"/>
      <c r="D16" s="64">
        <v>9878437</v>
      </c>
      <c r="E16" s="65">
        <v>9908125</v>
      </c>
      <c r="F16" s="66">
        <f t="shared" si="0"/>
        <v>-29688</v>
      </c>
      <c r="G16" s="67">
        <f t="shared" si="1"/>
        <v>-0.29963287705797009</v>
      </c>
    </row>
    <row r="17" spans="1:7" ht="16.5" customHeight="1">
      <c r="A17" s="20"/>
      <c r="B17" s="21" t="s">
        <v>12</v>
      </c>
      <c r="C17" s="22"/>
      <c r="D17" s="64">
        <v>1610942</v>
      </c>
      <c r="E17" s="65">
        <v>1533820</v>
      </c>
      <c r="F17" s="66">
        <f t="shared" si="0"/>
        <v>77122</v>
      </c>
      <c r="G17" s="67">
        <f t="shared" si="1"/>
        <v>5.0280997770272915</v>
      </c>
    </row>
    <row r="18" spans="1:7" ht="16.5" customHeight="1">
      <c r="A18" s="20"/>
      <c r="B18" s="21" t="s">
        <v>13</v>
      </c>
      <c r="C18" s="22"/>
      <c r="D18" s="64">
        <v>1321325</v>
      </c>
      <c r="E18" s="65">
        <v>1250180</v>
      </c>
      <c r="F18" s="66">
        <f t="shared" si="0"/>
        <v>71145</v>
      </c>
      <c r="G18" s="67">
        <f t="shared" si="1"/>
        <v>5.6907805276040255</v>
      </c>
    </row>
    <row r="19" spans="1:7" ht="16.5" customHeight="1">
      <c r="A19" s="20"/>
      <c r="B19" s="21" t="s">
        <v>14</v>
      </c>
      <c r="C19" s="22"/>
      <c r="D19" s="64">
        <v>1202785</v>
      </c>
      <c r="E19" s="65">
        <v>1152393</v>
      </c>
      <c r="F19" s="66">
        <f t="shared" si="0"/>
        <v>50392</v>
      </c>
      <c r="G19" s="67">
        <f t="shared" si="1"/>
        <v>4.3728137883517171</v>
      </c>
    </row>
    <row r="20" spans="1:7" ht="16.5" customHeight="1">
      <c r="A20" s="20"/>
      <c r="B20" s="21" t="s">
        <v>15</v>
      </c>
      <c r="C20" s="22"/>
      <c r="D20" s="64">
        <v>2358997</v>
      </c>
      <c r="E20" s="65">
        <v>2183828</v>
      </c>
      <c r="F20" s="66">
        <f t="shared" si="0"/>
        <v>175169</v>
      </c>
      <c r="G20" s="67">
        <f t="shared" si="1"/>
        <v>8.0211903135228599</v>
      </c>
    </row>
    <row r="21" spans="1:7" ht="16.5" customHeight="1">
      <c r="A21" s="20"/>
      <c r="B21" s="21" t="s">
        <v>16</v>
      </c>
      <c r="C21" s="22"/>
      <c r="D21" s="64">
        <v>2221944</v>
      </c>
      <c r="E21" s="65">
        <v>2038324</v>
      </c>
      <c r="F21" s="66">
        <f t="shared" si="0"/>
        <v>183620</v>
      </c>
      <c r="G21" s="67">
        <f t="shared" si="1"/>
        <v>9.0083813956956789</v>
      </c>
    </row>
    <row r="22" spans="1:7" ht="16.5" customHeight="1">
      <c r="A22" s="20"/>
      <c r="B22" s="23" t="s">
        <v>17</v>
      </c>
      <c r="C22" s="22"/>
      <c r="D22" s="64">
        <v>4816909</v>
      </c>
      <c r="E22" s="65">
        <v>4681087</v>
      </c>
      <c r="F22" s="66">
        <f t="shared" si="0"/>
        <v>135822</v>
      </c>
      <c r="G22" s="67">
        <f t="shared" si="1"/>
        <v>2.9015055691124734</v>
      </c>
    </row>
    <row r="23" spans="1:7" ht="16.5" customHeight="1">
      <c r="A23" s="20"/>
      <c r="B23" s="21" t="s">
        <v>18</v>
      </c>
      <c r="C23" s="22"/>
      <c r="D23" s="64">
        <v>1668420</v>
      </c>
      <c r="E23" s="65">
        <v>1568951</v>
      </c>
      <c r="F23" s="66">
        <f t="shared" si="0"/>
        <v>99469</v>
      </c>
      <c r="G23" s="67">
        <f t="shared" si="1"/>
        <v>6.33984107852954</v>
      </c>
    </row>
    <row r="24" spans="1:7" ht="16.5" customHeight="1">
      <c r="A24" s="20"/>
      <c r="B24" s="23" t="s">
        <v>19</v>
      </c>
      <c r="C24" s="22"/>
      <c r="D24" s="64">
        <v>2899475</v>
      </c>
      <c r="E24" s="65">
        <v>2745455</v>
      </c>
      <c r="F24" s="66">
        <f t="shared" si="0"/>
        <v>154020</v>
      </c>
      <c r="G24" s="67">
        <f t="shared" si="1"/>
        <v>5.6099990711922061</v>
      </c>
    </row>
    <row r="25" spans="1:7" ht="16.5" customHeight="1">
      <c r="A25" s="20"/>
      <c r="B25" s="23" t="s">
        <v>20</v>
      </c>
      <c r="C25" s="22"/>
      <c r="D25" s="64">
        <v>3646683</v>
      </c>
      <c r="E25" s="65">
        <v>3565857</v>
      </c>
      <c r="F25" s="66">
        <f t="shared" si="0"/>
        <v>80826</v>
      </c>
      <c r="G25" s="67">
        <f t="shared" si="1"/>
        <v>2.2666640866417245</v>
      </c>
    </row>
    <row r="26" spans="1:7" ht="16.5" customHeight="1">
      <c r="A26" s="20"/>
      <c r="B26" s="21" t="s">
        <v>21</v>
      </c>
      <c r="C26" s="22"/>
      <c r="D26" s="64">
        <v>382679</v>
      </c>
      <c r="E26" s="65">
        <v>299417</v>
      </c>
      <c r="F26" s="66">
        <f t="shared" si="0"/>
        <v>83262</v>
      </c>
      <c r="G26" s="67">
        <f t="shared" si="1"/>
        <v>27.808040291633407</v>
      </c>
    </row>
    <row r="27" spans="1:7" ht="16.5" customHeight="1">
      <c r="A27" s="20"/>
      <c r="B27" s="21" t="s">
        <v>22</v>
      </c>
      <c r="C27" s="22"/>
      <c r="D27" s="64">
        <v>829622</v>
      </c>
      <c r="E27" s="65">
        <v>863144</v>
      </c>
      <c r="F27" s="66">
        <f t="shared" si="0"/>
        <v>-33522</v>
      </c>
      <c r="G27" s="67">
        <f t="shared" si="1"/>
        <v>-3.8837088597035954</v>
      </c>
    </row>
    <row r="28" spans="1:7" ht="16.5" customHeight="1">
      <c r="A28" s="20"/>
      <c r="B28" s="21" t="s">
        <v>23</v>
      </c>
      <c r="C28" s="22"/>
      <c r="D28" s="64">
        <v>1465688</v>
      </c>
      <c r="E28" s="65">
        <v>1297971</v>
      </c>
      <c r="F28" s="66">
        <f t="shared" si="0"/>
        <v>167717</v>
      </c>
      <c r="G28" s="67">
        <f t="shared" si="1"/>
        <v>12.921475133111604</v>
      </c>
    </row>
    <row r="29" spans="1:7" ht="16.5" customHeight="1">
      <c r="A29" s="20"/>
      <c r="B29" s="21" t="s">
        <v>24</v>
      </c>
      <c r="C29" s="22"/>
      <c r="D29" s="64">
        <v>1635204</v>
      </c>
      <c r="E29" s="65">
        <v>1546090</v>
      </c>
      <c r="F29" s="66">
        <f t="shared" si="0"/>
        <v>89114</v>
      </c>
      <c r="G29" s="67">
        <f t="shared" si="1"/>
        <v>5.763830048703503</v>
      </c>
    </row>
    <row r="30" spans="1:7" ht="16.5" customHeight="1">
      <c r="A30" s="20"/>
      <c r="B30" s="21" t="s">
        <v>25</v>
      </c>
      <c r="C30" s="22"/>
      <c r="D30" s="64">
        <v>1745785</v>
      </c>
      <c r="E30" s="65">
        <v>1597235</v>
      </c>
      <c r="F30" s="66">
        <f t="shared" si="0"/>
        <v>148550</v>
      </c>
      <c r="G30" s="67">
        <f t="shared" si="1"/>
        <v>9.3004473355517501</v>
      </c>
    </row>
    <row r="31" spans="1:7" ht="16.5" customHeight="1">
      <c r="A31" s="20"/>
      <c r="B31" s="23" t="s">
        <v>26</v>
      </c>
      <c r="C31" s="22"/>
      <c r="D31" s="64">
        <v>3974458</v>
      </c>
      <c r="E31" s="65">
        <v>3991977</v>
      </c>
      <c r="F31" s="66">
        <f t="shared" si="0"/>
        <v>-17519</v>
      </c>
      <c r="G31" s="67">
        <f t="shared" si="1"/>
        <v>-0.43885523388536557</v>
      </c>
    </row>
    <row r="32" spans="1:7" ht="16.5" customHeight="1" thickBot="1">
      <c r="A32" s="27"/>
      <c r="B32" s="28" t="s">
        <v>27</v>
      </c>
      <c r="C32" s="29"/>
      <c r="D32" s="68">
        <v>3200509</v>
      </c>
      <c r="E32" s="69">
        <v>3049301</v>
      </c>
      <c r="F32" s="70">
        <f t="shared" si="0"/>
        <v>151208</v>
      </c>
      <c r="G32" s="71">
        <f t="shared" si="1"/>
        <v>4.9587757981255383</v>
      </c>
    </row>
    <row r="33" spans="1:7" ht="16.5" customHeight="1">
      <c r="A33" s="30"/>
      <c r="B33" s="31" t="s">
        <v>28</v>
      </c>
      <c r="C33" s="32"/>
      <c r="D33" s="72">
        <f>SUM(D9:D16)</f>
        <v>49249170</v>
      </c>
      <c r="E33" s="73">
        <f>SUM(E9:E16)</f>
        <v>48373856</v>
      </c>
      <c r="F33" s="74">
        <f t="shared" si="0"/>
        <v>875314</v>
      </c>
      <c r="G33" s="75">
        <f t="shared" si="1"/>
        <v>1.809477416892298</v>
      </c>
    </row>
    <row r="34" spans="1:7" ht="16.5" customHeight="1">
      <c r="A34" s="24"/>
      <c r="B34" s="25" t="s">
        <v>29</v>
      </c>
      <c r="C34" s="26"/>
      <c r="D34" s="76">
        <f>SUM(D17:D32)</f>
        <v>34981425</v>
      </c>
      <c r="E34" s="77">
        <f>SUM(E17:E32)</f>
        <v>33365030</v>
      </c>
      <c r="F34" s="78">
        <f t="shared" si="0"/>
        <v>1616395</v>
      </c>
      <c r="G34" s="79">
        <f t="shared" si="1"/>
        <v>4.8445782905035601</v>
      </c>
    </row>
    <row r="35" spans="1:7" ht="16.5" customHeight="1" thickBot="1">
      <c r="A35" s="33"/>
      <c r="B35" s="34" t="s">
        <v>30</v>
      </c>
      <c r="C35" s="35"/>
      <c r="D35" s="80">
        <f>SUM(D33,D34)</f>
        <v>84230595</v>
      </c>
      <c r="E35" s="81">
        <f>SUM(E33:E34)</f>
        <v>81738886</v>
      </c>
      <c r="F35" s="82">
        <f t="shared" si="0"/>
        <v>2491709</v>
      </c>
      <c r="G35" s="83">
        <f t="shared" si="1"/>
        <v>3.0483765095599664</v>
      </c>
    </row>
    <row r="36" spans="1:7" ht="16.5" customHeight="1">
      <c r="A36" s="109"/>
      <c r="B36" s="102"/>
      <c r="C36" s="52"/>
      <c r="D36" s="52"/>
      <c r="E36" s="52"/>
      <c r="F36" s="52"/>
      <c r="G36" s="52"/>
    </row>
    <row r="37" spans="1:7" ht="16.5" customHeight="1">
      <c r="A37" s="50"/>
      <c r="B37" s="51"/>
      <c r="C37" s="52"/>
      <c r="D37" s="52"/>
      <c r="E37" s="52"/>
      <c r="F37" s="52"/>
      <c r="G37" s="52"/>
    </row>
    <row r="38" spans="1:7" ht="16.5" customHeight="1">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topLeftCell="A31" zoomScaleNormal="85" workbookViewId="0">
      <selection activeCell="B35" sqref="B35"/>
    </sheetView>
  </sheetViews>
  <sheetFormatPr defaultColWidth="10.28515625" defaultRowHeight="16.5" customHeight="1"/>
  <cols>
    <col min="1" max="1" width="11.42578125" style="2" customWidth="1"/>
    <col min="2" max="3" width="17.7109375" style="3" customWidth="1"/>
    <col min="4" max="5" width="15.7109375" style="3" customWidth="1"/>
    <col min="6" max="16384" width="10.28515625" style="3"/>
  </cols>
  <sheetData>
    <row r="1" spans="1:5" ht="16.5" customHeight="1">
      <c r="D1" s="133"/>
      <c r="E1" s="133"/>
    </row>
    <row r="3" spans="1:5" ht="16.5" customHeight="1">
      <c r="A3" s="134" t="s">
        <v>53</v>
      </c>
      <c r="B3" s="134"/>
      <c r="C3" s="134"/>
      <c r="D3" s="134"/>
      <c r="E3" s="134"/>
    </row>
    <row r="4" spans="1:5" ht="16.5" customHeight="1">
      <c r="B4" s="53"/>
      <c r="C4" s="53"/>
    </row>
    <row r="5" spans="1:5" ht="12.75" customHeight="1">
      <c r="B5" s="1"/>
      <c r="C5" s="1"/>
      <c r="D5" s="36"/>
      <c r="E5" s="36"/>
    </row>
    <row r="6" spans="1:5" ht="16.5" customHeight="1" thickBot="1">
      <c r="A6" s="6"/>
      <c r="B6" s="6"/>
      <c r="C6" s="6"/>
      <c r="D6" s="6"/>
      <c r="E6" s="126" t="s">
        <v>46</v>
      </c>
    </row>
    <row r="7" spans="1:5" s="12" customFormat="1" ht="16.5" customHeight="1">
      <c r="A7" s="131" t="s">
        <v>31</v>
      </c>
      <c r="B7" s="101" t="s">
        <v>51</v>
      </c>
      <c r="C7" s="123" t="s">
        <v>50</v>
      </c>
      <c r="D7" s="10" t="s">
        <v>42</v>
      </c>
      <c r="E7" s="11" t="s">
        <v>2</v>
      </c>
    </row>
    <row r="8" spans="1:5" ht="16.5" customHeight="1" thickBot="1">
      <c r="A8" s="132"/>
      <c r="B8" s="46" t="s">
        <v>3</v>
      </c>
      <c r="C8" s="127" t="s">
        <v>48</v>
      </c>
      <c r="D8" s="15" t="s">
        <v>43</v>
      </c>
      <c r="E8" s="16" t="s">
        <v>44</v>
      </c>
    </row>
    <row r="9" spans="1:5" ht="16.5" customHeight="1">
      <c r="A9" s="91" t="s">
        <v>4</v>
      </c>
      <c r="B9" s="85">
        <v>3599251</v>
      </c>
      <c r="C9" s="85">
        <v>3531530</v>
      </c>
      <c r="D9" s="103">
        <f>B9-C9</f>
        <v>67721</v>
      </c>
      <c r="E9" s="117">
        <f>D9/C9*100</f>
        <v>1.9176107805965119</v>
      </c>
    </row>
    <row r="10" spans="1:5" ht="16.5" customHeight="1">
      <c r="A10" s="92" t="s">
        <v>5</v>
      </c>
      <c r="B10" s="86">
        <v>760354</v>
      </c>
      <c r="C10" s="86">
        <v>725175</v>
      </c>
      <c r="D10" s="104">
        <f>B10-C10</f>
        <v>35179</v>
      </c>
      <c r="E10" s="118">
        <f>D10/C10*100</f>
        <v>4.8511049057124138</v>
      </c>
    </row>
    <row r="11" spans="1:5" ht="16.5" customHeight="1">
      <c r="A11" s="92" t="s">
        <v>6</v>
      </c>
      <c r="B11" s="86">
        <v>419645</v>
      </c>
      <c r="C11" s="86">
        <v>422185</v>
      </c>
      <c r="D11" s="104">
        <f>B11-C11</f>
        <v>-2540</v>
      </c>
      <c r="E11" s="118">
        <f>D11/C11*100</f>
        <v>-0.60163198597771128</v>
      </c>
    </row>
    <row r="12" spans="1:5" ht="16.5" customHeight="1">
      <c r="A12" s="92" t="s">
        <v>7</v>
      </c>
      <c r="B12" s="86">
        <v>840288</v>
      </c>
      <c r="C12" s="86">
        <v>661166</v>
      </c>
      <c r="D12" s="104">
        <f>B12-C12</f>
        <v>179122</v>
      </c>
      <c r="E12" s="118">
        <f>D12/C12*100</f>
        <v>27.09183472834356</v>
      </c>
    </row>
    <row r="13" spans="1:5" ht="16.5" customHeight="1">
      <c r="A13" s="93" t="s">
        <v>8</v>
      </c>
      <c r="B13" s="86">
        <v>463508</v>
      </c>
      <c r="C13" s="86">
        <v>445578</v>
      </c>
      <c r="D13" s="104">
        <f>B13-C13</f>
        <v>17930</v>
      </c>
      <c r="E13" s="118">
        <f>D13/C13*100</f>
        <v>4.02398682161148</v>
      </c>
    </row>
    <row r="14" spans="1:5" ht="16.5" customHeight="1">
      <c r="A14" s="93" t="s">
        <v>9</v>
      </c>
      <c r="B14" s="86">
        <v>365068</v>
      </c>
      <c r="C14" s="86">
        <v>409988</v>
      </c>
      <c r="D14" s="104">
        <f>B14-C14</f>
        <v>-44920</v>
      </c>
      <c r="E14" s="118">
        <f>D14/C14*100</f>
        <v>-10.956418236631315</v>
      </c>
    </row>
    <row r="15" spans="1:5" ht="16.5" customHeight="1">
      <c r="A15" s="93" t="s">
        <v>10</v>
      </c>
      <c r="B15" s="86">
        <v>362760</v>
      </c>
      <c r="C15" s="86">
        <v>363289</v>
      </c>
      <c r="D15" s="104">
        <f>B15-C15</f>
        <v>-529</v>
      </c>
      <c r="E15" s="118">
        <f>D15/C15*100</f>
        <v>-0.14561409786698745</v>
      </c>
    </row>
    <row r="16" spans="1:5" ht="16.5" customHeight="1">
      <c r="A16" s="93" t="s">
        <v>11</v>
      </c>
      <c r="B16" s="86">
        <v>372874</v>
      </c>
      <c r="C16" s="86">
        <v>388710</v>
      </c>
      <c r="D16" s="104">
        <f>B16-C16</f>
        <v>-15836</v>
      </c>
      <c r="E16" s="118">
        <f>D16/C16*100</f>
        <v>-4.0739883203416429</v>
      </c>
    </row>
    <row r="17" spans="1:5" ht="16.5" customHeight="1">
      <c r="A17" s="92" t="s">
        <v>12</v>
      </c>
      <c r="B17" s="86">
        <v>70832</v>
      </c>
      <c r="C17" s="86">
        <v>72298</v>
      </c>
      <c r="D17" s="104">
        <f>B17-C17</f>
        <v>-1466</v>
      </c>
      <c r="E17" s="118">
        <f>D17/C17*100</f>
        <v>-2.0277186090901544</v>
      </c>
    </row>
    <row r="18" spans="1:5" ht="16.5" customHeight="1">
      <c r="A18" s="92" t="s">
        <v>13</v>
      </c>
      <c r="B18" s="86">
        <v>38377</v>
      </c>
      <c r="C18" s="86">
        <v>38886</v>
      </c>
      <c r="D18" s="104">
        <f>B18-C18</f>
        <v>-509</v>
      </c>
      <c r="E18" s="118">
        <f>D18/C18*100</f>
        <v>-1.308954379468189</v>
      </c>
    </row>
    <row r="19" spans="1:5" ht="16.5" customHeight="1">
      <c r="A19" s="125" t="s">
        <v>45</v>
      </c>
      <c r="B19" s="86">
        <v>40951</v>
      </c>
      <c r="C19" s="86">
        <v>40800</v>
      </c>
      <c r="D19" s="104">
        <f>B19-C19</f>
        <v>151</v>
      </c>
      <c r="E19" s="118">
        <f>D19/C19*100</f>
        <v>0.37009803921568629</v>
      </c>
    </row>
    <row r="20" spans="1:5" ht="16.5" customHeight="1">
      <c r="A20" s="92" t="s">
        <v>15</v>
      </c>
      <c r="B20" s="86">
        <v>270559</v>
      </c>
      <c r="C20" s="86">
        <v>259805</v>
      </c>
      <c r="D20" s="104">
        <f>B20-C20</f>
        <v>10754</v>
      </c>
      <c r="E20" s="118">
        <f>D20/C20*100</f>
        <v>4.1392582898712496</v>
      </c>
    </row>
    <row r="21" spans="1:5" ht="16.5" customHeight="1">
      <c r="A21" s="92" t="s">
        <v>16</v>
      </c>
      <c r="B21" s="86">
        <v>87853</v>
      </c>
      <c r="C21" s="86">
        <v>83209</v>
      </c>
      <c r="D21" s="104">
        <f>B21-C21</f>
        <v>4644</v>
      </c>
      <c r="E21" s="118">
        <f>D21/C21*100</f>
        <v>5.5811270415459866</v>
      </c>
    </row>
    <row r="22" spans="1:5" ht="16.5" customHeight="1">
      <c r="A22" s="93" t="s">
        <v>17</v>
      </c>
      <c r="B22" s="86">
        <v>168875</v>
      </c>
      <c r="C22" s="86">
        <v>169454</v>
      </c>
      <c r="D22" s="104">
        <f>B22-C22</f>
        <v>-579</v>
      </c>
      <c r="E22" s="118">
        <f>D22/C22*100</f>
        <v>-0.34168564920273348</v>
      </c>
    </row>
    <row r="23" spans="1:5" ht="16.5" customHeight="1">
      <c r="A23" s="92" t="s">
        <v>18</v>
      </c>
      <c r="B23" s="86">
        <v>58492</v>
      </c>
      <c r="C23" s="86">
        <v>60640</v>
      </c>
      <c r="D23" s="104">
        <f>B23-C23</f>
        <v>-2148</v>
      </c>
      <c r="E23" s="118">
        <f>D23/C23*100</f>
        <v>-3.5422163588390503</v>
      </c>
    </row>
    <row r="24" spans="1:5" ht="16.5" customHeight="1">
      <c r="A24" s="93" t="s">
        <v>19</v>
      </c>
      <c r="B24" s="86">
        <v>96610</v>
      </c>
      <c r="C24" s="86">
        <v>97075</v>
      </c>
      <c r="D24" s="104">
        <f>B24-C24</f>
        <v>-465</v>
      </c>
      <c r="E24" s="118">
        <f>D24/C24*100</f>
        <v>-0.47901107391192371</v>
      </c>
    </row>
    <row r="25" spans="1:5" ht="16.5" customHeight="1">
      <c r="A25" s="93" t="s">
        <v>32</v>
      </c>
      <c r="B25" s="86">
        <v>125704</v>
      </c>
      <c r="C25" s="86">
        <v>127746</v>
      </c>
      <c r="D25" s="104">
        <f>B25-C25</f>
        <v>-2042</v>
      </c>
      <c r="E25" s="118">
        <f>D25/C25*100</f>
        <v>-1.5984844926651323</v>
      </c>
    </row>
    <row r="26" spans="1:5" ht="16.5" customHeight="1">
      <c r="A26" s="92" t="s">
        <v>21</v>
      </c>
      <c r="B26" s="86">
        <v>261216</v>
      </c>
      <c r="C26" s="86">
        <v>231517</v>
      </c>
      <c r="D26" s="104">
        <f>B26-C26</f>
        <v>29699</v>
      </c>
      <c r="E26" s="118">
        <f>D26/C26*100</f>
        <v>12.827999671730369</v>
      </c>
    </row>
    <row r="27" spans="1:5" ht="16.5" customHeight="1">
      <c r="A27" s="92" t="s">
        <v>22</v>
      </c>
      <c r="B27" s="86">
        <v>309088</v>
      </c>
      <c r="C27" s="86">
        <v>326564</v>
      </c>
      <c r="D27" s="104">
        <f>B27-C27</f>
        <v>-17476</v>
      </c>
      <c r="E27" s="118">
        <f>D27/C27*100</f>
        <v>-5.3514778113937851</v>
      </c>
    </row>
    <row r="28" spans="1:5" ht="16.5" customHeight="1">
      <c r="A28" s="92" t="s">
        <v>23</v>
      </c>
      <c r="B28" s="86">
        <v>416734</v>
      </c>
      <c r="C28" s="86">
        <v>385038</v>
      </c>
      <c r="D28" s="104">
        <f>B28-C28</f>
        <v>31696</v>
      </c>
      <c r="E28" s="118">
        <f>D28/C28*100</f>
        <v>8.2319147720484729</v>
      </c>
    </row>
    <row r="29" spans="1:5" ht="16.5" customHeight="1">
      <c r="A29" s="92" t="s">
        <v>24</v>
      </c>
      <c r="B29" s="86">
        <v>166410</v>
      </c>
      <c r="C29" s="86">
        <v>169560</v>
      </c>
      <c r="D29" s="104">
        <f>B29-C29</f>
        <v>-3150</v>
      </c>
      <c r="E29" s="118">
        <f>D29/C29*100</f>
        <v>-1.8577494692144374</v>
      </c>
    </row>
    <row r="30" spans="1:5" ht="16.5" customHeight="1">
      <c r="A30" s="92" t="s">
        <v>25</v>
      </c>
      <c r="B30" s="86">
        <v>130035</v>
      </c>
      <c r="C30" s="86">
        <v>127883</v>
      </c>
      <c r="D30" s="104">
        <f>B30-C30</f>
        <v>2152</v>
      </c>
      <c r="E30" s="118">
        <f>D30/C30*100</f>
        <v>1.6827881735648993</v>
      </c>
    </row>
    <row r="31" spans="1:5" ht="16.5" customHeight="1">
      <c r="A31" s="93" t="s">
        <v>26</v>
      </c>
      <c r="B31" s="86">
        <v>143360</v>
      </c>
      <c r="C31" s="86">
        <v>144501</v>
      </c>
      <c r="D31" s="104">
        <f>B31-C31</f>
        <v>-1141</v>
      </c>
      <c r="E31" s="118">
        <f>D31/C31*100</f>
        <v>-0.7896139127064864</v>
      </c>
    </row>
    <row r="32" spans="1:5" ht="16.5" customHeight="1" thickBot="1">
      <c r="A32" s="94" t="s">
        <v>27</v>
      </c>
      <c r="B32" s="87">
        <v>159926</v>
      </c>
      <c r="C32" s="87">
        <v>159261</v>
      </c>
      <c r="D32" s="105">
        <f>B32-C32</f>
        <v>665</v>
      </c>
      <c r="E32" s="119">
        <f>D32/C32*100</f>
        <v>0.41755357557719719</v>
      </c>
    </row>
    <row r="33" spans="1:5" ht="16.5" customHeight="1">
      <c r="A33" s="95" t="s">
        <v>28</v>
      </c>
      <c r="B33" s="88">
        <f>SUM(B9:B16)</f>
        <v>7183748</v>
      </c>
      <c r="C33" s="88">
        <f>SUM(C9:C16)</f>
        <v>6947621</v>
      </c>
      <c r="D33" s="106">
        <f t="shared" ref="D33:D35" si="0">B33-C33</f>
        <v>236127</v>
      </c>
      <c r="E33" s="120">
        <f t="shared" ref="E33:E35" si="1">D33/C33*100</f>
        <v>3.398674164868809</v>
      </c>
    </row>
    <row r="34" spans="1:5" ht="16.5" customHeight="1">
      <c r="A34" s="96" t="s">
        <v>29</v>
      </c>
      <c r="B34" s="89">
        <f>SUM(B17:B32)</f>
        <v>2545022</v>
      </c>
      <c r="C34" s="89">
        <f>SUM(C17:C32)</f>
        <v>2494237</v>
      </c>
      <c r="D34" s="107">
        <f t="shared" si="0"/>
        <v>50785</v>
      </c>
      <c r="E34" s="121">
        <f t="shared" si="1"/>
        <v>2.0360936029735748</v>
      </c>
    </row>
    <row r="35" spans="1:5" s="40" customFormat="1" ht="16.5" customHeight="1" thickBot="1">
      <c r="A35" s="97" t="s">
        <v>30</v>
      </c>
      <c r="B35" s="90">
        <f>SUM(B33,B34)</f>
        <v>9728770</v>
      </c>
      <c r="C35" s="90">
        <f>SUM(C33,C34)</f>
        <v>9441858</v>
      </c>
      <c r="D35" s="108">
        <f t="shared" si="0"/>
        <v>286912</v>
      </c>
      <c r="E35" s="122">
        <f t="shared" si="1"/>
        <v>3.038723946070784</v>
      </c>
    </row>
    <row r="36" spans="1:5" ht="16.5" customHeight="1">
      <c r="A36" s="109"/>
    </row>
    <row r="37" spans="1:5" ht="16.5" customHeight="1">
      <c r="A37" s="100"/>
    </row>
    <row r="38" spans="1:5" ht="16.5" customHeight="1">
      <c r="B38" s="2"/>
      <c r="C38" s="2"/>
    </row>
    <row r="39" spans="1:5" ht="16.5" customHeight="1">
      <c r="D39" s="41"/>
      <c r="E39" s="41"/>
    </row>
  </sheetData>
  <mergeCells count="3">
    <mergeCell ref="A7:A8"/>
    <mergeCell ref="D1:E1"/>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topLeftCell="A25" zoomScaleNormal="100" zoomScaleSheetLayoutView="100" workbookViewId="0">
      <selection activeCell="E8" sqref="E8"/>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c r="F1" s="130"/>
      <c r="G1" s="130"/>
    </row>
    <row r="2" spans="1:7" ht="16.5" customHeight="1">
      <c r="A2" s="1"/>
    </row>
    <row r="3" spans="1:7" ht="16.5" customHeight="1">
      <c r="A3" s="135" t="s">
        <v>54</v>
      </c>
      <c r="B3" s="135"/>
      <c r="C3" s="135"/>
      <c r="D3" s="135"/>
      <c r="E3" s="135"/>
      <c r="F3" s="135"/>
      <c r="G3" s="135"/>
    </row>
    <row r="4" spans="1:7" ht="16.5" customHeight="1">
      <c r="A4" s="54"/>
      <c r="B4" s="54"/>
      <c r="C4" s="54"/>
      <c r="D4" s="54"/>
      <c r="E4" s="54"/>
      <c r="F4" s="54"/>
      <c r="G4" s="54"/>
    </row>
    <row r="5" spans="1:7" ht="12.75" customHeight="1">
      <c r="A5" s="43"/>
      <c r="D5" s="42"/>
      <c r="E5" s="1"/>
      <c r="F5" s="1"/>
    </row>
    <row r="6" spans="1:7" ht="16.5" customHeight="1" thickBot="1">
      <c r="A6" s="124"/>
      <c r="B6" s="5"/>
      <c r="C6" s="6"/>
      <c r="D6" s="6"/>
      <c r="E6" s="6"/>
      <c r="F6" s="6"/>
      <c r="G6" s="7" t="s">
        <v>0</v>
      </c>
    </row>
    <row r="7" spans="1:7" s="12" customFormat="1" ht="16.5" customHeight="1">
      <c r="A7" s="8"/>
      <c r="B7" s="128" t="s">
        <v>31</v>
      </c>
      <c r="C7" s="9"/>
      <c r="D7" s="101" t="s">
        <v>55</v>
      </c>
      <c r="E7" s="123" t="s">
        <v>50</v>
      </c>
      <c r="F7" s="10" t="s">
        <v>42</v>
      </c>
      <c r="G7" s="11" t="s">
        <v>2</v>
      </c>
    </row>
    <row r="8" spans="1:7" ht="16.5" customHeight="1" thickBot="1">
      <c r="A8" s="13"/>
      <c r="B8" s="129"/>
      <c r="C8" s="14"/>
      <c r="D8" s="46" t="s">
        <v>3</v>
      </c>
      <c r="E8" s="127" t="s">
        <v>47</v>
      </c>
      <c r="F8" s="15" t="s">
        <v>43</v>
      </c>
      <c r="G8" s="16" t="s">
        <v>44</v>
      </c>
    </row>
    <row r="9" spans="1:7" ht="16.5" customHeight="1">
      <c r="A9" s="17"/>
      <c r="B9" s="18" t="s">
        <v>4</v>
      </c>
      <c r="C9" s="19"/>
      <c r="D9" s="110">
        <f>普通交付税!D9+臨時財政対策債発行可能額!B9</f>
        <v>11513208</v>
      </c>
      <c r="E9" s="55">
        <f>普通交付税!E9+臨時財政対策債発行可能額!C9</f>
        <v>11055957</v>
      </c>
      <c r="F9" s="62">
        <f>D9-E9</f>
        <v>457251</v>
      </c>
      <c r="G9" s="63">
        <f>F9/E9*100</f>
        <v>4.1357885165436157</v>
      </c>
    </row>
    <row r="10" spans="1:7" ht="16.5" customHeight="1">
      <c r="A10" s="20"/>
      <c r="B10" s="21" t="s">
        <v>5</v>
      </c>
      <c r="C10" s="22"/>
      <c r="D10" s="111">
        <f>普通交付税!D10+臨時財政対策債発行可能額!B10</f>
        <v>4808175</v>
      </c>
      <c r="E10" s="56">
        <f>普通交付税!E10+臨時財政対策債発行可能額!C10</f>
        <v>4473588</v>
      </c>
      <c r="F10" s="66">
        <f t="shared" ref="F10:F32" si="0">D10-E10</f>
        <v>334587</v>
      </c>
      <c r="G10" s="67">
        <f t="shared" ref="G10:G32" si="1">F10/E10*100</f>
        <v>7.4791643754409209</v>
      </c>
    </row>
    <row r="11" spans="1:7" ht="16.5" customHeight="1">
      <c r="A11" s="20"/>
      <c r="B11" s="21" t="s">
        <v>6</v>
      </c>
      <c r="C11" s="22"/>
      <c r="D11" s="111">
        <f>普通交付税!D11+臨時財政対策債発行可能額!B11</f>
        <v>3234508</v>
      </c>
      <c r="E11" s="56">
        <f>普通交付税!E11+臨時財政対策債発行可能額!C11</f>
        <v>3172457</v>
      </c>
      <c r="F11" s="66">
        <f t="shared" si="0"/>
        <v>62051</v>
      </c>
      <c r="G11" s="67">
        <f t="shared" si="1"/>
        <v>1.9559287958828127</v>
      </c>
    </row>
    <row r="12" spans="1:7" ht="16.5" customHeight="1">
      <c r="A12" s="20"/>
      <c r="B12" s="21" t="s">
        <v>7</v>
      </c>
      <c r="C12" s="22"/>
      <c r="D12" s="111">
        <f>普通交付税!D12+臨時財政対策債発行可能額!B12</f>
        <v>4486051</v>
      </c>
      <c r="E12" s="56">
        <f>普通交付税!E12+臨時財政対策債発行可能額!C12</f>
        <v>4003396</v>
      </c>
      <c r="F12" s="66">
        <f t="shared" si="0"/>
        <v>482655</v>
      </c>
      <c r="G12" s="67">
        <f t="shared" si="1"/>
        <v>12.056139337702291</v>
      </c>
    </row>
    <row r="13" spans="1:7" ht="16.5" customHeight="1">
      <c r="A13" s="20"/>
      <c r="B13" s="23" t="s">
        <v>33</v>
      </c>
      <c r="C13" s="22"/>
      <c r="D13" s="111">
        <f>普通交付税!D13+臨時財政対策債発行可能額!B13</f>
        <v>7358124</v>
      </c>
      <c r="E13" s="56">
        <f>普通交付税!E13+臨時財政対策債発行可能額!C13</f>
        <v>7262595</v>
      </c>
      <c r="F13" s="66">
        <f t="shared" si="0"/>
        <v>95529</v>
      </c>
      <c r="G13" s="67">
        <f t="shared" si="1"/>
        <v>1.3153562879384022</v>
      </c>
    </row>
    <row r="14" spans="1:7" ht="16.5" customHeight="1">
      <c r="A14" s="20"/>
      <c r="B14" s="23" t="s">
        <v>34</v>
      </c>
      <c r="C14" s="22"/>
      <c r="D14" s="111">
        <f>普通交付税!D14+臨時財政対策債発行可能額!B14</f>
        <v>7155156</v>
      </c>
      <c r="E14" s="56">
        <f>普通交付税!E14+臨時財政対策債発行可能額!C14</f>
        <v>7581293</v>
      </c>
      <c r="F14" s="66">
        <f t="shared" si="0"/>
        <v>-426137</v>
      </c>
      <c r="G14" s="67">
        <f t="shared" si="1"/>
        <v>-5.6209013422908205</v>
      </c>
    </row>
    <row r="15" spans="1:7" ht="16.5" customHeight="1">
      <c r="A15" s="20"/>
      <c r="B15" s="23" t="s">
        <v>35</v>
      </c>
      <c r="C15" s="22"/>
      <c r="D15" s="111">
        <f>普通交付税!D15+臨時財政対策債発行可能額!B15</f>
        <v>7626385</v>
      </c>
      <c r="E15" s="56">
        <f>普通交付税!E15+臨時財政対策債発行可能額!C15</f>
        <v>7475356</v>
      </c>
      <c r="F15" s="66">
        <f t="shared" si="0"/>
        <v>151029</v>
      </c>
      <c r="G15" s="67">
        <f t="shared" si="1"/>
        <v>2.0203586290739866</v>
      </c>
    </row>
    <row r="16" spans="1:7" ht="16.5" customHeight="1">
      <c r="A16" s="20"/>
      <c r="B16" s="21" t="s">
        <v>36</v>
      </c>
      <c r="C16" s="22"/>
      <c r="D16" s="111">
        <f>普通交付税!D16+臨時財政対策債発行可能額!B16</f>
        <v>10251311</v>
      </c>
      <c r="E16" s="56">
        <f>普通交付税!E16+臨時財政対策債発行可能額!C16</f>
        <v>10296835</v>
      </c>
      <c r="F16" s="66">
        <f t="shared" si="0"/>
        <v>-45524</v>
      </c>
      <c r="G16" s="67">
        <f t="shared" si="1"/>
        <v>-0.44211643674973911</v>
      </c>
    </row>
    <row r="17" spans="1:7" ht="16.5" customHeight="1">
      <c r="A17" s="20"/>
      <c r="B17" s="21" t="s">
        <v>12</v>
      </c>
      <c r="C17" s="22"/>
      <c r="D17" s="111">
        <f>普通交付税!D17+臨時財政対策債発行可能額!B17</f>
        <v>1681774</v>
      </c>
      <c r="E17" s="56">
        <f>普通交付税!E17+臨時財政対策債発行可能額!C17</f>
        <v>1606118</v>
      </c>
      <c r="F17" s="66">
        <f t="shared" si="0"/>
        <v>75656</v>
      </c>
      <c r="G17" s="67">
        <f t="shared" si="1"/>
        <v>4.7104882704757687</v>
      </c>
    </row>
    <row r="18" spans="1:7" ht="16.5" customHeight="1">
      <c r="A18" s="20"/>
      <c r="B18" s="21" t="s">
        <v>13</v>
      </c>
      <c r="C18" s="22"/>
      <c r="D18" s="111">
        <f>普通交付税!D18+臨時財政対策債発行可能額!B18</f>
        <v>1359702</v>
      </c>
      <c r="E18" s="56">
        <f>普通交付税!E18+臨時財政対策債発行可能額!C18</f>
        <v>1289066</v>
      </c>
      <c r="F18" s="66">
        <f t="shared" si="0"/>
        <v>70636</v>
      </c>
      <c r="G18" s="67">
        <f t="shared" si="1"/>
        <v>5.4796263341054692</v>
      </c>
    </row>
    <row r="19" spans="1:7" ht="16.5" customHeight="1">
      <c r="A19" s="20"/>
      <c r="B19" s="21" t="s">
        <v>14</v>
      </c>
      <c r="C19" s="22"/>
      <c r="D19" s="111">
        <f>普通交付税!D19+臨時財政対策債発行可能額!B19</f>
        <v>1243736</v>
      </c>
      <c r="E19" s="56">
        <f>普通交付税!E19+臨時財政対策債発行可能額!C19</f>
        <v>1193193</v>
      </c>
      <c r="F19" s="66">
        <f t="shared" si="0"/>
        <v>50543</v>
      </c>
      <c r="G19" s="67">
        <f t="shared" si="1"/>
        <v>4.2359450650481527</v>
      </c>
    </row>
    <row r="20" spans="1:7" ht="16.5" customHeight="1">
      <c r="A20" s="20"/>
      <c r="B20" s="21" t="s">
        <v>15</v>
      </c>
      <c r="C20" s="22"/>
      <c r="D20" s="111">
        <f>普通交付税!D20+臨時財政対策債発行可能額!B20</f>
        <v>2629556</v>
      </c>
      <c r="E20" s="56">
        <f>普通交付税!E20+臨時財政対策債発行可能額!C20</f>
        <v>2443633</v>
      </c>
      <c r="F20" s="66">
        <f t="shared" si="0"/>
        <v>185923</v>
      </c>
      <c r="G20" s="67">
        <f t="shared" si="1"/>
        <v>7.6084665741541375</v>
      </c>
    </row>
    <row r="21" spans="1:7" ht="16.5" customHeight="1">
      <c r="A21" s="20"/>
      <c r="B21" s="21" t="s">
        <v>16</v>
      </c>
      <c r="C21" s="22"/>
      <c r="D21" s="111">
        <f>普通交付税!D21+臨時財政対策債発行可能額!B21</f>
        <v>2309797</v>
      </c>
      <c r="E21" s="56">
        <f>普通交付税!E21+臨時財政対策債発行可能額!C21</f>
        <v>2121533</v>
      </c>
      <c r="F21" s="66">
        <f t="shared" si="0"/>
        <v>188264</v>
      </c>
      <c r="G21" s="67">
        <f t="shared" si="1"/>
        <v>8.8739604804638912</v>
      </c>
    </row>
    <row r="22" spans="1:7" ht="16.5" customHeight="1">
      <c r="A22" s="20"/>
      <c r="B22" s="21" t="s">
        <v>37</v>
      </c>
      <c r="C22" s="22"/>
      <c r="D22" s="111">
        <f>普通交付税!D22+臨時財政対策債発行可能額!B22</f>
        <v>4985784</v>
      </c>
      <c r="E22" s="56">
        <f>普通交付税!E22+臨時財政対策債発行可能額!C22</f>
        <v>4850541</v>
      </c>
      <c r="F22" s="66">
        <f t="shared" si="0"/>
        <v>135243</v>
      </c>
      <c r="G22" s="67">
        <f t="shared" si="1"/>
        <v>2.7882044497716851</v>
      </c>
    </row>
    <row r="23" spans="1:7" ht="16.5" customHeight="1">
      <c r="A23" s="20"/>
      <c r="B23" s="23" t="s">
        <v>18</v>
      </c>
      <c r="C23" s="22"/>
      <c r="D23" s="111">
        <f>普通交付税!D23+臨時財政対策債発行可能額!B23</f>
        <v>1726912</v>
      </c>
      <c r="E23" s="56">
        <f>普通交付税!E23+臨時財政対策債発行可能額!C23</f>
        <v>1629591</v>
      </c>
      <c r="F23" s="66">
        <f t="shared" si="0"/>
        <v>97321</v>
      </c>
      <c r="G23" s="67">
        <f t="shared" si="1"/>
        <v>5.9721120207463096</v>
      </c>
    </row>
    <row r="24" spans="1:7" ht="16.5" customHeight="1">
      <c r="A24" s="20"/>
      <c r="B24" s="21" t="s">
        <v>38</v>
      </c>
      <c r="C24" s="22"/>
      <c r="D24" s="111">
        <f>普通交付税!D24+臨時財政対策債発行可能額!B24</f>
        <v>2996085</v>
      </c>
      <c r="E24" s="56">
        <f>普通交付税!E24+臨時財政対策債発行可能額!C24</f>
        <v>2842530</v>
      </c>
      <c r="F24" s="66">
        <f t="shared" si="0"/>
        <v>153555</v>
      </c>
      <c r="G24" s="67">
        <f t="shared" si="1"/>
        <v>5.4020538041814863</v>
      </c>
    </row>
    <row r="25" spans="1:7" ht="16.5" customHeight="1">
      <c r="A25" s="20"/>
      <c r="B25" s="21" t="s">
        <v>39</v>
      </c>
      <c r="C25" s="22"/>
      <c r="D25" s="111">
        <f>普通交付税!D25+臨時財政対策債発行可能額!B25</f>
        <v>3772387</v>
      </c>
      <c r="E25" s="56">
        <f>普通交付税!E25+臨時財政対策債発行可能額!C25</f>
        <v>3693603</v>
      </c>
      <c r="F25" s="66">
        <f t="shared" si="0"/>
        <v>78784</v>
      </c>
      <c r="G25" s="67">
        <f t="shared" si="1"/>
        <v>2.1329850555135459</v>
      </c>
    </row>
    <row r="26" spans="1:7" ht="16.5" customHeight="1">
      <c r="A26" s="20"/>
      <c r="B26" s="21" t="s">
        <v>21</v>
      </c>
      <c r="C26" s="22"/>
      <c r="D26" s="111">
        <f>普通交付税!D26+臨時財政対策債発行可能額!B26</f>
        <v>643895</v>
      </c>
      <c r="E26" s="56">
        <f>普通交付税!E26+臨時財政対策債発行可能額!C26</f>
        <v>530934</v>
      </c>
      <c r="F26" s="66">
        <f t="shared" si="0"/>
        <v>112961</v>
      </c>
      <c r="G26" s="67">
        <f t="shared" si="1"/>
        <v>21.275902466219907</v>
      </c>
    </row>
    <row r="27" spans="1:7" ht="16.5" customHeight="1">
      <c r="A27" s="20"/>
      <c r="B27" s="21" t="s">
        <v>22</v>
      </c>
      <c r="C27" s="22"/>
      <c r="D27" s="111">
        <f>普通交付税!D27+臨時財政対策債発行可能額!B27</f>
        <v>1138710</v>
      </c>
      <c r="E27" s="56">
        <f>普通交付税!E27+臨時財政対策債発行可能額!C27</f>
        <v>1189708</v>
      </c>
      <c r="F27" s="66">
        <f t="shared" si="0"/>
        <v>-50998</v>
      </c>
      <c r="G27" s="67">
        <f t="shared" si="1"/>
        <v>-4.2865980559935712</v>
      </c>
    </row>
    <row r="28" spans="1:7" ht="16.5" customHeight="1">
      <c r="A28" s="20"/>
      <c r="B28" s="21" t="s">
        <v>23</v>
      </c>
      <c r="C28" s="22"/>
      <c r="D28" s="111">
        <f>普通交付税!D28+臨時財政対策債発行可能額!B28</f>
        <v>1882422</v>
      </c>
      <c r="E28" s="56">
        <f>普通交付税!E28+臨時財政対策債発行可能額!C28</f>
        <v>1683009</v>
      </c>
      <c r="F28" s="66">
        <f t="shared" si="0"/>
        <v>199413</v>
      </c>
      <c r="G28" s="67">
        <f t="shared" si="1"/>
        <v>11.848599740108341</v>
      </c>
    </row>
    <row r="29" spans="1:7" ht="16.5" customHeight="1">
      <c r="A29" s="20"/>
      <c r="B29" s="21" t="s">
        <v>24</v>
      </c>
      <c r="C29" s="22"/>
      <c r="D29" s="111">
        <f>普通交付税!D29+臨時財政対策債発行可能額!B29</f>
        <v>1801614</v>
      </c>
      <c r="E29" s="56">
        <f>普通交付税!E29+臨時財政対策債発行可能額!C29</f>
        <v>1715650</v>
      </c>
      <c r="F29" s="66">
        <f t="shared" si="0"/>
        <v>85964</v>
      </c>
      <c r="G29" s="67">
        <f t="shared" si="1"/>
        <v>5.0105790808148516</v>
      </c>
    </row>
    <row r="30" spans="1:7" ht="16.5" customHeight="1">
      <c r="A30" s="20"/>
      <c r="B30" s="21" t="s">
        <v>25</v>
      </c>
      <c r="C30" s="22"/>
      <c r="D30" s="111">
        <f>普通交付税!D30+臨時財政対策債発行可能額!B30</f>
        <v>1875820</v>
      </c>
      <c r="E30" s="56">
        <f>普通交付税!E30+臨時財政対策債発行可能額!C30</f>
        <v>1725118</v>
      </c>
      <c r="F30" s="66">
        <f t="shared" si="0"/>
        <v>150702</v>
      </c>
      <c r="G30" s="67">
        <f t="shared" si="1"/>
        <v>8.7357502501278184</v>
      </c>
    </row>
    <row r="31" spans="1:7" ht="16.5" customHeight="1">
      <c r="A31" s="20"/>
      <c r="B31" s="21" t="s">
        <v>40</v>
      </c>
      <c r="C31" s="22"/>
      <c r="D31" s="111">
        <f>普通交付税!D31+臨時財政対策債発行可能額!B31</f>
        <v>4117818</v>
      </c>
      <c r="E31" s="56">
        <f>普通交付税!E31+臨時財政対策債発行可能額!C31</f>
        <v>4136478</v>
      </c>
      <c r="F31" s="66">
        <f t="shared" si="0"/>
        <v>-18660</v>
      </c>
      <c r="G31" s="67">
        <f t="shared" si="1"/>
        <v>-0.45110840671701874</v>
      </c>
    </row>
    <row r="32" spans="1:7" ht="16.5" customHeight="1" thickBot="1">
      <c r="A32" s="27"/>
      <c r="B32" s="47" t="s">
        <v>41</v>
      </c>
      <c r="C32" s="29"/>
      <c r="D32" s="112">
        <f>普通交付税!D32+臨時財政対策債発行可能額!B32</f>
        <v>3360435</v>
      </c>
      <c r="E32" s="57">
        <f>普通交付税!E32+臨時財政対策債発行可能額!C32</f>
        <v>3208562</v>
      </c>
      <c r="F32" s="70">
        <f t="shared" si="0"/>
        <v>151873</v>
      </c>
      <c r="G32" s="71">
        <f t="shared" si="1"/>
        <v>4.7333665361616823</v>
      </c>
    </row>
    <row r="33" spans="1:7" ht="16.5" customHeight="1">
      <c r="A33" s="30"/>
      <c r="B33" s="31" t="s">
        <v>28</v>
      </c>
      <c r="C33" s="32"/>
      <c r="D33" s="113">
        <f>普通交付税!D33+臨時財政対策債発行可能額!B33</f>
        <v>56432918</v>
      </c>
      <c r="E33" s="58">
        <f>普通交付税!E33+臨時財政対策債発行可能額!C33</f>
        <v>55321477</v>
      </c>
      <c r="F33" s="74">
        <f>SUM(F9:F16)</f>
        <v>1111441</v>
      </c>
      <c r="G33" s="75">
        <f>F33/E33*100</f>
        <v>2.009058796459827</v>
      </c>
    </row>
    <row r="34" spans="1:7" ht="16.5" customHeight="1">
      <c r="A34" s="24"/>
      <c r="B34" s="25" t="s">
        <v>29</v>
      </c>
      <c r="C34" s="26"/>
      <c r="D34" s="114">
        <f>普通交付税!D34+臨時財政対策債発行可能額!B34</f>
        <v>37526447</v>
      </c>
      <c r="E34" s="59">
        <f>普通交付税!E34+臨時財政対策債発行可能額!C34</f>
        <v>35859267</v>
      </c>
      <c r="F34" s="78">
        <f>SUM(F17:F32)</f>
        <v>1667180</v>
      </c>
      <c r="G34" s="98">
        <f>F34/E34*100</f>
        <v>4.6492305601227155</v>
      </c>
    </row>
    <row r="35" spans="1:7" s="40" customFormat="1" ht="16.5" customHeight="1" thickBot="1">
      <c r="A35" s="37"/>
      <c r="B35" s="38" t="s">
        <v>30</v>
      </c>
      <c r="C35" s="39"/>
      <c r="D35" s="115">
        <f>普通交付税!D35+臨時財政対策債発行可能額!B35</f>
        <v>93959365</v>
      </c>
      <c r="E35" s="116">
        <f>普通交付税!E35+臨時財政対策債発行可能額!C35</f>
        <v>91180744</v>
      </c>
      <c r="F35" s="84">
        <f>SUM(F33:F34)</f>
        <v>2778621</v>
      </c>
      <c r="G35" s="99">
        <f>F35/E35*100</f>
        <v>3.0473769768757317</v>
      </c>
    </row>
    <row r="36" spans="1:7" ht="16.5" customHeight="1">
      <c r="A36" s="109"/>
      <c r="B36" s="44"/>
      <c r="E36" s="40"/>
      <c r="F36" s="40"/>
    </row>
    <row r="37" spans="1:7" ht="16.5" customHeight="1">
      <c r="B37" s="1"/>
      <c r="E37" s="40"/>
      <c r="F37" s="40"/>
    </row>
    <row r="40" spans="1:7" ht="16.5" customHeight="1">
      <c r="D40" s="45"/>
    </row>
    <row r="41" spans="1:7" ht="16.5" customHeight="1">
      <c r="D41" s="45"/>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Windows ユーザー</cp:lastModifiedBy>
  <cp:lastPrinted>2017-08-03T06:21:07Z</cp:lastPrinted>
  <dcterms:created xsi:type="dcterms:W3CDTF">2006-07-27T05:52:40Z</dcterms:created>
  <dcterms:modified xsi:type="dcterms:W3CDTF">2020-07-29T02:47:53Z</dcterms:modified>
</cp:coreProperties>
</file>