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00186\Desktop\【経営比較分析表】2018_364011_47_1718\"/>
    </mc:Choice>
  </mc:AlternateContent>
  <workbookProtection workbookAlgorithmName="SHA-512" workbookHashValue="mWzt1ts2SeqS5ikyvdAIn6KsZjs1uxFfbGE0w6vGCQwOR+EjAV6SEUmIVu0HHxB6jED5KczQrngVCuTF8tPCjQ==" workbookSaltValue="1bxRHBtq6XB69l4EAnhK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<sst xmlns="http://schemas.openxmlformats.org/spreadsheetml/2006/main" count="228" uniqueCount="113">
  <si>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</si>
  <si>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</si>
  <si>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</si>
  <si>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</si>
  <si>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</si>
  <si>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</si>
  <si>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</si>
  <si>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</si>
  <si>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</si>
  <si>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</si>
  <si>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</si>
  <si>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</si>
  <si>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</si>
  <si>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</si>
  <si>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</si>
  <si>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</si>
  <si>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</si>
  <si>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</si>
  <si>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</si>
  <si>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</si>
  <si>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</si>
  <si>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</si>
  <si>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</si>
  <si>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</si>
  <si>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</si>
  <si>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</si>
  <si>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</si>
  <si>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</si>
  <si>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</si>
  <si>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</si>
  <si>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</si>
  <si>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</si>
  <si>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</si>
  <si>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</si>
  <si>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</si>
  <si>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</si>
  <si>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</si>
  <si>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</si>
  <si>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</si>
  <si>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</si>
  <si>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</si>
  <si>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</si>
  <si>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</si>
  <si>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</si>
  <si>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</si>
  <si>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</si>
  <si>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</si>
  <si>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</si>
  <si>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</si>
  <si>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</si>
  <si>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</si>
  <si>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</si>
  <si>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</si>
  <si>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</si>
  <si>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</si>
  <si>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</si>
  <si>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</si>
  <si>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</si>
  <si>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</si>
  <si>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</si>
  <si>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</si>
  <si>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</si>
  <si>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</si>
  <si>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</si>
  <si>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</si>
  <si>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</si>
  <si>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</si>
  <si>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</si>
  <si>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</si>
  <si>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</si>
  <si>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</si>
  <si>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</si>
  <si>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</si>
  <si>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</si>
  <si>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</si>
  <si>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</si>
  <si>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</si>
  <si>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</si>
  <si>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</si>
  <si>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</si>
  <si>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</si>
  <si>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</si>
  <si>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</si>
  <si>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</si>
  <si>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</si>
  <si>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</si>
  <si>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</si>
  <si>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</si>
  <si>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</si>
  <si>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</si>
  <si>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</si>
  <si>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</si>
  <si>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</si>
  <si>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</si>
  <si>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</si>
  <si>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</si>
  <si>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</si>
  <si>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</si>
  <si>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</si>
  <si>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</si>
  <si>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</si>
  <si>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</si>
  <si>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</si>
  <si>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</si>
  <si>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</si>
  <si>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</si>
  <si>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</si>
  <si>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</si>
  <si>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</si>
  <si>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</si>
  <si>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農業集落排水事業の収益的収支比率や経費回収率が100％を下回っており、施設の維持管理に掛かる費用や地方債の償還金が、一般会計からの繰入金がなければ使用料収入では賄えない経営状況にある。
　今後は、未接続世帯へ農業集落排水地区の農業用排水の水質保全及び生活環境の改善への理解を得るための啓発に力を入れ接続率の向上、使用料収入の増加に向けた取組みと汚水処理費の削減が必要である。　　　　　　　　　　　　　　　　　　　　　　　　　　　　　　　　　　　　　　　　　　　　　　　　　　　　　　　　　　　　　　　　　　　　　　　　　　　　　　　　　　　　　　　　　　また、公営企業会計の適用により、経営状況を比較可能な形で的確に把握した上で、経営基盤の強化と財政マネジメントの向上に取り組む。</t>
    <rPh sb="1" eb="3">
      <t>ノウギョウ</t>
    </rPh>
    <rPh sb="3" eb="5">
      <t>シュウラク</t>
    </rPh>
    <rPh sb="5" eb="7">
      <t>ハイスイ</t>
    </rPh>
    <rPh sb="7" eb="9">
      <t>ジギョウ</t>
    </rPh>
    <rPh sb="18" eb="20">
      <t>ケイヒ</t>
    </rPh>
    <rPh sb="20" eb="22">
      <t>カイシュウ</t>
    </rPh>
    <rPh sb="22" eb="23">
      <t>リツ</t>
    </rPh>
    <rPh sb="29" eb="31">
      <t>シタマワ</t>
    </rPh>
    <rPh sb="41" eb="43">
      <t>カンリ</t>
    </rPh>
    <rPh sb="50" eb="53">
      <t>チホウサイ</t>
    </rPh>
    <rPh sb="54" eb="56">
      <t>ショウカン</t>
    </rPh>
    <rPh sb="56" eb="57">
      <t>キン</t>
    </rPh>
    <rPh sb="105" eb="111">
      <t>ノウギョウシュウラクハイスイ</t>
    </rPh>
    <rPh sb="173" eb="175">
      <t>オスイ</t>
    </rPh>
    <rPh sb="175" eb="177">
      <t>ショリ</t>
    </rPh>
    <rPh sb="177" eb="178">
      <t>ヒ</t>
    </rPh>
    <rPh sb="179" eb="181">
      <t>サクゲン</t>
    </rPh>
    <rPh sb="281" eb="283">
      <t>コウエイ</t>
    </rPh>
    <rPh sb="283" eb="285">
      <t>キギョウ</t>
    </rPh>
    <rPh sb="285" eb="287">
      <t>カイケイ</t>
    </rPh>
    <rPh sb="288" eb="290">
      <t>テキヨウ</t>
    </rPh>
    <rPh sb="294" eb="296">
      <t>ケイエイ</t>
    </rPh>
    <rPh sb="296" eb="298">
      <t>ジョウキョウ</t>
    </rPh>
    <rPh sb="299" eb="301">
      <t>ヒカク</t>
    </rPh>
    <rPh sb="301" eb="303">
      <t>カノウ</t>
    </rPh>
    <rPh sb="304" eb="305">
      <t>カタチ</t>
    </rPh>
    <rPh sb="306" eb="308">
      <t>テキカク</t>
    </rPh>
    <rPh sb="309" eb="311">
      <t>ハアク</t>
    </rPh>
    <rPh sb="313" eb="314">
      <t>ウエ</t>
    </rPh>
    <rPh sb="316" eb="318">
      <t>ケイエイ</t>
    </rPh>
    <rPh sb="318" eb="320">
      <t>キバン</t>
    </rPh>
    <rPh sb="321" eb="323">
      <t>キョウカ</t>
    </rPh>
    <rPh sb="324" eb="326">
      <t>ザイセイ</t>
    </rPh>
    <rPh sb="333" eb="335">
      <t>コウジョウ</t>
    </rPh>
    <rPh sb="336" eb="337">
      <t>ト</t>
    </rPh>
    <rPh sb="338" eb="339">
      <t>ク</t>
    </rPh>
    <phoneticPr fontId="4"/>
  </si>
  <si>
    <t>収益的収支比率が100％を下回っており、単年度の収支が赤字であるのは、農業集落排水への接続率が伸び悩んでおり、使用料収入と維持管理費等の収支がアンバランスであることが原因といえる。また収益については、使用料金では維持管理費や地方債償還金が賄いきれていないため、一般会計からの繰入金に依存している状態である。　　　　　　　　　　　　　　　　　　　　経費回収率についても100％を下回っている。平成成28年度に使用料金の算定方式を改正したため、当該指標は改善されたが、本年度は使用料収入の減少と、施設の維持管理費の増加のため、前年度に比べて減少した。　　　　　　　　　　　　　　　　　　　　　　　　　　　　　　　水洗化率は過去5年間の伸び率が横ばいで、平均値より20％下回っている。　　　　　　　　　　　　　　　　　　すべての数値を100％に近づけるためには、接続率を上げ、使用料収入の増加と汚水処理費の削減が必要である。</t>
    <rPh sb="43" eb="45">
      <t>セツゾク</t>
    </rPh>
    <rPh sb="55" eb="58">
      <t>シヨウリョウ</t>
    </rPh>
    <rPh sb="58" eb="60">
      <t>シュウニュウ</t>
    </rPh>
    <rPh sb="92" eb="94">
      <t>シュウエキ</t>
    </rPh>
    <rPh sb="103" eb="104">
      <t>キン</t>
    </rPh>
    <rPh sb="112" eb="115">
      <t>チホウサイ</t>
    </rPh>
    <rPh sb="115" eb="118">
      <t>ショウカンキン</t>
    </rPh>
    <rPh sb="141" eb="143">
      <t>イゾン</t>
    </rPh>
    <rPh sb="147" eb="149">
      <t>ジョウタイ</t>
    </rPh>
    <rPh sb="173" eb="175">
      <t>ケイヒ</t>
    </rPh>
    <rPh sb="175" eb="177">
      <t>カイシュウ</t>
    </rPh>
    <rPh sb="177" eb="178">
      <t>リツ</t>
    </rPh>
    <rPh sb="188" eb="189">
      <t>シタ</t>
    </rPh>
    <rPh sb="189" eb="190">
      <t>マワ</t>
    </rPh>
    <rPh sb="195" eb="197">
      <t>ヘイセイ</t>
    </rPh>
    <rPh sb="206" eb="207">
      <t>キン</t>
    </rPh>
    <rPh sb="208" eb="210">
      <t>サンテイ</t>
    </rPh>
    <rPh sb="210" eb="212">
      <t>ホウシキ</t>
    </rPh>
    <rPh sb="225" eb="227">
      <t>カイゼン</t>
    </rPh>
    <rPh sb="232" eb="233">
      <t>ホン</t>
    </rPh>
    <rPh sb="233" eb="235">
      <t>ネンド</t>
    </rPh>
    <rPh sb="236" eb="239">
      <t>シヨウリョウ</t>
    </rPh>
    <rPh sb="239" eb="241">
      <t>シュウニュウ</t>
    </rPh>
    <rPh sb="242" eb="244">
      <t>ゲンショウ</t>
    </rPh>
    <rPh sb="246" eb="248">
      <t>シセツ</t>
    </rPh>
    <rPh sb="249" eb="251">
      <t>イジ</t>
    </rPh>
    <rPh sb="251" eb="254">
      <t>カンリヒ</t>
    </rPh>
    <rPh sb="261" eb="262">
      <t>ゼン</t>
    </rPh>
    <rPh sb="262" eb="264">
      <t>ネンド</t>
    </rPh>
    <rPh sb="265" eb="266">
      <t>クラ</t>
    </rPh>
    <rPh sb="268" eb="270">
      <t>ゲンショウ</t>
    </rPh>
    <rPh sb="304" eb="307">
      <t>スイセンカ</t>
    </rPh>
    <rPh sb="307" eb="308">
      <t>リツ</t>
    </rPh>
    <rPh sb="309" eb="311">
      <t>カコ</t>
    </rPh>
    <rPh sb="319" eb="320">
      <t>ヨコ</t>
    </rPh>
    <rPh sb="324" eb="326">
      <t>ヘイキン</t>
    </rPh>
    <rPh sb="326" eb="327">
      <t>チ</t>
    </rPh>
    <rPh sb="332" eb="334">
      <t>シタマワ</t>
    </rPh>
    <rPh sb="361" eb="363">
      <t>スウチ</t>
    </rPh>
    <phoneticPr fontId="4"/>
  </si>
  <si>
    <t>農業集落排水汚水処理場や中継ポンプ場の故障や取替にかかる修繕費は年々増加してきているが、管渠に関しては、更新や修繕は行っていない。　　　　　令和２年度には農業集落排水施設等の劣化状況等を調べる機能診断調査及びその結果に基づき施設機能を保全するために必要な対策方法等を定めた最適整備構想を策定する。</t>
    <rPh sb="70" eb="72">
      <t>レイワ</t>
    </rPh>
    <rPh sb="73" eb="75">
      <t>ネンド</t>
    </rPh>
    <rPh sb="77" eb="79">
      <t>ノウギョウ</t>
    </rPh>
    <rPh sb="79" eb="81">
      <t>シュウラク</t>
    </rPh>
    <rPh sb="81" eb="83">
      <t>ハイスイ</t>
    </rPh>
    <rPh sb="83" eb="85">
      <t>シセツ</t>
    </rPh>
    <rPh sb="85" eb="86">
      <t>トウ</t>
    </rPh>
    <rPh sb="87" eb="89">
      <t>レッカ</t>
    </rPh>
    <rPh sb="89" eb="91">
      <t>ジョウキョウ</t>
    </rPh>
    <rPh sb="93" eb="94">
      <t>シラ</t>
    </rPh>
    <rPh sb="96" eb="98">
      <t>キノウ</t>
    </rPh>
    <rPh sb="98" eb="100">
      <t>シンダン</t>
    </rPh>
    <rPh sb="100" eb="102">
      <t>チョウサ</t>
    </rPh>
    <rPh sb="102" eb="103">
      <t>オヨ</t>
    </rPh>
    <rPh sb="106" eb="108">
      <t>ケッカ</t>
    </rPh>
    <rPh sb="109" eb="110">
      <t>モト</t>
    </rPh>
    <rPh sb="112" eb="114">
      <t>シセツ</t>
    </rPh>
    <rPh sb="114" eb="116">
      <t>キノウ</t>
    </rPh>
    <rPh sb="117" eb="119">
      <t>ホゼン</t>
    </rPh>
    <rPh sb="124" eb="126">
      <t>ヒツヨウ</t>
    </rPh>
    <rPh sb="127" eb="129">
      <t>タイサク</t>
    </rPh>
    <rPh sb="129" eb="131">
      <t>ホウホウ</t>
    </rPh>
    <rPh sb="131" eb="132">
      <t>トウ</t>
    </rPh>
    <rPh sb="133" eb="134">
      <t>サダ</t>
    </rPh>
    <rPh sb="136" eb="138">
      <t>サイテキ</t>
    </rPh>
    <rPh sb="138" eb="140">
      <t>セイビ</t>
    </rPh>
    <rPh sb="140" eb="142">
      <t>コウソウ</t>
    </rPh>
    <rPh sb="143" eb="14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</si>
</sst>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F5-4E4A-96F4-72981BFBFE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9F5-4E4A-96F4-72981BFBFE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52.14</c:v>
                </c:pt>
                <c:pt idx="1">
                  <c:v>56.25</c:v>
                </c:pt>
                <c:pt idx="2">
                  <c:v>55.43</c:v>
                </c:pt>
                <c:pt idx="3">
                  <c:v>53.78</c:v>
                </c:pt>
                <c:pt idx="4">
                  <c:v>55.1</c:v>
                </c:pt>
              </c:numCache>
            </c:numRef>
          </c:val>
          <c:extLst>
            <c:ext xmlns:c16="http://schemas.microsoft.com/office/drawing/2014/chart" uri="{C3380CC4-5D6E-409C-BE32-E72D297353CC}">
              <c16:uniqueId val="{00000000-E588-4A50-A5E1-DDE304EA76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588-4A50-A5E1-DDE304EA76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64.44</c:v>
                </c:pt>
                <c:pt idx="1">
                  <c:v>65.209999999999994</c:v>
                </c:pt>
                <c:pt idx="2">
                  <c:v>64.31</c:v>
                </c:pt>
                <c:pt idx="3">
                  <c:v>63.03</c:v>
                </c:pt>
                <c:pt idx="4">
                  <c:v>65.260000000000005</c:v>
                </c:pt>
              </c:numCache>
            </c:numRef>
          </c:val>
          <c:extLst>
            <c:ext xmlns:c16="http://schemas.microsoft.com/office/drawing/2014/chart" uri="{C3380CC4-5D6E-409C-BE32-E72D297353CC}">
              <c16:uniqueId val="{00000000-BF67-46E6-9A07-876C46DAC5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F67-46E6-9A07-876C46DAC5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73.8</c:v>
                </c:pt>
                <c:pt idx="1">
                  <c:v>71.19</c:v>
                </c:pt>
                <c:pt idx="2">
                  <c:v>76.41</c:v>
                </c:pt>
                <c:pt idx="3">
                  <c:v>76.319999999999993</c:v>
                </c:pt>
                <c:pt idx="4">
                  <c:v>74.44</c:v>
                </c:pt>
              </c:numCache>
            </c:numRef>
          </c:val>
          <c:extLst>
            <c:ext xmlns:c16="http://schemas.microsoft.com/office/drawing/2014/chart" uri="{C3380CC4-5D6E-409C-BE32-E72D297353CC}">
              <c16:uniqueId val="{00000000-D1F5-45A6-8971-9C1D705D1F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5-45A6-8971-9C1D705D1F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0-4269-8DBF-54C555BAE5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0-4269-8DBF-54C555BAE5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5-42F5-A3B5-6DC2A93907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5-42F5-A3B5-6DC2A93907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4-4903-B3C1-921841D29C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4-4903-B3C1-921841D29C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E-4B13-9E75-6A7D21D282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E-4B13-9E75-6A7D21D282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469.48</c:v>
                </c:pt>
                <c:pt idx="1">
                  <c:v>607.78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CC-4D2E-B924-33AD18464F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9CC-4D2E-B924-33AD18464F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36.89</c:v>
                </c:pt>
                <c:pt idx="1">
                  <c:v>38.11</c:v>
                </c:pt>
                <c:pt idx="2">
                  <c:v>65.69</c:v>
                </c:pt>
                <c:pt idx="3">
                  <c:v>62.71</c:v>
                </c:pt>
                <c:pt idx="4">
                  <c:v>57.41</c:v>
                </c:pt>
              </c:numCache>
            </c:numRef>
          </c:val>
          <c:extLst>
            <c:ext xmlns:c16="http://schemas.microsoft.com/office/drawing/2014/chart" uri="{C3380CC4-5D6E-409C-BE32-E72D297353CC}">
              <c16:uniqueId val="{00000000-FE8A-41BF-834F-DF9B2FB2F0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E8A-41BF-834F-DF9B2FB2F0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220.65</c:v>
                </c:pt>
                <c:pt idx="1">
                  <c:v>218.78</c:v>
                </c:pt>
                <c:pt idx="2">
                  <c:v>208.09</c:v>
                </c:pt>
                <c:pt idx="3">
                  <c:v>230.66</c:v>
                </c:pt>
                <c:pt idx="4">
                  <c:v>252.07</c:v>
                </c:pt>
              </c:numCache>
            </c:numRef>
          </c:val>
          <c:extLst>
            <c:ext xmlns:c16="http://schemas.microsoft.com/office/drawing/2014/chart" uri="{C3380CC4-5D6E-409C-BE32-E72D297353CC}">
              <c16:uniqueId val="{00000000-E90F-4C20-AC55-A42FE05DA9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90F-4C20-AC55-A42FE05DA9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松茂町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15167</v>
      </c>
      <c r="AM8" s="50"/>
      <c r="AN8" s="50"/>
      <c r="AO8" s="50"/>
      <c r="AP8" s="50"/>
      <c r="AQ8" s="50"/>
      <c r="AR8" s="50"/>
      <c r="AS8" s="50"/>
      <c r="AT8" s="45">
        <f>データ!T6</f>
        <v>14.24</v>
      </c>
      <c r="AU8" s="45"/>
      <c r="AV8" s="45"/>
      <c r="AW8" s="45"/>
      <c r="AX8" s="45"/>
      <c r="AY8" s="45"/>
      <c r="AZ8" s="45"/>
      <c r="BA8" s="45"/>
      <c r="BB8" s="45">
        <f>データ!U6</f>
        <v>1065.0999999999999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10.86</v>
      </c>
      <c r="Q10" s="45"/>
      <c r="R10" s="45"/>
      <c r="S10" s="45"/>
      <c r="T10" s="45"/>
      <c r="U10" s="45"/>
      <c r="V10" s="45"/>
      <c r="W10" s="45">
        <f>データ!Q6</f>
        <v>100</v>
      </c>
      <c r="X10" s="45"/>
      <c r="Y10" s="45"/>
      <c r="Z10" s="45"/>
      <c r="AA10" s="45"/>
      <c r="AB10" s="45"/>
      <c r="AC10" s="45"/>
      <c r="AD10" s="50">
        <f>データ!R6</f>
        <v>2618</v>
      </c>
      <c r="AE10" s="50"/>
      <c r="AF10" s="50"/>
      <c r="AG10" s="50"/>
      <c r="AH10" s="50"/>
      <c r="AI10" s="50"/>
      <c r="AJ10" s="50"/>
      <c r="AK10" s="2"/>
      <c r="AL10" s="50">
        <f>データ!V6</f>
        <v>1635</v>
      </c>
      <c r="AM10" s="50"/>
      <c r="AN10" s="50"/>
      <c r="AO10" s="50"/>
      <c r="AP10" s="50"/>
      <c r="AQ10" s="50"/>
      <c r="AR10" s="50"/>
      <c r="AS10" s="50"/>
      <c r="AT10" s="45">
        <f>データ!W6</f>
        <v>1.2</v>
      </c>
      <c r="AU10" s="45"/>
      <c r="AV10" s="45"/>
      <c r="AW10" s="45"/>
      <c r="AX10" s="45"/>
      <c r="AY10" s="45"/>
      <c r="AZ10" s="45"/>
      <c r="BA10" s="45"/>
      <c r="BB10" s="45">
        <f>データ!X6</f>
        <v>1362.5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4YrJ+gD2sinNH11uS61FwLmIB+E/F210uUSdGD+b5OR0Ajyw6H5u/OuA5ihYqHBkZ9Yg9/uzXZzUHPgpyilzsw==" saltValue="pu7YTSgxe0ND3+jCBwCm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364011</v>
      </c>
      <c r="D6" s="33">
        <f t="shared" si="3"/>
        <v>47</v>
      </c>
      <c r="E6" s="33">
        <f t="shared" si="3"/>
        <v>17</v>
      </c>
      <c r="F6" s="33">
        <f t="shared" si="3"/>
        <v>5</v>
      </c>
      <c r="G6" s="33">
        <f t="shared" si="3"/>
        <v>0</v>
      </c>
      <c r="H6" s="33" t="str">
        <f t="shared" si="3"/>
        <v>徳島県　松茂町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10.86</v>
      </c>
      <c r="Q6" s="34">
        <f t="shared" si="3"/>
        <v>100</v>
      </c>
      <c r="R6" s="34">
        <f t="shared" si="3"/>
        <v>2618</v>
      </c>
      <c r="S6" s="34">
        <f t="shared" si="3"/>
        <v>15167</v>
      </c>
      <c r="T6" s="34">
        <f t="shared" si="3"/>
        <v>14.24</v>
      </c>
      <c r="U6" s="34">
        <f t="shared" si="3"/>
        <v>1065.0999999999999</v>
      </c>
      <c r="V6" s="34">
        <f t="shared" si="3"/>
        <v>1635</v>
      </c>
      <c r="W6" s="34">
        <f t="shared" si="3"/>
        <v>1.2</v>
      </c>
      <c r="X6" s="34">
        <f t="shared" si="3"/>
        <v>1362.5</v>
      </c>
      <c r="Y6" s="35">
        <f>IF(Y7="",NA(),Y7)</f>
        <v>73.8</v>
      </c>
      <c r="Z6" s="35">
        <f t="shared" ref="Z6:AH6" si="4">IF(Z7="",NA(),Z7)</f>
        <v>71.19</v>
      </c>
      <c r="AA6" s="35">
        <f t="shared" si="4"/>
        <v>76.41</v>
      </c>
      <c r="AB6" s="35">
        <f t="shared" si="4"/>
        <v>76.319999999999993</v>
      </c>
      <c r="AC6" s="35">
        <f t="shared" si="4"/>
        <v>74.44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469.48</v>
      </c>
      <c r="BG6" s="35">
        <f t="shared" ref="BG6:BO6" si="7">IF(BG7="",NA(),BG7)</f>
        <v>607.78</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36.89</v>
      </c>
      <c r="BR6" s="35">
        <f t="shared" ref="BR6:BZ6" si="8">IF(BR7="",NA(),BR7)</f>
        <v>38.11</v>
      </c>
      <c r="BS6" s="35">
        <f t="shared" si="8"/>
        <v>65.69</v>
      </c>
      <c r="BT6" s="35">
        <f t="shared" si="8"/>
        <v>62.71</v>
      </c>
      <c r="BU6" s="35">
        <f t="shared" si="8"/>
        <v>57.41</v>
      </c>
      <c r="BV6" s="35">
        <f t="shared" si="8"/>
        <v>50.82</v>
      </c>
      <c r="BW6" s="35">
        <f t="shared" si="8"/>
        <v>52.19</v>
      </c>
      <c r="BX6" s="35">
        <f t="shared" si="8"/>
        <v>55.32</v>
      </c>
      <c r="BY6" s="35">
        <f t="shared" si="8"/>
        <v>59.8</v>
      </c>
      <c r="BZ6" s="35">
        <f t="shared" si="8"/>
        <v>57.77</v>
      </c>
      <c r="CA6" s="34" t="str">
        <f>IF(CA7="","",IF(CA7="-","【-】","【"&amp;SUBSTITUTE(TEXT(CA7,"#,##0.00"),"-","△")&amp;"】"))</f>
        <v>【59.51】</v>
      </c>
      <c r="CB6" s="35">
        <f>IF(CB7="",NA(),CB7)</f>
        <v>220.65</v>
      </c>
      <c r="CC6" s="35">
        <f t="shared" ref="CC6:CK6" si="9">IF(CC7="",NA(),CC7)</f>
        <v>218.78</v>
      </c>
      <c r="CD6" s="35">
        <f t="shared" si="9"/>
        <v>208.09</v>
      </c>
      <c r="CE6" s="35">
        <f t="shared" si="9"/>
        <v>230.66</v>
      </c>
      <c r="CF6" s="35">
        <f t="shared" si="9"/>
        <v>252.07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52.14</v>
      </c>
      <c r="CN6" s="35">
        <f t="shared" ref="CN6:CV6" si="10">IF(CN7="",NA(),CN7)</f>
        <v>56.25</v>
      </c>
      <c r="CO6" s="35">
        <f t="shared" si="10"/>
        <v>55.43</v>
      </c>
      <c r="CP6" s="35">
        <f t="shared" si="10"/>
        <v>53.78</v>
      </c>
      <c r="CQ6" s="35">
        <f t="shared" si="10"/>
        <v>55.1</v>
      </c>
      <c r="CR6" s="35">
        <f t="shared" si="10"/>
        <v>53.24</v>
      </c>
      <c r="CS6" s="35">
        <f t="shared" si="10"/>
        <v>52.31</v>
      </c>
      <c r="CT6" s="35">
        <f t="shared" si="10"/>
        <v>60.65</v>
      </c>
      <c r="CU6" s="35">
        <f t="shared" si="10"/>
        <v>51.75</v>
      </c>
      <c r="CV6" s="35">
        <f t="shared" si="10"/>
        <v>50.68</v>
      </c>
      <c r="CW6" s="34" t="str">
        <f>IF(CW7="","",IF(CW7="-","【-】","【"&amp;SUBSTITUTE(TEXT(CW7,"#,##0.00"),"-","△")&amp;"】"))</f>
        <v>【52.23】</v>
      </c>
      <c r="CX6" s="35">
        <f>IF(CX7="",NA(),CX7)</f>
        <v>64.44</v>
      </c>
      <c r="CY6" s="35">
        <f t="shared" ref="CY6:DG6" si="11">IF(CY7="",NA(),CY7)</f>
        <v>65.209999999999994</v>
      </c>
      <c r="CZ6" s="35">
        <f t="shared" si="11"/>
        <v>64.31</v>
      </c>
      <c r="DA6" s="35">
        <f t="shared" si="11"/>
        <v>63.03</v>
      </c>
      <c r="DB6" s="35">
        <f t="shared" si="11"/>
        <v>65.260000000000005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364011</v>
      </c>
      <c r="D7" s="37">
        <v>47</v>
      </c>
      <c r="E7" s="37">
        <v>17</v>
      </c>
      <c r="F7" s="37">
        <v>5</v>
      </c>
      <c r="G7" s="37">
        <v>0</v>
      </c>
      <c r="H7" s="37" t="s">
        <v>97</v>
      </c>
      <c r="I7" s="37" t="s">
        <v>98</v>
      </c>
      <c r="J7" s="37" t="s">
        <v>99</v>
      </c>
      <c r="K7" s="37" t="s">
        <v>100</v>
      </c>
      <c r="L7" s="37" t="s">
        <v>101</v>
      </c>
      <c r="M7" s="37" t="s">
        <v>102</v>
      </c>
      <c r="N7" s="38" t="s">
        <v>103</v>
      </c>
      <c r="O7" s="38" t="s">
        <v>104</v>
      </c>
      <c r="P7" s="38">
        <v>10.86</v>
      </c>
      <c r="Q7" s="38">
        <v>100</v>
      </c>
      <c r="R7" s="38">
        <v>2618</v>
      </c>
      <c r="S7" s="38">
        <v>15167</v>
      </c>
      <c r="T7" s="38">
        <v>14.24</v>
      </c>
      <c r="U7" s="38">
        <v>1065.0999999999999</v>
      </c>
      <c r="V7" s="38">
        <v>1635</v>
      </c>
      <c r="W7" s="38">
        <v>1.2</v>
      </c>
      <c r="X7" s="38">
        <v>1362.5</v>
      </c>
      <c r="Y7" s="38">
        <v>73.8</v>
      </c>
      <c r="Z7" s="38">
        <v>71.19</v>
      </c>
      <c r="AA7" s="38">
        <v>76.41</v>
      </c>
      <c r="AB7" s="38">
        <v>76.319999999999993</v>
      </c>
      <c r="AC7" s="38">
        <v>74.44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469.48</v>
      </c>
      <c r="BG7" s="38">
        <v>607.78</v>
      </c>
      <c r="BH7" s="38">
        <v>0</v>
      </c>
      <c r="BI7" s="38">
        <v>0</v>
      </c>
      <c r="BJ7" s="38">
        <v>0</v>
      </c>
      <c r="BK7" s="38">
        <v>1044.8</v>
      </c>
      <c r="BL7" s="38">
        <v>1081.8</v>
      </c>
      <c r="BM7" s="38">
        <v>974.93</v>
      </c>
      <c r="BN7" s="38">
        <v>855.8</v>
      </c>
      <c r="BO7" s="38">
        <v>789.46</v>
      </c>
      <c r="BP7" s="38">
        <v>747.76</v>
      </c>
      <c r="BQ7" s="38">
        <v>36.89</v>
      </c>
      <c r="BR7" s="38">
        <v>38.11</v>
      </c>
      <c r="BS7" s="38">
        <v>65.69</v>
      </c>
      <c r="BT7" s="38">
        <v>62.71</v>
      </c>
      <c r="BU7" s="38">
        <v>57.41</v>
      </c>
      <c r="BV7" s="38">
        <v>50.82</v>
      </c>
      <c r="BW7" s="38">
        <v>52.19</v>
      </c>
      <c r="BX7" s="38">
        <v>55.32</v>
      </c>
      <c r="BY7" s="38">
        <v>59.8</v>
      </c>
      <c r="BZ7" s="38">
        <v>57.77</v>
      </c>
      <c r="CA7" s="38">
        <v>59.51</v>
      </c>
      <c r="CB7" s="38">
        <v>220.65</v>
      </c>
      <c r="CC7" s="38">
        <v>218.78</v>
      </c>
      <c r="CD7" s="38">
        <v>208.09</v>
      </c>
      <c r="CE7" s="38">
        <v>230.66</v>
      </c>
      <c r="CF7" s="38">
        <v>252.07</v>
      </c>
      <c r="CG7" s="38">
        <v>300.52</v>
      </c>
      <c r="CH7" s="38">
        <v>296.14</v>
      </c>
      <c r="CI7" s="38">
        <v>283.17</v>
      </c>
      <c r="CJ7" s="38">
        <v>263.76</v>
      </c>
      <c r="CK7" s="38">
        <v>274.35000000000002</v>
      </c>
      <c r="CL7" s="38">
        <v>261.45999999999998</v>
      </c>
      <c r="CM7" s="38">
        <v>52.14</v>
      </c>
      <c r="CN7" s="38">
        <v>56.25</v>
      </c>
      <c r="CO7" s="38">
        <v>55.43</v>
      </c>
      <c r="CP7" s="38">
        <v>53.78</v>
      </c>
      <c r="CQ7" s="38">
        <v>55.1</v>
      </c>
      <c r="CR7" s="38">
        <v>53.24</v>
      </c>
      <c r="CS7" s="38">
        <v>52.31</v>
      </c>
      <c r="CT7" s="38">
        <v>60.65</v>
      </c>
      <c r="CU7" s="38">
        <v>51.75</v>
      </c>
      <c r="CV7" s="38">
        <v>50.68</v>
      </c>
      <c r="CW7" s="38">
        <v>52.23</v>
      </c>
      <c r="CX7" s="38">
        <v>64.44</v>
      </c>
      <c r="CY7" s="38">
        <v>65.209999999999994</v>
      </c>
      <c r="CZ7" s="38">
        <v>64.31</v>
      </c>
      <c r="DA7" s="38">
        <v>63.03</v>
      </c>
      <c r="DB7" s="38">
        <v>65.260000000000005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2020-01-29T06:04:19Z</cp:lastPrinted>
  <dcterms:created xsi:type="dcterms:W3CDTF">2019-12-05T05:22:22Z</dcterms:created>
  <dcterms:modified xsi:type="dcterms:W3CDTF">2020-01-29T06:04:20Z</dcterms:modified>
  <cp:category/>
</cp:coreProperties>
</file>