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平成31年度下水道\総務課・企画課関係\公営企業に係る経営比較分析表\【経営比較分析表】2018_364681_47_1718\"/>
    </mc:Choice>
  </mc:AlternateContent>
  <workbookProtection workbookAlgorithmName="SHA-512" workbookHashValue="f5v+THHryQSQ9SGwpzqHv7eR7HzS/uGfAG5vBJABpgi+lKCZNazv9V2eEvFAYrLRYlki83rX+M3db6JZNZ1UGg==" workbookSaltValue="yqajrcTmeXAL90ubddqUOQ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BB10" i="4"/>
  <c r="AT10" i="4"/>
  <c r="AL10" i="4"/>
  <c r="AD10" i="4"/>
  <c r="P10" i="4"/>
  <c r="I10" i="4"/>
  <c r="B10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<sst xmlns="http://schemas.openxmlformats.org/spreadsheetml/2006/main" count="228" uniqueCount="114">
  <si>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</si>
  <si>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</si>
  <si>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</si>
  <si>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</si>
  <si>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</si>
  <si>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</si>
  <si>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</si>
  <si>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</si>
  <si>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</si>
  <si>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</si>
  <si>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</si>
  <si>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</si>
  <si>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</si>
  <si>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</si>
  <si>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</si>
  <si>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</si>
  <si>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</si>
  <si>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</si>
  <si>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</si>
  <si>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</si>
  <si>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</si>
  <si>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</si>
  <si>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</si>
  <si>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</si>
  <si>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</si>
  <si>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</si>
  <si>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</si>
  <si>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</si>
  <si>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</si>
  <si>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</si>
  <si>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</si>
  <si>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</si>
  <si>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</si>
  <si>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</si>
  <si>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</si>
  <si>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</si>
  <si>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</si>
  <si>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</si>
  <si>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</si>
  <si>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</si>
  <si>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</si>
  <si>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</si>
  <si>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</si>
  <si>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</si>
  <si>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</si>
  <si>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</si>
  <si>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</si>
  <si>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</si>
  <si>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</si>
  <si>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</si>
  <si>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</si>
  <si>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</si>
  <si>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</si>
  <si>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</si>
  <si>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</si>
  <si>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</si>
  <si>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</si>
  <si>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</si>
  <si>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</si>
  <si>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</si>
  <si>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</si>
  <si>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</si>
  <si>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</si>
  <si>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</si>
  <si>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</si>
  <si>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</si>
  <si>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</si>
  <si>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</si>
  <si>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</si>
  <si>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</si>
  <si>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</si>
  <si>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</si>
  <si>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</si>
  <si>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</si>
  <si>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</si>
  <si>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</si>
  <si>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</si>
  <si>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</si>
  <si>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</si>
  <si>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</si>
  <si>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</si>
  <si>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</si>
  <si>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</si>
  <si>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</si>
  <si>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</si>
  <si>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</si>
  <si>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</si>
  <si>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</si>
  <si>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</si>
  <si>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</si>
  <si>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</si>
  <si>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</si>
  <si>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</si>
  <si>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</si>
  <si>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</si>
  <si>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</si>
  <si>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</si>
  <si>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</si>
  <si>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つるぎ町</t>
  </si>
  <si>
    <t>法非適用</t>
  </si>
  <si>
    <t>下水道事業</t>
  </si>
  <si>
    <t>特定環境保全公共下水道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</si>
  <si>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</si>
  <si>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</si>
  <si>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</si>
  <si>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</si>
  <si>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</si>
  <si>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</si>
  <si>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</si>
  <si>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</si>
  <si>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</si>
  <si>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・供用開始（平成21年度）後間もないため、現段階において老朽化は見受けられない。</t>
    <rPh sb="1" eb="3">
      <t>キョウヨウ</t>
    </rPh>
    <rPh sb="3" eb="5">
      <t>カイシ</t>
    </rPh>
    <rPh sb="6" eb="8">
      <t>ヘイセイ</t>
    </rPh>
    <rPh sb="10" eb="12">
      <t>ネンド</t>
    </rPh>
    <rPh sb="13" eb="14">
      <t>ゴ</t>
    </rPh>
    <rPh sb="14" eb="15">
      <t>マ</t>
    </rPh>
    <rPh sb="21" eb="24">
      <t>ゲンダンカイ</t>
    </rPh>
    <rPh sb="28" eb="31">
      <t>ロウキュウカ</t>
    </rPh>
    <rPh sb="32" eb="34">
      <t>ミウ</t>
    </rPh>
    <phoneticPr fontId="15"/>
  </si>
  <si>
    <t>・平成24年度に面整備が完了し、以降は各数値はほぼ横ばいで推移している。
・水洗化率も変動無く、今後も大幅な増加は見られない。
・経費回収率は平均よりやや上回っているが、今後使用料収入の増加に努める必要がある。</t>
    <rPh sb="1" eb="3">
      <t>ヘイセイ</t>
    </rPh>
    <rPh sb="5" eb="7">
      <t>ネンド</t>
    </rPh>
    <rPh sb="8" eb="9">
      <t>メン</t>
    </rPh>
    <rPh sb="9" eb="11">
      <t>セイビ</t>
    </rPh>
    <rPh sb="12" eb="14">
      <t>カンリョウ</t>
    </rPh>
    <rPh sb="16" eb="18">
      <t>イコウ</t>
    </rPh>
    <rPh sb="19" eb="22">
      <t>カクスウチ</t>
    </rPh>
    <rPh sb="25" eb="26">
      <t>ヨコ</t>
    </rPh>
    <rPh sb="29" eb="31">
      <t>スイイ</t>
    </rPh>
    <rPh sb="38" eb="41">
      <t>スイセンカ</t>
    </rPh>
    <rPh sb="41" eb="42">
      <t>リツ</t>
    </rPh>
    <rPh sb="43" eb="45">
      <t>ヘンドウ</t>
    </rPh>
    <rPh sb="45" eb="46">
      <t>ナ</t>
    </rPh>
    <rPh sb="48" eb="50">
      <t>コンゴ</t>
    </rPh>
    <rPh sb="51" eb="53">
      <t>オオハバ</t>
    </rPh>
    <rPh sb="54" eb="56">
      <t>ゾウカ</t>
    </rPh>
    <rPh sb="57" eb="58">
      <t>ミ</t>
    </rPh>
    <rPh sb="65" eb="67">
      <t>ケイヒ</t>
    </rPh>
    <rPh sb="67" eb="70">
      <t>カイシュウリツ</t>
    </rPh>
    <rPh sb="71" eb="73">
      <t>ヘイキン</t>
    </rPh>
    <rPh sb="77" eb="79">
      <t>ウワマワ</t>
    </rPh>
    <rPh sb="85" eb="87">
      <t>コンゴ</t>
    </rPh>
    <rPh sb="87" eb="90">
      <t>シヨウリョウ</t>
    </rPh>
    <rPh sb="90" eb="92">
      <t>シュウニュウ</t>
    </rPh>
    <rPh sb="93" eb="95">
      <t>ゾウカ</t>
    </rPh>
    <rPh sb="96" eb="97">
      <t>ツト</t>
    </rPh>
    <rPh sb="99" eb="101">
      <t>ヒツヨウ</t>
    </rPh>
    <phoneticPr fontId="15"/>
  </si>
  <si>
    <t>・面整備が完了しており、大幅な収入増が見込めないため、以下の2点に重点をおく。
１．未接続世帯に対し、個別訪問など水洗化普及活動の徹底による有収水量の確保。
２．滞納世帯に対してより一層の徴収整理による料金収入の確保。
・将来的な施設の老朽化や人口減少対策として、加入促進等による料金収入の確保、施設の中･長期計画の策定による維持管理の効率化を図る。また、料金改定の検討も必要となる。</t>
    <rPh sb="1" eb="2">
      <t>メン</t>
    </rPh>
    <rPh sb="2" eb="4">
      <t>セイビ</t>
    </rPh>
    <rPh sb="5" eb="7">
      <t>カンリョウ</t>
    </rPh>
    <rPh sb="12" eb="14">
      <t>オオハバ</t>
    </rPh>
    <rPh sb="15" eb="18">
      <t>シュウニュウゾウ</t>
    </rPh>
    <rPh sb="19" eb="21">
      <t>ミコ</t>
    </rPh>
    <rPh sb="27" eb="29">
      <t>イカ</t>
    </rPh>
    <rPh sb="31" eb="32">
      <t>テン</t>
    </rPh>
    <rPh sb="33" eb="35">
      <t>ジュウテン</t>
    </rPh>
    <rPh sb="42" eb="45">
      <t>ミセツゾク</t>
    </rPh>
    <rPh sb="45" eb="47">
      <t>セタイ</t>
    </rPh>
    <rPh sb="48" eb="49">
      <t>タイ</t>
    </rPh>
    <rPh sb="51" eb="53">
      <t>コベツ</t>
    </rPh>
    <rPh sb="53" eb="55">
      <t>ホウモン</t>
    </rPh>
    <rPh sb="57" eb="60">
      <t>スイセンカ</t>
    </rPh>
    <rPh sb="60" eb="62">
      <t>フキュウ</t>
    </rPh>
    <rPh sb="62" eb="64">
      <t>カツドウ</t>
    </rPh>
    <rPh sb="65" eb="67">
      <t>テッテイ</t>
    </rPh>
    <rPh sb="70" eb="71">
      <t>ユウ</t>
    </rPh>
    <rPh sb="71" eb="72">
      <t>シュウ</t>
    </rPh>
    <rPh sb="72" eb="74">
      <t>スイリョウ</t>
    </rPh>
    <rPh sb="75" eb="77">
      <t>カクホ</t>
    </rPh>
    <rPh sb="81" eb="83">
      <t>タイノウ</t>
    </rPh>
    <rPh sb="83" eb="85">
      <t>セタイ</t>
    </rPh>
    <rPh sb="86" eb="87">
      <t>タイ</t>
    </rPh>
    <rPh sb="91" eb="93">
      <t>イッソウ</t>
    </rPh>
    <rPh sb="94" eb="96">
      <t>チョウシュウ</t>
    </rPh>
    <rPh sb="96" eb="98">
      <t>セイリ</t>
    </rPh>
    <rPh sb="101" eb="103">
      <t>リョウキン</t>
    </rPh>
    <rPh sb="103" eb="105">
      <t>シュウニュウ</t>
    </rPh>
    <rPh sb="106" eb="108">
      <t>カクホ</t>
    </rPh>
    <rPh sb="112" eb="115">
      <t>ショウライテキ</t>
    </rPh>
    <rPh sb="116" eb="118">
      <t>シセツ</t>
    </rPh>
    <rPh sb="119" eb="122">
      <t>ロウキュウカ</t>
    </rPh>
    <rPh sb="123" eb="125">
      <t>ジンコウ</t>
    </rPh>
    <rPh sb="125" eb="127">
      <t>ゲンショウ</t>
    </rPh>
    <rPh sb="127" eb="129">
      <t>タイサク</t>
    </rPh>
    <rPh sb="133" eb="135">
      <t>カニュウ</t>
    </rPh>
    <rPh sb="135" eb="137">
      <t>ソクシン</t>
    </rPh>
    <rPh sb="137" eb="138">
      <t>トウ</t>
    </rPh>
    <rPh sb="141" eb="143">
      <t>リョウキン</t>
    </rPh>
    <rPh sb="143" eb="145">
      <t>シュウニュウ</t>
    </rPh>
    <rPh sb="146" eb="148">
      <t>カクホ</t>
    </rPh>
    <rPh sb="149" eb="151">
      <t>シセツ</t>
    </rPh>
    <rPh sb="152" eb="153">
      <t>チュウ</t>
    </rPh>
    <rPh sb="164" eb="166">
      <t>イジ</t>
    </rPh>
    <rPh sb="166" eb="168">
      <t>カンリ</t>
    </rPh>
    <rPh sb="169" eb="172">
      <t>コウリツカ</t>
    </rPh>
    <rPh sb="173" eb="174">
      <t>ハカ</t>
    </rPh>
    <rPh sb="179" eb="181">
      <t>リョウキン</t>
    </rPh>
    <rPh sb="181" eb="183">
      <t>カイテイ</t>
    </rPh>
    <rPh sb="184" eb="186">
      <t>ケントウ</t>
    </rPh>
    <rPh sb="187" eb="189">
      <t>ヒツヨウ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</si>
</sst>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top" wrapText="1"/>
      <protection locked="0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7B-4724-B819-64F8DDB8D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564936"/>
        <c:axId val="516564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0.26</c:v>
                </c:pt>
                <c:pt idx="2">
                  <c:v>0.13</c:v>
                </c:pt>
                <c:pt idx="3">
                  <c:v>0.13</c:v>
                </c:pt>
                <c:pt idx="4">
                  <c:v>0.09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D7B-4724-B819-64F8DDB8D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64936"/>
        <c:axId val="516564544"/>
      </c:lineChart>
      <c:dateAx>
        <c:axId val="516564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6564544"/>
        <c:crosses val="autoZero"/>
        <c:auto val="1"/>
        <c:lblOffset val="100"/>
        <c:baseTimeUnit val="years"/>
      </c:dateAx>
      <c:valAx>
        <c:axId val="516564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6564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42.71</c:v>
                </c:pt>
                <c:pt idx="1">
                  <c:v>41.65</c:v>
                </c:pt>
                <c:pt idx="2">
                  <c:v>42</c:v>
                </c:pt>
                <c:pt idx="3">
                  <c:v>42.12</c:v>
                </c:pt>
                <c:pt idx="4">
                  <c:v>42.12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8F1-4899-BDBD-9CCD79F06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2779608"/>
        <c:axId val="252778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34.74</c:v>
                </c:pt>
                <c:pt idx="1">
                  <c:v>36.65</c:v>
                </c:pt>
                <c:pt idx="2">
                  <c:v>37.72</c:v>
                </c:pt>
                <c:pt idx="3">
                  <c:v>37.08</c:v>
                </c:pt>
                <c:pt idx="4">
                  <c:v>37.46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8F1-4899-BDBD-9CCD79F06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779608"/>
        <c:axId val="252778432"/>
      </c:lineChart>
      <c:dateAx>
        <c:axId val="252779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2778432"/>
        <c:crosses val="autoZero"/>
        <c:auto val="1"/>
        <c:lblOffset val="100"/>
        <c:baseTimeUnit val="years"/>
      </c:dateAx>
      <c:valAx>
        <c:axId val="252778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2779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83.99</c:v>
                </c:pt>
                <c:pt idx="1">
                  <c:v>84.34</c:v>
                </c:pt>
                <c:pt idx="2">
                  <c:v>84.13</c:v>
                </c:pt>
                <c:pt idx="3">
                  <c:v>84.82</c:v>
                </c:pt>
                <c:pt idx="4">
                  <c:v>85.61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D9-44A3-AADE-1EA86DCC4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2329952"/>
        <c:axId val="252332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70.14</c:v>
                </c:pt>
                <c:pt idx="1">
                  <c:v>68.83</c:v>
                </c:pt>
                <c:pt idx="2">
                  <c:v>68.459999999999994</c:v>
                </c:pt>
                <c:pt idx="3">
                  <c:v>67.22</c:v>
                </c:pt>
                <c:pt idx="4">
                  <c:v>67.459999999999994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D9-44A3-AADE-1EA86DCC4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329952"/>
        <c:axId val="252332696"/>
      </c:lineChart>
      <c:dateAx>
        <c:axId val="252329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2332696"/>
        <c:crosses val="autoZero"/>
        <c:auto val="1"/>
        <c:lblOffset val="100"/>
        <c:baseTimeUnit val="years"/>
      </c:dateAx>
      <c:valAx>
        <c:axId val="252332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2329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95.58</c:v>
                </c:pt>
                <c:pt idx="1">
                  <c:v>100.37</c:v>
                </c:pt>
                <c:pt idx="2">
                  <c:v>100.04</c:v>
                </c:pt>
                <c:pt idx="3">
                  <c:v>99.58</c:v>
                </c:pt>
                <c:pt idx="4">
                  <c:v>100.93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DF-40A8-9C08-1E812B4C5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571984"/>
        <c:axId val="518570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1DF-40A8-9C08-1E812B4C5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571984"/>
        <c:axId val="518570808"/>
      </c:lineChart>
      <c:dateAx>
        <c:axId val="518571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8570808"/>
        <c:crosses val="autoZero"/>
        <c:auto val="1"/>
        <c:lblOffset val="100"/>
        <c:baseTimeUnit val="years"/>
      </c:dateAx>
      <c:valAx>
        <c:axId val="518570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8571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79-413D-BBA4-568D5ADA4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568848"/>
        <c:axId val="518568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79-413D-BBA4-568D5ADA4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568848"/>
        <c:axId val="518568456"/>
      </c:lineChart>
      <c:dateAx>
        <c:axId val="518568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8568456"/>
        <c:crosses val="autoZero"/>
        <c:auto val="1"/>
        <c:lblOffset val="100"/>
        <c:baseTimeUnit val="years"/>
      </c:dateAx>
      <c:valAx>
        <c:axId val="518568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8568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62-4DE3-B03D-EE7FACA96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567280"/>
        <c:axId val="518566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862-4DE3-B03D-EE7FACA96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567280"/>
        <c:axId val="518566888"/>
      </c:lineChart>
      <c:dateAx>
        <c:axId val="518567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8566888"/>
        <c:crosses val="autoZero"/>
        <c:auto val="1"/>
        <c:lblOffset val="100"/>
        <c:baseTimeUnit val="years"/>
      </c:dateAx>
      <c:valAx>
        <c:axId val="518566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8567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4D-4BA9-992F-C017795C7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565712"/>
        <c:axId val="518565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D4D-4BA9-992F-C017795C7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565712"/>
        <c:axId val="518565320"/>
      </c:lineChart>
      <c:dateAx>
        <c:axId val="518565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8565320"/>
        <c:crosses val="autoZero"/>
        <c:auto val="1"/>
        <c:lblOffset val="100"/>
        <c:baseTimeUnit val="years"/>
      </c:dateAx>
      <c:valAx>
        <c:axId val="518565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8565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D8-4A11-8A7D-857423A48E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572376"/>
        <c:axId val="518571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5D8-4A11-8A7D-857423A48E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572376"/>
        <c:axId val="518571592"/>
      </c:lineChart>
      <c:dateAx>
        <c:axId val="518572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8571592"/>
        <c:crosses val="autoZero"/>
        <c:auto val="1"/>
        <c:lblOffset val="100"/>
        <c:baseTimeUnit val="years"/>
      </c:dateAx>
      <c:valAx>
        <c:axId val="518571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8572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2340.42</c:v>
                </c:pt>
                <c:pt idx="2">
                  <c:v>2375.23</c:v>
                </c:pt>
                <c:pt idx="3">
                  <c:v>1867.78</c:v>
                </c:pt>
                <c:pt idx="4">
                  <c:v>1676.85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7F-4F60-B098-54E0FB95B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2282984"/>
        <c:axId val="522283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1671.86</c:v>
                </c:pt>
                <c:pt idx="1">
                  <c:v>1673.47</c:v>
                </c:pt>
                <c:pt idx="2">
                  <c:v>1592.72</c:v>
                </c:pt>
                <c:pt idx="3">
                  <c:v>1223.96</c:v>
                </c:pt>
                <c:pt idx="4">
                  <c:v>1269.1500000000001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37F-4F60-B098-54E0FB95B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282984"/>
        <c:axId val="522283376"/>
      </c:lineChart>
      <c:dateAx>
        <c:axId val="522282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22283376"/>
        <c:crosses val="autoZero"/>
        <c:auto val="1"/>
        <c:lblOffset val="100"/>
        <c:baseTimeUnit val="years"/>
      </c:dateAx>
      <c:valAx>
        <c:axId val="522283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2282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76.95</c:v>
                </c:pt>
                <c:pt idx="1">
                  <c:v>55.96</c:v>
                </c:pt>
                <c:pt idx="2">
                  <c:v>76.510000000000005</c:v>
                </c:pt>
                <c:pt idx="3">
                  <c:v>77</c:v>
                </c:pt>
                <c:pt idx="4">
                  <c:v>78.39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78-47CA-B2FE-A6C3CFB36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2284160"/>
        <c:axId val="254549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50.54</c:v>
                </c:pt>
                <c:pt idx="1">
                  <c:v>49.22</c:v>
                </c:pt>
                <c:pt idx="2">
                  <c:v>53.7</c:v>
                </c:pt>
                <c:pt idx="3">
                  <c:v>61.54</c:v>
                </c:pt>
                <c:pt idx="4">
                  <c:v>63.97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278-47CA-B2FE-A6C3CFB36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284160"/>
        <c:axId val="254549384"/>
      </c:lineChart>
      <c:dateAx>
        <c:axId val="522284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4549384"/>
        <c:crosses val="autoZero"/>
        <c:auto val="1"/>
        <c:lblOffset val="100"/>
        <c:baseTimeUnit val="years"/>
      </c:dateAx>
      <c:valAx>
        <c:axId val="254549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2284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153.41</c:v>
                </c:pt>
                <c:pt idx="1">
                  <c:v>211.72</c:v>
                </c:pt>
                <c:pt idx="2">
                  <c:v>152.80000000000001</c:v>
                </c:pt>
                <c:pt idx="3">
                  <c:v>153.9</c:v>
                </c:pt>
                <c:pt idx="4">
                  <c:v>149.99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64-4A57-8641-ED0D24E06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547816"/>
        <c:axId val="254548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320.36</c:v>
                </c:pt>
                <c:pt idx="1">
                  <c:v>332.02</c:v>
                </c:pt>
                <c:pt idx="2">
                  <c:v>300.35000000000002</c:v>
                </c:pt>
                <c:pt idx="3">
                  <c:v>267.86</c:v>
                </c:pt>
                <c:pt idx="4">
                  <c:v>256.82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564-4A57-8641-ED0D24E06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547816"/>
        <c:axId val="254548600"/>
      </c:lineChart>
      <c:dateAx>
        <c:axId val="254547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4548600"/>
        <c:crosses val="autoZero"/>
        <c:auto val="1"/>
        <c:lblOffset val="100"/>
        <c:baseTimeUnit val="years"/>
      </c:dateAx>
      <c:valAx>
        <c:axId val="254548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4547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【1,209.40】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【219.46】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O46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68" t="str">
        <f>データ!H6</f>
        <v>徳島県　つるぎ町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8" t="s">
        <v>1</v>
      </c>
      <c r="C7" s="58"/>
      <c r="D7" s="58"/>
      <c r="E7" s="58"/>
      <c r="F7" s="58"/>
      <c r="G7" s="58"/>
      <c r="H7" s="58"/>
      <c r="I7" s="58" t="s">
        <v>2</v>
      </c>
      <c r="J7" s="58"/>
      <c r="K7" s="58"/>
      <c r="L7" s="58"/>
      <c r="M7" s="58"/>
      <c r="N7" s="58"/>
      <c r="O7" s="58"/>
      <c r="P7" s="58" t="s">
        <v>3</v>
      </c>
      <c r="Q7" s="58"/>
      <c r="R7" s="58"/>
      <c r="S7" s="58"/>
      <c r="T7" s="58"/>
      <c r="U7" s="58"/>
      <c r="V7" s="58"/>
      <c r="W7" s="58" t="s">
        <v>4</v>
      </c>
      <c r="X7" s="58"/>
      <c r="Y7" s="58"/>
      <c r="Z7" s="58"/>
      <c r="AA7" s="58"/>
      <c r="AB7" s="58"/>
      <c r="AC7" s="58"/>
      <c r="AD7" s="58" t="s">
        <v>5</v>
      </c>
      <c r="AE7" s="58"/>
      <c r="AF7" s="58"/>
      <c r="AG7" s="58"/>
      <c r="AH7" s="58"/>
      <c r="AI7" s="58"/>
      <c r="AJ7" s="58"/>
      <c r="AK7" s="3"/>
      <c r="AL7" s="58" t="s">
        <v>6</v>
      </c>
      <c r="AM7" s="58"/>
      <c r="AN7" s="58"/>
      <c r="AO7" s="58"/>
      <c r="AP7" s="58"/>
      <c r="AQ7" s="58"/>
      <c r="AR7" s="58"/>
      <c r="AS7" s="58"/>
      <c r="AT7" s="58" t="s">
        <v>7</v>
      </c>
      <c r="AU7" s="58"/>
      <c r="AV7" s="58"/>
      <c r="AW7" s="58"/>
      <c r="AX7" s="58"/>
      <c r="AY7" s="58"/>
      <c r="AZ7" s="58"/>
      <c r="BA7" s="58"/>
      <c r="BB7" s="58" t="s">
        <v>8</v>
      </c>
      <c r="BC7" s="58"/>
      <c r="BD7" s="58"/>
      <c r="BE7" s="58"/>
      <c r="BF7" s="58"/>
      <c r="BG7" s="58"/>
      <c r="BH7" s="58"/>
      <c r="BI7" s="58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特定環境保全公共下水道</v>
      </c>
      <c r="Q8" s="65"/>
      <c r="R8" s="65"/>
      <c r="S8" s="65"/>
      <c r="T8" s="65"/>
      <c r="U8" s="65"/>
      <c r="V8" s="65"/>
      <c r="W8" s="65" t="str">
        <f>データ!L6</f>
        <v>D3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62">
        <f>データ!S6</f>
        <v>8959</v>
      </c>
      <c r="AM8" s="62"/>
      <c r="AN8" s="62"/>
      <c r="AO8" s="62"/>
      <c r="AP8" s="62"/>
      <c r="AQ8" s="62"/>
      <c r="AR8" s="62"/>
      <c r="AS8" s="62"/>
      <c r="AT8" s="61">
        <f>データ!T6</f>
        <v>194.84</v>
      </c>
      <c r="AU8" s="61"/>
      <c r="AV8" s="61"/>
      <c r="AW8" s="61"/>
      <c r="AX8" s="61"/>
      <c r="AY8" s="61"/>
      <c r="AZ8" s="61"/>
      <c r="BA8" s="61"/>
      <c r="BB8" s="61">
        <f>データ!U6</f>
        <v>45.98</v>
      </c>
      <c r="BC8" s="61"/>
      <c r="BD8" s="61"/>
      <c r="BE8" s="61"/>
      <c r="BF8" s="61"/>
      <c r="BG8" s="61"/>
      <c r="BH8" s="61"/>
      <c r="BI8" s="61"/>
      <c r="BJ8" s="3"/>
      <c r="BK8" s="3"/>
      <c r="BL8" s="63" t="s">
        <v>10</v>
      </c>
      <c r="BM8" s="64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58" t="s">
        <v>12</v>
      </c>
      <c r="C9" s="58"/>
      <c r="D9" s="58"/>
      <c r="E9" s="58"/>
      <c r="F9" s="58"/>
      <c r="G9" s="58"/>
      <c r="H9" s="58"/>
      <c r="I9" s="58" t="s">
        <v>13</v>
      </c>
      <c r="J9" s="58"/>
      <c r="K9" s="58"/>
      <c r="L9" s="58"/>
      <c r="M9" s="58"/>
      <c r="N9" s="58"/>
      <c r="O9" s="58"/>
      <c r="P9" s="58" t="s">
        <v>14</v>
      </c>
      <c r="Q9" s="58"/>
      <c r="R9" s="58"/>
      <c r="S9" s="58"/>
      <c r="T9" s="58"/>
      <c r="U9" s="58"/>
      <c r="V9" s="58"/>
      <c r="W9" s="58" t="s">
        <v>15</v>
      </c>
      <c r="X9" s="58"/>
      <c r="Y9" s="58"/>
      <c r="Z9" s="58"/>
      <c r="AA9" s="58"/>
      <c r="AB9" s="58"/>
      <c r="AC9" s="58"/>
      <c r="AD9" s="58" t="s">
        <v>16</v>
      </c>
      <c r="AE9" s="58"/>
      <c r="AF9" s="58"/>
      <c r="AG9" s="58"/>
      <c r="AH9" s="58"/>
      <c r="AI9" s="58"/>
      <c r="AJ9" s="58"/>
      <c r="AK9" s="3"/>
      <c r="AL9" s="58" t="s">
        <v>17</v>
      </c>
      <c r="AM9" s="58"/>
      <c r="AN9" s="58"/>
      <c r="AO9" s="58"/>
      <c r="AP9" s="58"/>
      <c r="AQ9" s="58"/>
      <c r="AR9" s="58"/>
      <c r="AS9" s="58"/>
      <c r="AT9" s="58" t="s">
        <v>18</v>
      </c>
      <c r="AU9" s="58"/>
      <c r="AV9" s="58"/>
      <c r="AW9" s="58"/>
      <c r="AX9" s="58"/>
      <c r="AY9" s="58"/>
      <c r="AZ9" s="58"/>
      <c r="BA9" s="58"/>
      <c r="BB9" s="58" t="s">
        <v>19</v>
      </c>
      <c r="BC9" s="58"/>
      <c r="BD9" s="58"/>
      <c r="BE9" s="58"/>
      <c r="BF9" s="58"/>
      <c r="BG9" s="58"/>
      <c r="BH9" s="58"/>
      <c r="BI9" s="58"/>
      <c r="BJ9" s="3"/>
      <c r="BK9" s="3"/>
      <c r="BL9" s="59" t="s">
        <v>20</v>
      </c>
      <c r="BM9" s="60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1" t="str">
        <f>データ!N6</f>
        <v>-</v>
      </c>
      <c r="C10" s="61"/>
      <c r="D10" s="61"/>
      <c r="E10" s="61"/>
      <c r="F10" s="61"/>
      <c r="G10" s="61"/>
      <c r="H10" s="61"/>
      <c r="I10" s="61" t="str">
        <f>データ!O6</f>
        <v>該当数値なし</v>
      </c>
      <c r="J10" s="61"/>
      <c r="K10" s="61"/>
      <c r="L10" s="61"/>
      <c r="M10" s="61"/>
      <c r="N10" s="61"/>
      <c r="O10" s="61"/>
      <c r="P10" s="61">
        <f>データ!P6</f>
        <v>24</v>
      </c>
      <c r="Q10" s="61"/>
      <c r="R10" s="61"/>
      <c r="S10" s="61"/>
      <c r="T10" s="61"/>
      <c r="U10" s="61"/>
      <c r="V10" s="61"/>
      <c r="W10" s="61">
        <f>データ!Q6</f>
        <v>103.62</v>
      </c>
      <c r="X10" s="61"/>
      <c r="Y10" s="61"/>
      <c r="Z10" s="61"/>
      <c r="AA10" s="61"/>
      <c r="AB10" s="61"/>
      <c r="AC10" s="61"/>
      <c r="AD10" s="62">
        <f>データ!R6</f>
        <v>2800</v>
      </c>
      <c r="AE10" s="62"/>
      <c r="AF10" s="62"/>
      <c r="AG10" s="62"/>
      <c r="AH10" s="62"/>
      <c r="AI10" s="62"/>
      <c r="AJ10" s="62"/>
      <c r="AK10" s="2"/>
      <c r="AL10" s="62">
        <f>データ!V6</f>
        <v>2133</v>
      </c>
      <c r="AM10" s="62"/>
      <c r="AN10" s="62"/>
      <c r="AO10" s="62"/>
      <c r="AP10" s="62"/>
      <c r="AQ10" s="62"/>
      <c r="AR10" s="62"/>
      <c r="AS10" s="62"/>
      <c r="AT10" s="61">
        <f>データ!W6</f>
        <v>0.89</v>
      </c>
      <c r="AU10" s="61"/>
      <c r="AV10" s="61"/>
      <c r="AW10" s="61"/>
      <c r="AX10" s="61"/>
      <c r="AY10" s="61"/>
      <c r="AZ10" s="61"/>
      <c r="BA10" s="61"/>
      <c r="BB10" s="61">
        <f>データ!X6</f>
        <v>2396.63</v>
      </c>
      <c r="BC10" s="61"/>
      <c r="BD10" s="61"/>
      <c r="BE10" s="61"/>
      <c r="BF10" s="61"/>
      <c r="BG10" s="61"/>
      <c r="BH10" s="61"/>
      <c r="BI10" s="61"/>
      <c r="BJ10" s="2"/>
      <c r="BK10" s="2"/>
      <c r="BL10" s="51" t="s">
        <v>22</v>
      </c>
      <c r="BM10" s="52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3" t="s">
        <v>24</v>
      </c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</row>
    <row r="14" spans="1:78" ht="13.5" customHeight="1">
      <c r="A14" s="2"/>
      <c r="B14" s="55" t="s">
        <v>25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7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>
      <c r="A15" s="2"/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77" t="s">
        <v>112</v>
      </c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77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77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77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77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77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77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77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77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77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77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77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77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77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77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77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77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77"/>
      <c r="BM33" s="78"/>
      <c r="BN33" s="78"/>
      <c r="BO33" s="78"/>
      <c r="BP33" s="78"/>
      <c r="BQ33" s="78"/>
      <c r="BR33" s="78"/>
      <c r="BS33" s="78"/>
      <c r="BT33" s="78"/>
      <c r="BU33" s="78"/>
      <c r="BV33" s="78"/>
      <c r="BW33" s="78"/>
      <c r="BX33" s="78"/>
      <c r="BY33" s="78"/>
      <c r="BZ33" s="79"/>
    </row>
    <row r="34" spans="1:78" ht="13.5" customHeight="1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7"/>
      <c r="BM34" s="78"/>
      <c r="BN34" s="78"/>
      <c r="BO34" s="78"/>
      <c r="BP34" s="78"/>
      <c r="BQ34" s="78"/>
      <c r="BR34" s="78"/>
      <c r="BS34" s="78"/>
      <c r="BT34" s="78"/>
      <c r="BU34" s="78"/>
      <c r="BV34" s="78"/>
      <c r="BW34" s="78"/>
      <c r="BX34" s="78"/>
      <c r="BY34" s="78"/>
      <c r="BZ34" s="79"/>
    </row>
    <row r="35" spans="1:78" ht="13.5" customHeight="1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7"/>
      <c r="BM35" s="78"/>
      <c r="BN35" s="78"/>
      <c r="BO35" s="78"/>
      <c r="BP35" s="78"/>
      <c r="BQ35" s="78"/>
      <c r="BR35" s="78"/>
      <c r="BS35" s="78"/>
      <c r="BT35" s="78"/>
      <c r="BU35" s="78"/>
      <c r="BV35" s="78"/>
      <c r="BW35" s="78"/>
      <c r="BX35" s="78"/>
      <c r="BY35" s="78"/>
      <c r="BZ35" s="7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77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77"/>
      <c r="BM37" s="78"/>
      <c r="BN37" s="78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77"/>
      <c r="BM38" s="78"/>
      <c r="BN38" s="78"/>
      <c r="BO38" s="78"/>
      <c r="BP38" s="78"/>
      <c r="BQ38" s="78"/>
      <c r="BR38" s="78"/>
      <c r="BS38" s="78"/>
      <c r="BT38" s="78"/>
      <c r="BU38" s="78"/>
      <c r="BV38" s="78"/>
      <c r="BW38" s="78"/>
      <c r="BX38" s="78"/>
      <c r="BY38" s="78"/>
      <c r="BZ38" s="7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77"/>
      <c r="BM39" s="78"/>
      <c r="BN39" s="78"/>
      <c r="BO39" s="78"/>
      <c r="BP39" s="78"/>
      <c r="BQ39" s="78"/>
      <c r="BR39" s="78"/>
      <c r="BS39" s="78"/>
      <c r="BT39" s="78"/>
      <c r="BU39" s="78"/>
      <c r="BV39" s="78"/>
      <c r="BW39" s="78"/>
      <c r="BX39" s="78"/>
      <c r="BY39" s="78"/>
      <c r="BZ39" s="7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77"/>
      <c r="BM40" s="78"/>
      <c r="BN40" s="78"/>
      <c r="BO40" s="78"/>
      <c r="BP40" s="78"/>
      <c r="BQ40" s="78"/>
      <c r="BR40" s="78"/>
      <c r="BS40" s="78"/>
      <c r="BT40" s="78"/>
      <c r="BU40" s="78"/>
      <c r="BV40" s="78"/>
      <c r="BW40" s="78"/>
      <c r="BX40" s="78"/>
      <c r="BY40" s="78"/>
      <c r="BZ40" s="7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77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7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77"/>
      <c r="BM42" s="78"/>
      <c r="BN42" s="78"/>
      <c r="BO42" s="78"/>
      <c r="BP42" s="78"/>
      <c r="BQ42" s="78"/>
      <c r="BR42" s="78"/>
      <c r="BS42" s="78"/>
      <c r="BT42" s="78"/>
      <c r="BU42" s="78"/>
      <c r="BV42" s="78"/>
      <c r="BW42" s="78"/>
      <c r="BX42" s="78"/>
      <c r="BY42" s="78"/>
      <c r="BZ42" s="7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77"/>
      <c r="BM43" s="78"/>
      <c r="BN43" s="78"/>
      <c r="BO43" s="78"/>
      <c r="BP43" s="78"/>
      <c r="BQ43" s="78"/>
      <c r="BR43" s="78"/>
      <c r="BS43" s="78"/>
      <c r="BT43" s="78"/>
      <c r="BU43" s="78"/>
      <c r="BV43" s="78"/>
      <c r="BW43" s="78"/>
      <c r="BX43" s="78"/>
      <c r="BY43" s="78"/>
      <c r="BZ43" s="7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80"/>
      <c r="BM44" s="81"/>
      <c r="BN44" s="81"/>
      <c r="BO44" s="81"/>
      <c r="BP44" s="81"/>
      <c r="BQ44" s="81"/>
      <c r="BR44" s="81"/>
      <c r="BS44" s="81"/>
      <c r="BT44" s="81"/>
      <c r="BU44" s="81"/>
      <c r="BV44" s="81"/>
      <c r="BW44" s="81"/>
      <c r="BX44" s="81"/>
      <c r="BY44" s="81"/>
      <c r="BZ44" s="82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77" t="s">
        <v>111</v>
      </c>
      <c r="BM47" s="78"/>
      <c r="BN47" s="78"/>
      <c r="BO47" s="78"/>
      <c r="BP47" s="78"/>
      <c r="BQ47" s="78"/>
      <c r="BR47" s="78"/>
      <c r="BS47" s="78"/>
      <c r="BT47" s="78"/>
      <c r="BU47" s="78"/>
      <c r="BV47" s="78"/>
      <c r="BW47" s="78"/>
      <c r="BX47" s="78"/>
      <c r="BY47" s="78"/>
      <c r="BZ47" s="7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77"/>
      <c r="BM48" s="78"/>
      <c r="BN48" s="78"/>
      <c r="BO48" s="78"/>
      <c r="BP48" s="78"/>
      <c r="BQ48" s="78"/>
      <c r="BR48" s="78"/>
      <c r="BS48" s="78"/>
      <c r="BT48" s="78"/>
      <c r="BU48" s="78"/>
      <c r="BV48" s="78"/>
      <c r="BW48" s="78"/>
      <c r="BX48" s="78"/>
      <c r="BY48" s="78"/>
      <c r="BZ48" s="7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77"/>
      <c r="BM49" s="78"/>
      <c r="BN49" s="78"/>
      <c r="BO49" s="78"/>
      <c r="BP49" s="78"/>
      <c r="BQ49" s="78"/>
      <c r="BR49" s="78"/>
      <c r="BS49" s="78"/>
      <c r="BT49" s="78"/>
      <c r="BU49" s="78"/>
      <c r="BV49" s="78"/>
      <c r="BW49" s="78"/>
      <c r="BX49" s="78"/>
      <c r="BY49" s="78"/>
      <c r="BZ49" s="7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77"/>
      <c r="BM50" s="78"/>
      <c r="BN50" s="78"/>
      <c r="BO50" s="78"/>
      <c r="BP50" s="78"/>
      <c r="BQ50" s="78"/>
      <c r="BR50" s="78"/>
      <c r="BS50" s="78"/>
      <c r="BT50" s="78"/>
      <c r="BU50" s="78"/>
      <c r="BV50" s="78"/>
      <c r="BW50" s="78"/>
      <c r="BX50" s="78"/>
      <c r="BY50" s="78"/>
      <c r="BZ50" s="7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77"/>
      <c r="BM51" s="78"/>
      <c r="BN51" s="78"/>
      <c r="BO51" s="78"/>
      <c r="BP51" s="78"/>
      <c r="BQ51" s="78"/>
      <c r="BR51" s="78"/>
      <c r="BS51" s="78"/>
      <c r="BT51" s="78"/>
      <c r="BU51" s="78"/>
      <c r="BV51" s="78"/>
      <c r="BW51" s="78"/>
      <c r="BX51" s="78"/>
      <c r="BY51" s="78"/>
      <c r="BZ51" s="7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77"/>
      <c r="BM52" s="78"/>
      <c r="BN52" s="78"/>
      <c r="BO52" s="78"/>
      <c r="BP52" s="78"/>
      <c r="BQ52" s="78"/>
      <c r="BR52" s="78"/>
      <c r="BS52" s="78"/>
      <c r="BT52" s="78"/>
      <c r="BU52" s="78"/>
      <c r="BV52" s="78"/>
      <c r="BW52" s="78"/>
      <c r="BX52" s="78"/>
      <c r="BY52" s="78"/>
      <c r="BZ52" s="7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77"/>
      <c r="BM53" s="78"/>
      <c r="BN53" s="78"/>
      <c r="BO53" s="78"/>
      <c r="BP53" s="78"/>
      <c r="BQ53" s="78"/>
      <c r="BR53" s="78"/>
      <c r="BS53" s="78"/>
      <c r="BT53" s="78"/>
      <c r="BU53" s="78"/>
      <c r="BV53" s="78"/>
      <c r="BW53" s="78"/>
      <c r="BX53" s="78"/>
      <c r="BY53" s="78"/>
      <c r="BZ53" s="7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77"/>
      <c r="BM54" s="78"/>
      <c r="BN54" s="78"/>
      <c r="BO54" s="78"/>
      <c r="BP54" s="78"/>
      <c r="BQ54" s="78"/>
      <c r="BR54" s="78"/>
      <c r="BS54" s="78"/>
      <c r="BT54" s="78"/>
      <c r="BU54" s="78"/>
      <c r="BV54" s="78"/>
      <c r="BW54" s="78"/>
      <c r="BX54" s="78"/>
      <c r="BY54" s="78"/>
      <c r="BZ54" s="7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77"/>
      <c r="BM55" s="78"/>
      <c r="BN55" s="78"/>
      <c r="BO55" s="78"/>
      <c r="BP55" s="78"/>
      <c r="BQ55" s="78"/>
      <c r="BR55" s="78"/>
      <c r="BS55" s="78"/>
      <c r="BT55" s="78"/>
      <c r="BU55" s="78"/>
      <c r="BV55" s="78"/>
      <c r="BW55" s="78"/>
      <c r="BX55" s="78"/>
      <c r="BY55" s="78"/>
      <c r="BZ55" s="79"/>
    </row>
    <row r="56" spans="1:78" ht="13.5" customHeight="1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7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79"/>
    </row>
    <row r="57" spans="1:78" ht="13.5" customHeight="1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7"/>
      <c r="BM57" s="78"/>
      <c r="BN57" s="78"/>
      <c r="BO57" s="78"/>
      <c r="BP57" s="78"/>
      <c r="BQ57" s="78"/>
      <c r="BR57" s="78"/>
      <c r="BS57" s="78"/>
      <c r="BT57" s="78"/>
      <c r="BU57" s="78"/>
      <c r="BV57" s="78"/>
      <c r="BW57" s="78"/>
      <c r="BX57" s="78"/>
      <c r="BY57" s="78"/>
      <c r="BZ57" s="79"/>
    </row>
    <row r="58" spans="1:78" ht="13.5" customHeight="1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7"/>
      <c r="BM58" s="78"/>
      <c r="BN58" s="78"/>
      <c r="BO58" s="78"/>
      <c r="BP58" s="78"/>
      <c r="BQ58" s="78"/>
      <c r="BR58" s="78"/>
      <c r="BS58" s="78"/>
      <c r="BT58" s="78"/>
      <c r="BU58" s="78"/>
      <c r="BV58" s="78"/>
      <c r="BW58" s="78"/>
      <c r="BX58" s="78"/>
      <c r="BY58" s="78"/>
      <c r="BZ58" s="79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7"/>
      <c r="BM59" s="78"/>
      <c r="BN59" s="78"/>
      <c r="BO59" s="78"/>
      <c r="BP59" s="78"/>
      <c r="BQ59" s="78"/>
      <c r="BR59" s="78"/>
      <c r="BS59" s="78"/>
      <c r="BT59" s="78"/>
      <c r="BU59" s="78"/>
      <c r="BV59" s="78"/>
      <c r="BW59" s="78"/>
      <c r="BX59" s="78"/>
      <c r="BY59" s="78"/>
      <c r="BZ59" s="79"/>
    </row>
    <row r="60" spans="1:78" ht="13.5" customHeight="1">
      <c r="A60" s="2"/>
      <c r="B60" s="42" t="s">
        <v>28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4"/>
      <c r="BK60" s="2"/>
      <c r="BL60" s="77"/>
      <c r="BM60" s="78"/>
      <c r="BN60" s="78"/>
      <c r="BO60" s="78"/>
      <c r="BP60" s="78"/>
      <c r="BQ60" s="78"/>
      <c r="BR60" s="78"/>
      <c r="BS60" s="78"/>
      <c r="BT60" s="78"/>
      <c r="BU60" s="78"/>
      <c r="BV60" s="78"/>
      <c r="BW60" s="78"/>
      <c r="BX60" s="78"/>
      <c r="BY60" s="78"/>
      <c r="BZ60" s="79"/>
    </row>
    <row r="61" spans="1:78" ht="13.5" customHeight="1">
      <c r="A61" s="2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4"/>
      <c r="BK61" s="2"/>
      <c r="BL61" s="77"/>
      <c r="BM61" s="78"/>
      <c r="BN61" s="78"/>
      <c r="BO61" s="78"/>
      <c r="BP61" s="78"/>
      <c r="BQ61" s="78"/>
      <c r="BR61" s="78"/>
      <c r="BS61" s="78"/>
      <c r="BT61" s="78"/>
      <c r="BU61" s="78"/>
      <c r="BV61" s="78"/>
      <c r="BW61" s="78"/>
      <c r="BX61" s="78"/>
      <c r="BY61" s="78"/>
      <c r="BZ61" s="7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77"/>
      <c r="BM62" s="78"/>
      <c r="BN62" s="78"/>
      <c r="BO62" s="78"/>
      <c r="BP62" s="78"/>
      <c r="BQ62" s="78"/>
      <c r="BR62" s="78"/>
      <c r="BS62" s="78"/>
      <c r="BT62" s="78"/>
      <c r="BU62" s="78"/>
      <c r="BV62" s="78"/>
      <c r="BW62" s="78"/>
      <c r="BX62" s="78"/>
      <c r="BY62" s="78"/>
      <c r="BZ62" s="7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80"/>
      <c r="BM63" s="81"/>
      <c r="BN63" s="81"/>
      <c r="BO63" s="81"/>
      <c r="BP63" s="81"/>
      <c r="BQ63" s="81"/>
      <c r="BR63" s="81"/>
      <c r="BS63" s="81"/>
      <c r="BT63" s="81"/>
      <c r="BU63" s="81"/>
      <c r="BV63" s="81"/>
      <c r="BW63" s="81"/>
      <c r="BX63" s="81"/>
      <c r="BY63" s="81"/>
      <c r="BZ63" s="82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77" t="s">
        <v>113</v>
      </c>
      <c r="BM66" s="78"/>
      <c r="BN66" s="78"/>
      <c r="BO66" s="78"/>
      <c r="BP66" s="78"/>
      <c r="BQ66" s="78"/>
      <c r="BR66" s="78"/>
      <c r="BS66" s="78"/>
      <c r="BT66" s="78"/>
      <c r="BU66" s="78"/>
      <c r="BV66" s="78"/>
      <c r="BW66" s="78"/>
      <c r="BX66" s="78"/>
      <c r="BY66" s="78"/>
      <c r="BZ66" s="7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77"/>
      <c r="BM67" s="78"/>
      <c r="BN67" s="78"/>
      <c r="BO67" s="78"/>
      <c r="BP67" s="78"/>
      <c r="BQ67" s="78"/>
      <c r="BR67" s="78"/>
      <c r="BS67" s="78"/>
      <c r="BT67" s="78"/>
      <c r="BU67" s="78"/>
      <c r="BV67" s="78"/>
      <c r="BW67" s="78"/>
      <c r="BX67" s="78"/>
      <c r="BY67" s="78"/>
      <c r="BZ67" s="7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77"/>
      <c r="BM68" s="78"/>
      <c r="BN68" s="78"/>
      <c r="BO68" s="78"/>
      <c r="BP68" s="78"/>
      <c r="BQ68" s="78"/>
      <c r="BR68" s="78"/>
      <c r="BS68" s="78"/>
      <c r="BT68" s="78"/>
      <c r="BU68" s="78"/>
      <c r="BV68" s="78"/>
      <c r="BW68" s="78"/>
      <c r="BX68" s="78"/>
      <c r="BY68" s="78"/>
      <c r="BZ68" s="7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77"/>
      <c r="BM69" s="78"/>
      <c r="BN69" s="78"/>
      <c r="BO69" s="78"/>
      <c r="BP69" s="78"/>
      <c r="BQ69" s="78"/>
      <c r="BR69" s="78"/>
      <c r="BS69" s="78"/>
      <c r="BT69" s="78"/>
      <c r="BU69" s="78"/>
      <c r="BV69" s="78"/>
      <c r="BW69" s="78"/>
      <c r="BX69" s="78"/>
      <c r="BY69" s="78"/>
      <c r="BZ69" s="7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77"/>
      <c r="BM70" s="78"/>
      <c r="BN70" s="78"/>
      <c r="BO70" s="78"/>
      <c r="BP70" s="78"/>
      <c r="BQ70" s="78"/>
      <c r="BR70" s="78"/>
      <c r="BS70" s="78"/>
      <c r="BT70" s="78"/>
      <c r="BU70" s="78"/>
      <c r="BV70" s="78"/>
      <c r="BW70" s="78"/>
      <c r="BX70" s="78"/>
      <c r="BY70" s="78"/>
      <c r="BZ70" s="7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77"/>
      <c r="BM71" s="78"/>
      <c r="BN71" s="78"/>
      <c r="BO71" s="78"/>
      <c r="BP71" s="78"/>
      <c r="BQ71" s="78"/>
      <c r="BR71" s="78"/>
      <c r="BS71" s="78"/>
      <c r="BT71" s="78"/>
      <c r="BU71" s="78"/>
      <c r="BV71" s="78"/>
      <c r="BW71" s="78"/>
      <c r="BX71" s="78"/>
      <c r="BY71" s="78"/>
      <c r="BZ71" s="7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77"/>
      <c r="BM72" s="78"/>
      <c r="BN72" s="78"/>
      <c r="BO72" s="78"/>
      <c r="BP72" s="78"/>
      <c r="BQ72" s="78"/>
      <c r="BR72" s="78"/>
      <c r="BS72" s="78"/>
      <c r="BT72" s="78"/>
      <c r="BU72" s="78"/>
      <c r="BV72" s="78"/>
      <c r="BW72" s="78"/>
      <c r="BX72" s="78"/>
      <c r="BY72" s="78"/>
      <c r="BZ72" s="7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77"/>
      <c r="BM73" s="78"/>
      <c r="BN73" s="78"/>
      <c r="BO73" s="78"/>
      <c r="BP73" s="78"/>
      <c r="BQ73" s="78"/>
      <c r="BR73" s="78"/>
      <c r="BS73" s="78"/>
      <c r="BT73" s="78"/>
      <c r="BU73" s="78"/>
      <c r="BV73" s="78"/>
      <c r="BW73" s="78"/>
      <c r="BX73" s="78"/>
      <c r="BY73" s="78"/>
      <c r="BZ73" s="7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77"/>
      <c r="BM74" s="78"/>
      <c r="BN74" s="78"/>
      <c r="BO74" s="78"/>
      <c r="BP74" s="78"/>
      <c r="BQ74" s="78"/>
      <c r="BR74" s="78"/>
      <c r="BS74" s="78"/>
      <c r="BT74" s="78"/>
      <c r="BU74" s="78"/>
      <c r="BV74" s="78"/>
      <c r="BW74" s="78"/>
      <c r="BX74" s="78"/>
      <c r="BY74" s="78"/>
      <c r="BZ74" s="7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77"/>
      <c r="BM75" s="78"/>
      <c r="BN75" s="78"/>
      <c r="BO75" s="78"/>
      <c r="BP75" s="78"/>
      <c r="BQ75" s="78"/>
      <c r="BR75" s="78"/>
      <c r="BS75" s="78"/>
      <c r="BT75" s="78"/>
      <c r="BU75" s="78"/>
      <c r="BV75" s="78"/>
      <c r="BW75" s="78"/>
      <c r="BX75" s="78"/>
      <c r="BY75" s="78"/>
      <c r="BZ75" s="7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77"/>
      <c r="BM76" s="78"/>
      <c r="BN76" s="78"/>
      <c r="BO76" s="78"/>
      <c r="BP76" s="78"/>
      <c r="BQ76" s="78"/>
      <c r="BR76" s="78"/>
      <c r="BS76" s="78"/>
      <c r="BT76" s="78"/>
      <c r="BU76" s="78"/>
      <c r="BV76" s="78"/>
      <c r="BW76" s="78"/>
      <c r="BX76" s="78"/>
      <c r="BY76" s="78"/>
      <c r="BZ76" s="7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77"/>
      <c r="BM77" s="78"/>
      <c r="BN77" s="78"/>
      <c r="BO77" s="78"/>
      <c r="BP77" s="78"/>
      <c r="BQ77" s="78"/>
      <c r="BR77" s="78"/>
      <c r="BS77" s="78"/>
      <c r="BT77" s="78"/>
      <c r="BU77" s="78"/>
      <c r="BV77" s="78"/>
      <c r="BW77" s="78"/>
      <c r="BX77" s="78"/>
      <c r="BY77" s="78"/>
      <c r="BZ77" s="7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77"/>
      <c r="BM78" s="78"/>
      <c r="BN78" s="78"/>
      <c r="BO78" s="78"/>
      <c r="BP78" s="78"/>
      <c r="BQ78" s="78"/>
      <c r="BR78" s="78"/>
      <c r="BS78" s="78"/>
      <c r="BT78" s="78"/>
      <c r="BU78" s="78"/>
      <c r="BV78" s="78"/>
      <c r="BW78" s="78"/>
      <c r="BX78" s="78"/>
      <c r="BY78" s="78"/>
      <c r="BZ78" s="79"/>
    </row>
    <row r="79" spans="1:78" ht="13.5" customHeight="1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77"/>
      <c r="BM79" s="78"/>
      <c r="BN79" s="78"/>
      <c r="BO79" s="78"/>
      <c r="BP79" s="78"/>
      <c r="BQ79" s="78"/>
      <c r="BR79" s="78"/>
      <c r="BS79" s="78"/>
      <c r="BT79" s="78"/>
      <c r="BU79" s="78"/>
      <c r="BV79" s="78"/>
      <c r="BW79" s="78"/>
      <c r="BX79" s="78"/>
      <c r="BY79" s="78"/>
      <c r="BZ79" s="79"/>
    </row>
    <row r="80" spans="1:78" ht="13.5" customHeight="1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77"/>
      <c r="BM80" s="78"/>
      <c r="BN80" s="78"/>
      <c r="BO80" s="78"/>
      <c r="BP80" s="78"/>
      <c r="BQ80" s="78"/>
      <c r="BR80" s="78"/>
      <c r="BS80" s="78"/>
      <c r="BT80" s="78"/>
      <c r="BU80" s="78"/>
      <c r="BV80" s="78"/>
      <c r="BW80" s="78"/>
      <c r="BX80" s="78"/>
      <c r="BY80" s="78"/>
      <c r="BZ80" s="79"/>
    </row>
    <row r="81" spans="1:78" ht="13.5" customHeight="1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77"/>
      <c r="BM81" s="78"/>
      <c r="BN81" s="78"/>
      <c r="BO81" s="78"/>
      <c r="BP81" s="78"/>
      <c r="BQ81" s="78"/>
      <c r="BR81" s="78"/>
      <c r="BS81" s="78"/>
      <c r="BT81" s="78"/>
      <c r="BU81" s="78"/>
      <c r="BV81" s="78"/>
      <c r="BW81" s="78"/>
      <c r="BX81" s="78"/>
      <c r="BY81" s="78"/>
      <c r="BZ81" s="79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80"/>
      <c r="BM82" s="81"/>
      <c r="BN82" s="81"/>
      <c r="BO82" s="81"/>
      <c r="BP82" s="81"/>
      <c r="BQ82" s="81"/>
      <c r="BR82" s="81"/>
      <c r="BS82" s="81"/>
      <c r="BT82" s="81"/>
      <c r="BU82" s="81"/>
      <c r="BV82" s="81"/>
      <c r="BW82" s="81"/>
      <c r="BX82" s="81"/>
      <c r="BY82" s="81"/>
      <c r="BZ82" s="82"/>
    </row>
    <row r="83" spans="1:78">
      <c r="C83" s="2" t="s">
        <v>30</v>
      </c>
    </row>
    <row r="84" spans="1:78">
      <c r="C84" s="2"/>
    </row>
    <row r="85" spans="1:78" hidden="1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【1,209.40】</v>
      </c>
      <c r="I86" s="26" t="str">
        <f>データ!CA6</f>
        <v>【74.48】</v>
      </c>
      <c r="J86" s="26" t="str">
        <f>データ!CL6</f>
        <v>【219.46】</v>
      </c>
      <c r="K86" s="26" t="str">
        <f>データ!CW6</f>
        <v>【42.82】</v>
      </c>
      <c r="L86" s="26" t="str">
        <f>データ!DH6</f>
        <v>【83.36】</v>
      </c>
      <c r="M86" s="26" t="s">
        <v>44</v>
      </c>
      <c r="N86" s="26" t="s">
        <v>44</v>
      </c>
      <c r="O86" s="26" t="str">
        <f>データ!EO6</f>
        <v>【0.12】</v>
      </c>
    </row>
  </sheetData>
  <sheetProtection algorithmName="SHA-512" hashValue="Gh/3xENvrSVxbx84BYPJsT1fgQwu0dxLZaUgmRPNaZGfu6VCqK3oegRI6XxST+qaguMYkTNdBEZFthfEHcNdKA==" saltValue="d/UOx3c5eFfkCeIYPm0f1A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2" max="144" width="11.875" customWidth="1"/>
  </cols>
  <sheetData>
    <row r="1" spans="1:14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0" t="s">
        <v>54</v>
      </c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2"/>
      <c r="Y3" s="76" t="s">
        <v>55</v>
      </c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 t="s">
        <v>56</v>
      </c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</row>
    <row r="4" spans="1:145">
      <c r="A4" s="28" t="s">
        <v>57</v>
      </c>
      <c r="B4" s="30"/>
      <c r="C4" s="30"/>
      <c r="D4" s="30"/>
      <c r="E4" s="30"/>
      <c r="F4" s="30"/>
      <c r="G4" s="30"/>
      <c r="H4" s="73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5"/>
      <c r="Y4" s="69" t="s">
        <v>58</v>
      </c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 t="s">
        <v>59</v>
      </c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 t="s">
        <v>60</v>
      </c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 t="s">
        <v>61</v>
      </c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 t="s">
        <v>62</v>
      </c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 t="s">
        <v>63</v>
      </c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 t="s">
        <v>64</v>
      </c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 t="s">
        <v>65</v>
      </c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 t="s">
        <v>66</v>
      </c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 t="s">
        <v>67</v>
      </c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 t="s">
        <v>68</v>
      </c>
      <c r="EF4" s="69"/>
      <c r="EG4" s="69"/>
      <c r="EH4" s="69"/>
      <c r="EI4" s="69"/>
      <c r="EJ4" s="69"/>
      <c r="EK4" s="69"/>
      <c r="EL4" s="69"/>
      <c r="EM4" s="69"/>
      <c r="EN4" s="69"/>
      <c r="EO4" s="69"/>
    </row>
    <row r="5" spans="1:14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>
      <c r="A6" s="28" t="s">
        <v>97</v>
      </c>
      <c r="B6" s="33">
        <f>B7</f>
        <v>2018</v>
      </c>
      <c r="C6" s="33">
        <f t="shared" ref="C6:X6" si="3">C7</f>
        <v>364681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徳島県　つるぎ町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24</v>
      </c>
      <c r="Q6" s="34">
        <f t="shared" si="3"/>
        <v>103.62</v>
      </c>
      <c r="R6" s="34">
        <f t="shared" si="3"/>
        <v>2800</v>
      </c>
      <c r="S6" s="34">
        <f t="shared" si="3"/>
        <v>8959</v>
      </c>
      <c r="T6" s="34">
        <f t="shared" si="3"/>
        <v>194.84</v>
      </c>
      <c r="U6" s="34">
        <f t="shared" si="3"/>
        <v>45.98</v>
      </c>
      <c r="V6" s="34">
        <f t="shared" si="3"/>
        <v>2133</v>
      </c>
      <c r="W6" s="34">
        <f t="shared" si="3"/>
        <v>0.89</v>
      </c>
      <c r="X6" s="34">
        <f t="shared" si="3"/>
        <v>2396.63</v>
      </c>
      <c r="Y6" s="35">
        <f>IF(Y7="",NA(),Y7)</f>
        <v>95.58</v>
      </c>
      <c r="Z6" s="35">
        <f t="shared" ref="Z6:AH6" si="4">IF(Z7="",NA(),Z7)</f>
        <v>100.37</v>
      </c>
      <c r="AA6" s="35">
        <f t="shared" si="4"/>
        <v>100.04</v>
      </c>
      <c r="AB6" s="35">
        <f t="shared" si="4"/>
        <v>99.58</v>
      </c>
      <c r="AC6" s="35">
        <f t="shared" si="4"/>
        <v>100.93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5">
        <f t="shared" ref="BG6:BO6" si="7">IF(BG7="",NA(),BG7)</f>
        <v>2340.42</v>
      </c>
      <c r="BH6" s="35">
        <f t="shared" si="7"/>
        <v>2375.23</v>
      </c>
      <c r="BI6" s="35">
        <f t="shared" si="7"/>
        <v>1867.78</v>
      </c>
      <c r="BJ6" s="35">
        <f t="shared" si="7"/>
        <v>1676.85</v>
      </c>
      <c r="BK6" s="35">
        <f t="shared" si="7"/>
        <v>1671.86</v>
      </c>
      <c r="BL6" s="35">
        <f t="shared" si="7"/>
        <v>1673.47</v>
      </c>
      <c r="BM6" s="35">
        <f t="shared" si="7"/>
        <v>1592.72</v>
      </c>
      <c r="BN6" s="35">
        <f t="shared" si="7"/>
        <v>1223.96</v>
      </c>
      <c r="BO6" s="35">
        <f t="shared" si="7"/>
        <v>1269.1500000000001</v>
      </c>
      <c r="BP6" s="34" t="str">
        <f>IF(BP7="","",IF(BP7="-","【-】","【"&amp;SUBSTITUTE(TEXT(BP7,"#,##0.00"),"-","△")&amp;"】"))</f>
        <v>【1,209.40】</v>
      </c>
      <c r="BQ6" s="35">
        <f>IF(BQ7="",NA(),BQ7)</f>
        <v>76.95</v>
      </c>
      <c r="BR6" s="35">
        <f t="shared" ref="BR6:BZ6" si="8">IF(BR7="",NA(),BR7)</f>
        <v>55.96</v>
      </c>
      <c r="BS6" s="35">
        <f t="shared" si="8"/>
        <v>76.510000000000005</v>
      </c>
      <c r="BT6" s="35">
        <f t="shared" si="8"/>
        <v>77</v>
      </c>
      <c r="BU6" s="35">
        <f t="shared" si="8"/>
        <v>78.39</v>
      </c>
      <c r="BV6" s="35">
        <f t="shared" si="8"/>
        <v>50.54</v>
      </c>
      <c r="BW6" s="35">
        <f t="shared" si="8"/>
        <v>49.22</v>
      </c>
      <c r="BX6" s="35">
        <f t="shared" si="8"/>
        <v>53.7</v>
      </c>
      <c r="BY6" s="35">
        <f t="shared" si="8"/>
        <v>61.54</v>
      </c>
      <c r="BZ6" s="35">
        <f t="shared" si="8"/>
        <v>63.97</v>
      </c>
      <c r="CA6" s="34" t="str">
        <f>IF(CA7="","",IF(CA7="-","【-】","【"&amp;SUBSTITUTE(TEXT(CA7,"#,##0.00"),"-","△")&amp;"】"))</f>
        <v>【74.48】</v>
      </c>
      <c r="CB6" s="35">
        <f>IF(CB7="",NA(),CB7)</f>
        <v>153.41</v>
      </c>
      <c r="CC6" s="35">
        <f t="shared" ref="CC6:CK6" si="9">IF(CC7="",NA(),CC7)</f>
        <v>211.72</v>
      </c>
      <c r="CD6" s="35">
        <f t="shared" si="9"/>
        <v>152.80000000000001</v>
      </c>
      <c r="CE6" s="35">
        <f t="shared" si="9"/>
        <v>153.9</v>
      </c>
      <c r="CF6" s="35">
        <f t="shared" si="9"/>
        <v>149.99</v>
      </c>
      <c r="CG6" s="35">
        <f t="shared" si="9"/>
        <v>320.36</v>
      </c>
      <c r="CH6" s="35">
        <f t="shared" si="9"/>
        <v>332.02</v>
      </c>
      <c r="CI6" s="35">
        <f t="shared" si="9"/>
        <v>300.35000000000002</v>
      </c>
      <c r="CJ6" s="35">
        <f t="shared" si="9"/>
        <v>267.86</v>
      </c>
      <c r="CK6" s="35">
        <f t="shared" si="9"/>
        <v>256.82</v>
      </c>
      <c r="CL6" s="34" t="str">
        <f>IF(CL7="","",IF(CL7="-","【-】","【"&amp;SUBSTITUTE(TEXT(CL7,"#,##0.00"),"-","△")&amp;"】"))</f>
        <v>【219.46】</v>
      </c>
      <c r="CM6" s="35">
        <f>IF(CM7="",NA(),CM7)</f>
        <v>42.71</v>
      </c>
      <c r="CN6" s="35">
        <f t="shared" ref="CN6:CV6" si="10">IF(CN7="",NA(),CN7)</f>
        <v>41.65</v>
      </c>
      <c r="CO6" s="35">
        <f t="shared" si="10"/>
        <v>42</v>
      </c>
      <c r="CP6" s="35">
        <f t="shared" si="10"/>
        <v>42.12</v>
      </c>
      <c r="CQ6" s="35">
        <f t="shared" si="10"/>
        <v>42.12</v>
      </c>
      <c r="CR6" s="35">
        <f t="shared" si="10"/>
        <v>34.74</v>
      </c>
      <c r="CS6" s="35">
        <f t="shared" si="10"/>
        <v>36.65</v>
      </c>
      <c r="CT6" s="35">
        <f t="shared" si="10"/>
        <v>37.72</v>
      </c>
      <c r="CU6" s="35">
        <f t="shared" si="10"/>
        <v>37.08</v>
      </c>
      <c r="CV6" s="35">
        <f t="shared" si="10"/>
        <v>37.46</v>
      </c>
      <c r="CW6" s="34" t="str">
        <f>IF(CW7="","",IF(CW7="-","【-】","【"&amp;SUBSTITUTE(TEXT(CW7,"#,##0.00"),"-","△")&amp;"】"))</f>
        <v>【42.82】</v>
      </c>
      <c r="CX6" s="35">
        <f>IF(CX7="",NA(),CX7)</f>
        <v>83.99</v>
      </c>
      <c r="CY6" s="35">
        <f t="shared" ref="CY6:DG6" si="11">IF(CY7="",NA(),CY7)</f>
        <v>84.34</v>
      </c>
      <c r="CZ6" s="35">
        <f t="shared" si="11"/>
        <v>84.13</v>
      </c>
      <c r="DA6" s="35">
        <f t="shared" si="11"/>
        <v>84.82</v>
      </c>
      <c r="DB6" s="35">
        <f t="shared" si="11"/>
        <v>85.61</v>
      </c>
      <c r="DC6" s="35">
        <f t="shared" si="11"/>
        <v>70.14</v>
      </c>
      <c r="DD6" s="35">
        <f t="shared" si="11"/>
        <v>68.83</v>
      </c>
      <c r="DE6" s="35">
        <f t="shared" si="11"/>
        <v>68.459999999999994</v>
      </c>
      <c r="DF6" s="35">
        <f t="shared" si="11"/>
        <v>67.22</v>
      </c>
      <c r="DG6" s="35">
        <f t="shared" si="11"/>
        <v>67.459999999999994</v>
      </c>
      <c r="DH6" s="34" t="str">
        <f>IF(DH7="","",IF(DH7="-","【-】","【"&amp;SUBSTITUTE(TEXT(DH7,"#,##0.00"),"-","△")&amp;"】"))</f>
        <v>【83.36】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0.08</v>
      </c>
      <c r="EK6" s="35">
        <f t="shared" si="14"/>
        <v>0.26</v>
      </c>
      <c r="EL6" s="35">
        <f t="shared" si="14"/>
        <v>0.13</v>
      </c>
      <c r="EM6" s="35">
        <f t="shared" si="14"/>
        <v>0.13</v>
      </c>
      <c r="EN6" s="35">
        <f t="shared" si="14"/>
        <v>0.09</v>
      </c>
      <c r="EO6" s="34" t="str">
        <f>IF(EO7="","",IF(EO7="-","【-】","【"&amp;SUBSTITUTE(TEXT(EO7,"#,##0.00"),"-","△")&amp;"】"))</f>
        <v>【0.12】</v>
      </c>
    </row>
    <row r="7" spans="1:145" s="36" customFormat="1">
      <c r="A7" s="28"/>
      <c r="B7" s="37">
        <v>2018</v>
      </c>
      <c r="C7" s="37">
        <v>364681</v>
      </c>
      <c r="D7" s="37">
        <v>47</v>
      </c>
      <c r="E7" s="37">
        <v>17</v>
      </c>
      <c r="F7" s="37">
        <v>4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24</v>
      </c>
      <c r="Q7" s="38">
        <v>103.62</v>
      </c>
      <c r="R7" s="38">
        <v>2800</v>
      </c>
      <c r="S7" s="38">
        <v>8959</v>
      </c>
      <c r="T7" s="38">
        <v>194.84</v>
      </c>
      <c r="U7" s="38">
        <v>45.98</v>
      </c>
      <c r="V7" s="38">
        <v>2133</v>
      </c>
      <c r="W7" s="38">
        <v>0.89</v>
      </c>
      <c r="X7" s="38">
        <v>2396.63</v>
      </c>
      <c r="Y7" s="38">
        <v>95.58</v>
      </c>
      <c r="Z7" s="38">
        <v>100.37</v>
      </c>
      <c r="AA7" s="38">
        <v>100.04</v>
      </c>
      <c r="AB7" s="38">
        <v>99.58</v>
      </c>
      <c r="AC7" s="38">
        <v>100.93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2340.42</v>
      </c>
      <c r="BH7" s="38">
        <v>2375.23</v>
      </c>
      <c r="BI7" s="38">
        <v>1867.78</v>
      </c>
      <c r="BJ7" s="38">
        <v>1676.85</v>
      </c>
      <c r="BK7" s="38">
        <v>1671.86</v>
      </c>
      <c r="BL7" s="38">
        <v>1673.47</v>
      </c>
      <c r="BM7" s="38">
        <v>1592.72</v>
      </c>
      <c r="BN7" s="38">
        <v>1223.96</v>
      </c>
      <c r="BO7" s="38">
        <v>1269.1500000000001</v>
      </c>
      <c r="BP7" s="38">
        <v>1209.4000000000001</v>
      </c>
      <c r="BQ7" s="38">
        <v>76.95</v>
      </c>
      <c r="BR7" s="38">
        <v>55.96</v>
      </c>
      <c r="BS7" s="38">
        <v>76.510000000000005</v>
      </c>
      <c r="BT7" s="38">
        <v>77</v>
      </c>
      <c r="BU7" s="38">
        <v>78.39</v>
      </c>
      <c r="BV7" s="38">
        <v>50.54</v>
      </c>
      <c r="BW7" s="38">
        <v>49.22</v>
      </c>
      <c r="BX7" s="38">
        <v>53.7</v>
      </c>
      <c r="BY7" s="38">
        <v>61.54</v>
      </c>
      <c r="BZ7" s="38">
        <v>63.97</v>
      </c>
      <c r="CA7" s="38">
        <v>74.48</v>
      </c>
      <c r="CB7" s="38">
        <v>153.41</v>
      </c>
      <c r="CC7" s="38">
        <v>211.72</v>
      </c>
      <c r="CD7" s="38">
        <v>152.80000000000001</v>
      </c>
      <c r="CE7" s="38">
        <v>153.9</v>
      </c>
      <c r="CF7" s="38">
        <v>149.99</v>
      </c>
      <c r="CG7" s="38">
        <v>320.36</v>
      </c>
      <c r="CH7" s="38">
        <v>332.02</v>
      </c>
      <c r="CI7" s="38">
        <v>300.35000000000002</v>
      </c>
      <c r="CJ7" s="38">
        <v>267.86</v>
      </c>
      <c r="CK7" s="38">
        <v>256.82</v>
      </c>
      <c r="CL7" s="38">
        <v>219.46</v>
      </c>
      <c r="CM7" s="38">
        <v>42.71</v>
      </c>
      <c r="CN7" s="38">
        <v>41.65</v>
      </c>
      <c r="CO7" s="38">
        <v>42</v>
      </c>
      <c r="CP7" s="38">
        <v>42.12</v>
      </c>
      <c r="CQ7" s="38">
        <v>42.12</v>
      </c>
      <c r="CR7" s="38">
        <v>34.74</v>
      </c>
      <c r="CS7" s="38">
        <v>36.65</v>
      </c>
      <c r="CT7" s="38">
        <v>37.72</v>
      </c>
      <c r="CU7" s="38">
        <v>37.08</v>
      </c>
      <c r="CV7" s="38">
        <v>37.46</v>
      </c>
      <c r="CW7" s="38">
        <v>42.82</v>
      </c>
      <c r="CX7" s="38">
        <v>83.99</v>
      </c>
      <c r="CY7" s="38">
        <v>84.34</v>
      </c>
      <c r="CZ7" s="38">
        <v>84.13</v>
      </c>
      <c r="DA7" s="38">
        <v>84.82</v>
      </c>
      <c r="DB7" s="38">
        <v>85.61</v>
      </c>
      <c r="DC7" s="38">
        <v>70.14</v>
      </c>
      <c r="DD7" s="38">
        <v>68.83</v>
      </c>
      <c r="DE7" s="38">
        <v>68.459999999999994</v>
      </c>
      <c r="DF7" s="38">
        <v>67.22</v>
      </c>
      <c r="DG7" s="38">
        <v>67.459999999999994</v>
      </c>
      <c r="DH7" s="38">
        <v>83.36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0.08</v>
      </c>
      <c r="EK7" s="38">
        <v>0.26</v>
      </c>
      <c r="EL7" s="38">
        <v>0.13</v>
      </c>
      <c r="EM7" s="38">
        <v>0.13</v>
      </c>
      <c r="EN7" s="38">
        <v>0.09</v>
      </c>
      <c r="EO7" s="38">
        <v>0.12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48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dcterms:created xsi:type="dcterms:W3CDTF">2019-12-05T05:14:17Z</dcterms:created>
  <dcterms:modified xsi:type="dcterms:W3CDTF">2020-01-21T00:53:35Z</dcterms:modified>
  <cp:category/>
</cp:coreProperties>
</file>