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E:\H27～上下水道課\H31上下水道課\各課・調査通知等\総務課\1／31公営企業に係る経営比較分析表（平成30年度決算）の分析等について\提出\"/>
    </mc:Choice>
  </mc:AlternateContent>
  <xr:revisionPtr revIDLastSave="0" documentId="13_ncr:1_{7EA8EF52-7584-49E9-94C1-004FF8144A42}" xr6:coauthVersionLast="36" xr6:coauthVersionMax="36" xr10:uidLastSave="{00000000-0000-0000-0000-000000000000}"/>
  <workbookProtection workbookAlgorithmName="SHA-512" workbookHashValue="P8gKKoemLdQRboNAVbw7QJs0TUEjcTFn0xxDQF+p7ySm/fMy/HoHtIIt6cIUrsK0q7X3VbJkupoRAc3V93fOFQ==" workbookSaltValue="adw09t4XarcZkVGZ9B6sTg==" workbookSpinCount="100000" lockStructure="1"/>
  <bookViews>
    <workbookView xWindow="0" yWindow="0" windowWidth="21690" windowHeight="1158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P10" i="4" s="1"/>
  <c r="O6" i="5"/>
  <c r="N6" i="5"/>
  <c r="M6" i="5"/>
  <c r="AD8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E86" i="4"/>
  <c r="BB10" i="4"/>
  <c r="AT10" i="4"/>
  <c r="AL10" i="4"/>
  <c r="AD10" i="4"/>
  <c r="I10" i="4"/>
  <c r="B10" i="4"/>
  <c r="AT8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<sst xmlns="http://schemas.openxmlformats.org/spreadsheetml/2006/main" count="228" uniqueCount="114">
  <si>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</si>
  <si>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</si>
  <si>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</si>
  <si>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</si>
  <si>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</si>
  <si>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</si>
  <si>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</si>
  <si>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</si>
  <si>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</si>
  <si>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</si>
  <si>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</si>
  <si>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</si>
  <si>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</si>
  <si>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</si>
  <si>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</si>
  <si>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</si>
  <si>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</si>
  <si>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</si>
  <si>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</si>
  <si>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</si>
  <si>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</si>
  <si>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</si>
  <si>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</si>
  <si>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</si>
  <si>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</si>
  <si>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</si>
  <si>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</si>
  <si>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</si>
  <si>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</si>
  <si>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</si>
  <si>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</si>
  <si>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</si>
  <si>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</si>
  <si>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</si>
  <si>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</si>
  <si>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</si>
  <si>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</si>
  <si>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</si>
  <si>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</si>
  <si>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</si>
  <si>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</si>
  <si>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</si>
  <si>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</si>
  <si>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</si>
  <si>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</si>
  <si>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</si>
  <si>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</si>
  <si>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</si>
  <si>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</si>
  <si>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</si>
  <si>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</si>
  <si>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</si>
  <si>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</si>
  <si>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</si>
  <si>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</si>
  <si>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</si>
  <si>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</si>
  <si>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</si>
  <si>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</si>
  <si>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</si>
  <si>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</si>
  <si>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</si>
  <si>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</si>
  <si>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</si>
  <si>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</si>
  <si>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</si>
  <si>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</si>
  <si>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</si>
  <si>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</si>
  <si>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</si>
  <si>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</si>
  <si>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</si>
  <si>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</si>
  <si>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</si>
  <si>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</si>
  <si>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</si>
  <si>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</si>
  <si>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</si>
  <si>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</si>
  <si>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</si>
  <si>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</si>
  <si>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</si>
  <si>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</si>
  <si>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</si>
  <si>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</si>
  <si>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</si>
  <si>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</si>
  <si>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</si>
  <si>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</si>
  <si>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</si>
  <si>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</si>
  <si>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</si>
  <si>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</si>
  <si>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</si>
  <si>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</si>
  <si>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</si>
  <si>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</si>
  <si>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</si>
  <si>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海陽町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</si>
  <si>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</si>
  <si>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</si>
  <si>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</si>
  <si>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</si>
  <si>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</si>
  <si>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</si>
  <si>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</si>
  <si>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</si>
  <si>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</si>
  <si>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</si>
  <si>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</si>
  <si>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</si>
  <si>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１４年から供用を開始している。処理区は１処理区である。経営については、一般会計からの繰入金に依存している状況である。工事は完了しており、今後加入者の増加が見込まれないため、経費の節減に努めていく。</t>
    <rPh sb="1" eb="3">
      <t>ヘイセイ</t>
    </rPh>
    <rPh sb="5" eb="6">
      <t>ネン</t>
    </rPh>
    <rPh sb="8" eb="10">
      <t>キョウヨウ</t>
    </rPh>
    <rPh sb="11" eb="13">
      <t>カイシ</t>
    </rPh>
    <rPh sb="18" eb="20">
      <t>ショリ</t>
    </rPh>
    <rPh sb="20" eb="21">
      <t>ク</t>
    </rPh>
    <rPh sb="23" eb="25">
      <t>ショリ</t>
    </rPh>
    <rPh sb="25" eb="26">
      <t>ク</t>
    </rPh>
    <rPh sb="30" eb="32">
      <t>ケイエイ</t>
    </rPh>
    <rPh sb="38" eb="40">
      <t>イッパン</t>
    </rPh>
    <rPh sb="40" eb="42">
      <t>カイケイ</t>
    </rPh>
    <rPh sb="45" eb="48">
      <t>クリイレキン</t>
    </rPh>
    <rPh sb="49" eb="51">
      <t>イゾン</t>
    </rPh>
    <rPh sb="55" eb="57">
      <t>ジョウキョウ</t>
    </rPh>
    <rPh sb="61" eb="63">
      <t>コウジ</t>
    </rPh>
    <rPh sb="64" eb="66">
      <t>カンリョウ</t>
    </rPh>
    <rPh sb="71" eb="73">
      <t>コンゴ</t>
    </rPh>
    <rPh sb="73" eb="76">
      <t>カニュウシャ</t>
    </rPh>
    <rPh sb="77" eb="79">
      <t>ゾウカ</t>
    </rPh>
    <rPh sb="80" eb="82">
      <t>ミコ</t>
    </rPh>
    <rPh sb="89" eb="91">
      <t>ケイヒ</t>
    </rPh>
    <rPh sb="92" eb="94">
      <t>セツゲン</t>
    </rPh>
    <rPh sb="95" eb="96">
      <t>ツト</t>
    </rPh>
    <phoneticPr fontId="15"/>
  </si>
  <si>
    <t>　修繕計画を策定することにより、費用の平均化を図るなど、計画的な経営に努める。</t>
    <rPh sb="1" eb="3">
      <t>シュウゼン</t>
    </rPh>
    <rPh sb="3" eb="5">
      <t>ケイカク</t>
    </rPh>
    <rPh sb="6" eb="8">
      <t>サクテイ</t>
    </rPh>
    <rPh sb="16" eb="18">
      <t>ヒヨウ</t>
    </rPh>
    <rPh sb="19" eb="21">
      <t>ヘイキン</t>
    </rPh>
    <rPh sb="21" eb="22">
      <t>カ</t>
    </rPh>
    <rPh sb="23" eb="24">
      <t>ハカ</t>
    </rPh>
    <rPh sb="28" eb="31">
      <t>ケイカクテキ</t>
    </rPh>
    <rPh sb="32" eb="34">
      <t>ケイエイ</t>
    </rPh>
    <rPh sb="35" eb="36">
      <t>ツト</t>
    </rPh>
    <phoneticPr fontId="15"/>
  </si>
  <si>
    <t>　管路の更新には至っていないが、機械設備の対応年数経過による小規模修繕が発生し、随時対応している。長寿命化対策など、中長期的な修繕計画の策定が必要である。</t>
    <rPh sb="1" eb="2">
      <t>カン</t>
    </rPh>
    <rPh sb="2" eb="3">
      <t>ロ</t>
    </rPh>
    <rPh sb="4" eb="6">
      <t>コウシン</t>
    </rPh>
    <rPh sb="8" eb="9">
      <t>イタ</t>
    </rPh>
    <rPh sb="16" eb="18">
      <t>キカイ</t>
    </rPh>
    <rPh sb="18" eb="20">
      <t>セツビ</t>
    </rPh>
    <rPh sb="21" eb="23">
      <t>タイオウ</t>
    </rPh>
    <rPh sb="23" eb="25">
      <t>ネンスウ</t>
    </rPh>
    <rPh sb="25" eb="27">
      <t>ケイカ</t>
    </rPh>
    <rPh sb="30" eb="33">
      <t>ショウキボ</t>
    </rPh>
    <rPh sb="33" eb="35">
      <t>シュウゼン</t>
    </rPh>
    <rPh sb="36" eb="38">
      <t>ハッセイ</t>
    </rPh>
    <rPh sb="40" eb="42">
      <t>ズイジ</t>
    </rPh>
    <rPh sb="42" eb="44">
      <t>タイオウ</t>
    </rPh>
    <rPh sb="49" eb="53">
      <t>チョウジュミョウカ</t>
    </rPh>
    <rPh sb="53" eb="55">
      <t>タイサク</t>
    </rPh>
    <rPh sb="58" eb="62">
      <t>チュウチョウキテキ</t>
    </rPh>
    <rPh sb="63" eb="65">
      <t>シュウゼン</t>
    </rPh>
    <rPh sb="65" eb="67">
      <t>ケイカク</t>
    </rPh>
    <rPh sb="68" eb="70">
      <t>サクテイ</t>
    </rPh>
    <rPh sb="71" eb="73">
      <t>ヒツヨウ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</si>
</sst>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32A93105-8DD0-4013-BF66-7B72E0FC61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C-497B-BAC3-175268BD5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0.31</c:v>
                </c:pt>
                <c:pt idx="1">
                  <c:v>0.1</c:v>
                </c:pt>
                <c:pt idx="2" formatCode="#,##0.00;&quot;△&quot;#,##0.00">
                  <c:v>0</c:v>
                </c:pt>
                <c:pt idx="3">
                  <c:v>0.09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0C-497B-BAC3-175268BD5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44.33</c:v>
                </c:pt>
                <c:pt idx="1">
                  <c:v>44.33</c:v>
                </c:pt>
                <c:pt idx="2">
                  <c:v>44.33</c:v>
                </c:pt>
                <c:pt idx="3">
                  <c:v>41.24</c:v>
                </c:pt>
                <c:pt idx="4">
                  <c:v>38.14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8-4398-A288-BB19F34F8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29.86</c:v>
                </c:pt>
                <c:pt idx="1">
                  <c:v>29.28</c:v>
                </c:pt>
                <c:pt idx="2">
                  <c:v>29.4</c:v>
                </c:pt>
                <c:pt idx="3">
                  <c:v>33.21</c:v>
                </c:pt>
                <c:pt idx="4">
                  <c:v>32.229999999999997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8-4398-A288-BB19F34F8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0-47FA-8AC4-9E8817CE9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65.95</c:v>
                </c:pt>
                <c:pt idx="1">
                  <c:v>66.819999999999993</c:v>
                </c:pt>
                <c:pt idx="2">
                  <c:v>63.77</c:v>
                </c:pt>
                <c:pt idx="3">
                  <c:v>79.98</c:v>
                </c:pt>
                <c:pt idx="4">
                  <c:v>80.8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0-47FA-8AC4-9E8817CE9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104.62</c:v>
                </c:pt>
                <c:pt idx="1">
                  <c:v>101.86</c:v>
                </c:pt>
                <c:pt idx="2">
                  <c:v>93.13</c:v>
                </c:pt>
                <c:pt idx="3">
                  <c:v>106.18</c:v>
                </c:pt>
                <c:pt idx="4">
                  <c:v>100.56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D-43BF-9893-02793B67D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3D-43BF-9893-02793B67D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4-41AF-85D4-E3C38E006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A4-41AF-85D4-E3C38E006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7-49C9-9719-1751CE9DF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27-49C9-9719-1751CE9DF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C-44DF-811F-EF208440B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3C-44DF-811F-EF208440B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1-4395-A13B-90E5FDAC1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B1-4395-A13B-90E5FDAC1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27-4024-AC7C-BDC451AC5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1741.94</c:v>
                </c:pt>
                <c:pt idx="1">
                  <c:v>1451.54</c:v>
                </c:pt>
                <c:pt idx="2">
                  <c:v>1700.42</c:v>
                </c:pt>
                <c:pt idx="3">
                  <c:v>1060.8599999999999</c:v>
                </c:pt>
                <c:pt idx="4">
                  <c:v>1006.65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27-4024-AC7C-BDC451AC5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37.68</c:v>
                </c:pt>
                <c:pt idx="1">
                  <c:v>30.91</c:v>
                </c:pt>
                <c:pt idx="2">
                  <c:v>34.96</c:v>
                </c:pt>
                <c:pt idx="3">
                  <c:v>36.07</c:v>
                </c:pt>
                <c:pt idx="4">
                  <c:v>37.53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0-469F-8F42-EBD25B285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33.86</c:v>
                </c:pt>
                <c:pt idx="1">
                  <c:v>33.58</c:v>
                </c:pt>
                <c:pt idx="2">
                  <c:v>34.51</c:v>
                </c:pt>
                <c:pt idx="3">
                  <c:v>45.81</c:v>
                </c:pt>
                <c:pt idx="4">
                  <c:v>43.43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70-469F-8F42-EBD25B285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283.63</c:v>
                </c:pt>
                <c:pt idx="1">
                  <c:v>340.02</c:v>
                </c:pt>
                <c:pt idx="2">
                  <c:v>305.39</c:v>
                </c:pt>
                <c:pt idx="3">
                  <c:v>310.8</c:v>
                </c:pt>
                <c:pt idx="4">
                  <c:v>311.43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8-46FF-A433-8B59B0E8F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510.15</c:v>
                </c:pt>
                <c:pt idx="1">
                  <c:v>514.39</c:v>
                </c:pt>
                <c:pt idx="2">
                  <c:v>476.11</c:v>
                </c:pt>
                <c:pt idx="3">
                  <c:v>383.92</c:v>
                </c:pt>
                <c:pt idx="4">
                  <c:v>400.44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28-46FF-A433-8B59B0E8F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【973.20】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【377.19】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S43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徳島県　海陽町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漁業集落排水</v>
      </c>
      <c r="Q8" s="48"/>
      <c r="R8" s="48"/>
      <c r="S8" s="48"/>
      <c r="T8" s="48"/>
      <c r="U8" s="48"/>
      <c r="V8" s="48"/>
      <c r="W8" s="48" t="str">
        <f>データ!L6</f>
        <v>H2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9467</v>
      </c>
      <c r="AM8" s="50"/>
      <c r="AN8" s="50"/>
      <c r="AO8" s="50"/>
      <c r="AP8" s="50"/>
      <c r="AQ8" s="50"/>
      <c r="AR8" s="50"/>
      <c r="AS8" s="50"/>
      <c r="AT8" s="45">
        <f>データ!T6</f>
        <v>327.67</v>
      </c>
      <c r="AU8" s="45"/>
      <c r="AV8" s="45"/>
      <c r="AW8" s="45"/>
      <c r="AX8" s="45"/>
      <c r="AY8" s="45"/>
      <c r="AZ8" s="45"/>
      <c r="BA8" s="45"/>
      <c r="BB8" s="45">
        <f>データ!U6</f>
        <v>28.89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1.51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1990</v>
      </c>
      <c r="AE10" s="50"/>
      <c r="AF10" s="50"/>
      <c r="AG10" s="50"/>
      <c r="AH10" s="50"/>
      <c r="AI10" s="50"/>
      <c r="AJ10" s="50"/>
      <c r="AK10" s="2"/>
      <c r="AL10" s="50">
        <f>データ!V6</f>
        <v>142</v>
      </c>
      <c r="AM10" s="50"/>
      <c r="AN10" s="50"/>
      <c r="AO10" s="50"/>
      <c r="AP10" s="50"/>
      <c r="AQ10" s="50"/>
      <c r="AR10" s="50"/>
      <c r="AS10" s="50"/>
      <c r="AT10" s="45">
        <f>データ!W6</f>
        <v>7.0000000000000007E-2</v>
      </c>
      <c r="AU10" s="45"/>
      <c r="AV10" s="45"/>
      <c r="AW10" s="45"/>
      <c r="AX10" s="45"/>
      <c r="AY10" s="45"/>
      <c r="AZ10" s="45"/>
      <c r="BA10" s="45"/>
      <c r="BB10" s="45">
        <f>データ!X6</f>
        <v>2028.57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111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113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112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【973.20】</v>
      </c>
      <c r="I86" s="26" t="str">
        <f>データ!CA6</f>
        <v>【45.14】</v>
      </c>
      <c r="J86" s="26" t="str">
        <f>データ!CL6</f>
        <v>【377.19】</v>
      </c>
      <c r="K86" s="26" t="str">
        <f>データ!CW6</f>
        <v>【33.69】</v>
      </c>
      <c r="L86" s="26" t="str">
        <f>データ!DH6</f>
        <v>【80.08】</v>
      </c>
      <c r="M86" s="26" t="s">
        <v>44</v>
      </c>
      <c r="N86" s="26" t="s">
        <v>44</v>
      </c>
      <c r="O86" s="26" t="str">
        <f>データ!EO6</f>
        <v>【0.04】</v>
      </c>
    </row>
  </sheetData>
  <sheetProtection algorithmName="SHA-512" hashValue="bpLlB8BHcEaREnq0dPJaClbvPhcUbU+HOKG3qY1VwEkz1Y9lS2ZPBVKvny5C/zaAyMi40WX8MR8lSSA8EmPVDA==" saltValue="cLK9xDwTlvlH+bsELQE7a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363880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徳島県　海陽町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1.51</v>
      </c>
      <c r="Q6" s="34">
        <f t="shared" si="3"/>
        <v>100</v>
      </c>
      <c r="R6" s="34">
        <f t="shared" si="3"/>
        <v>1990</v>
      </c>
      <c r="S6" s="34">
        <f t="shared" si="3"/>
        <v>9467</v>
      </c>
      <c r="T6" s="34">
        <f t="shared" si="3"/>
        <v>327.67</v>
      </c>
      <c r="U6" s="34">
        <f t="shared" si="3"/>
        <v>28.89</v>
      </c>
      <c r="V6" s="34">
        <f t="shared" si="3"/>
        <v>142</v>
      </c>
      <c r="W6" s="34">
        <f t="shared" si="3"/>
        <v>7.0000000000000007E-2</v>
      </c>
      <c r="X6" s="34">
        <f t="shared" si="3"/>
        <v>2028.57</v>
      </c>
      <c r="Y6" s="35">
        <f>IF(Y7="",NA(),Y7)</f>
        <v>104.62</v>
      </c>
      <c r="Z6" s="35">
        <f t="shared" ref="Z6:AH6" si="4">IF(Z7="",NA(),Z7)</f>
        <v>101.86</v>
      </c>
      <c r="AA6" s="35">
        <f t="shared" si="4"/>
        <v>93.13</v>
      </c>
      <c r="AB6" s="35">
        <f t="shared" si="4"/>
        <v>106.18</v>
      </c>
      <c r="AC6" s="35">
        <f t="shared" si="4"/>
        <v>100.56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1741.94</v>
      </c>
      <c r="BL6" s="35">
        <f t="shared" si="7"/>
        <v>1451.54</v>
      </c>
      <c r="BM6" s="35">
        <f t="shared" si="7"/>
        <v>1700.42</v>
      </c>
      <c r="BN6" s="35">
        <f t="shared" si="7"/>
        <v>1060.8599999999999</v>
      </c>
      <c r="BO6" s="35">
        <f t="shared" si="7"/>
        <v>1006.65</v>
      </c>
      <c r="BP6" s="34" t="str">
        <f>IF(BP7="","",IF(BP7="-","【-】","【"&amp;SUBSTITUTE(TEXT(BP7,"#,##0.00"),"-","△")&amp;"】"))</f>
        <v>【973.20】</v>
      </c>
      <c r="BQ6" s="35">
        <f>IF(BQ7="",NA(),BQ7)</f>
        <v>37.68</v>
      </c>
      <c r="BR6" s="35">
        <f t="shared" ref="BR6:BZ6" si="8">IF(BR7="",NA(),BR7)</f>
        <v>30.91</v>
      </c>
      <c r="BS6" s="35">
        <f t="shared" si="8"/>
        <v>34.96</v>
      </c>
      <c r="BT6" s="35">
        <f t="shared" si="8"/>
        <v>36.07</v>
      </c>
      <c r="BU6" s="35">
        <f t="shared" si="8"/>
        <v>37.53</v>
      </c>
      <c r="BV6" s="35">
        <f t="shared" si="8"/>
        <v>33.86</v>
      </c>
      <c r="BW6" s="35">
        <f t="shared" si="8"/>
        <v>33.58</v>
      </c>
      <c r="BX6" s="35">
        <f t="shared" si="8"/>
        <v>34.51</v>
      </c>
      <c r="BY6" s="35">
        <f t="shared" si="8"/>
        <v>45.81</v>
      </c>
      <c r="BZ6" s="35">
        <f t="shared" si="8"/>
        <v>43.43</v>
      </c>
      <c r="CA6" s="34" t="str">
        <f>IF(CA7="","",IF(CA7="-","【-】","【"&amp;SUBSTITUTE(TEXT(CA7,"#,##0.00"),"-","△")&amp;"】"))</f>
        <v>【45.14】</v>
      </c>
      <c r="CB6" s="35">
        <f>IF(CB7="",NA(),CB7)</f>
        <v>283.63</v>
      </c>
      <c r="CC6" s="35">
        <f t="shared" ref="CC6:CK6" si="9">IF(CC7="",NA(),CC7)</f>
        <v>340.02</v>
      </c>
      <c r="CD6" s="35">
        <f t="shared" si="9"/>
        <v>305.39</v>
      </c>
      <c r="CE6" s="35">
        <f t="shared" si="9"/>
        <v>310.8</v>
      </c>
      <c r="CF6" s="35">
        <f t="shared" si="9"/>
        <v>311.43</v>
      </c>
      <c r="CG6" s="35">
        <f t="shared" si="9"/>
        <v>510.15</v>
      </c>
      <c r="CH6" s="35">
        <f t="shared" si="9"/>
        <v>514.39</v>
      </c>
      <c r="CI6" s="35">
        <f t="shared" si="9"/>
        <v>476.11</v>
      </c>
      <c r="CJ6" s="35">
        <f t="shared" si="9"/>
        <v>383.92</v>
      </c>
      <c r="CK6" s="35">
        <f t="shared" si="9"/>
        <v>400.44</v>
      </c>
      <c r="CL6" s="34" t="str">
        <f>IF(CL7="","",IF(CL7="-","【-】","【"&amp;SUBSTITUTE(TEXT(CL7,"#,##0.00"),"-","△")&amp;"】"))</f>
        <v>【377.19】</v>
      </c>
      <c r="CM6" s="35">
        <f>IF(CM7="",NA(),CM7)</f>
        <v>44.33</v>
      </c>
      <c r="CN6" s="35">
        <f t="shared" ref="CN6:CV6" si="10">IF(CN7="",NA(),CN7)</f>
        <v>44.33</v>
      </c>
      <c r="CO6" s="35">
        <f t="shared" si="10"/>
        <v>44.33</v>
      </c>
      <c r="CP6" s="35">
        <f t="shared" si="10"/>
        <v>41.24</v>
      </c>
      <c r="CQ6" s="35">
        <f t="shared" si="10"/>
        <v>38.14</v>
      </c>
      <c r="CR6" s="35">
        <f t="shared" si="10"/>
        <v>29.86</v>
      </c>
      <c r="CS6" s="35">
        <f t="shared" si="10"/>
        <v>29.28</v>
      </c>
      <c r="CT6" s="35">
        <f t="shared" si="10"/>
        <v>29.4</v>
      </c>
      <c r="CU6" s="35">
        <f t="shared" si="10"/>
        <v>33.21</v>
      </c>
      <c r="CV6" s="35">
        <f t="shared" si="10"/>
        <v>32.229999999999997</v>
      </c>
      <c r="CW6" s="34" t="str">
        <f>IF(CW7="","",IF(CW7="-","【-】","【"&amp;SUBSTITUTE(TEXT(CW7,"#,##0.00"),"-","△")&amp;"】"))</f>
        <v>【33.69】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65.95</v>
      </c>
      <c r="DD6" s="35">
        <f t="shared" si="11"/>
        <v>66.819999999999993</v>
      </c>
      <c r="DE6" s="35">
        <f t="shared" si="11"/>
        <v>63.77</v>
      </c>
      <c r="DF6" s="35">
        <f t="shared" si="11"/>
        <v>79.98</v>
      </c>
      <c r="DG6" s="35">
        <f t="shared" si="11"/>
        <v>80.8</v>
      </c>
      <c r="DH6" s="34" t="str">
        <f>IF(DH7="","",IF(DH7="-","【-】","【"&amp;SUBSTITUTE(TEXT(DH7,"#,##0.00"),"-","△")&amp;"】"))</f>
        <v>【80.08】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0.31</v>
      </c>
      <c r="EK6" s="35">
        <f t="shared" si="14"/>
        <v>0.1</v>
      </c>
      <c r="EL6" s="34">
        <f t="shared" si="14"/>
        <v>0</v>
      </c>
      <c r="EM6" s="35">
        <f t="shared" si="14"/>
        <v>0.09</v>
      </c>
      <c r="EN6" s="35">
        <f t="shared" si="14"/>
        <v>0.02</v>
      </c>
      <c r="EO6" s="34" t="str">
        <f>IF(EO7="","",IF(EO7="-","【-】","【"&amp;SUBSTITUTE(TEXT(EO7,"#,##0.00"),"-","△")&amp;"】"))</f>
        <v>【0.04】</v>
      </c>
    </row>
    <row r="7" spans="1:145" s="36" customFormat="1" x14ac:dyDescent="0.15">
      <c r="A7" s="28"/>
      <c r="B7" s="37">
        <v>2018</v>
      </c>
      <c r="C7" s="37">
        <v>363880</v>
      </c>
      <c r="D7" s="37">
        <v>47</v>
      </c>
      <c r="E7" s="37">
        <v>17</v>
      </c>
      <c r="F7" s="37">
        <v>6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1.51</v>
      </c>
      <c r="Q7" s="38">
        <v>100</v>
      </c>
      <c r="R7" s="38">
        <v>1990</v>
      </c>
      <c r="S7" s="38">
        <v>9467</v>
      </c>
      <c r="T7" s="38">
        <v>327.67</v>
      </c>
      <c r="U7" s="38">
        <v>28.89</v>
      </c>
      <c r="V7" s="38">
        <v>142</v>
      </c>
      <c r="W7" s="38">
        <v>7.0000000000000007E-2</v>
      </c>
      <c r="X7" s="38">
        <v>2028.57</v>
      </c>
      <c r="Y7" s="38">
        <v>104.62</v>
      </c>
      <c r="Z7" s="38">
        <v>101.86</v>
      </c>
      <c r="AA7" s="38">
        <v>93.13</v>
      </c>
      <c r="AB7" s="38">
        <v>106.18</v>
      </c>
      <c r="AC7" s="38">
        <v>100.56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1741.94</v>
      </c>
      <c r="BL7" s="38">
        <v>1451.54</v>
      </c>
      <c r="BM7" s="38">
        <v>1700.42</v>
      </c>
      <c r="BN7" s="38">
        <v>1060.8599999999999</v>
      </c>
      <c r="BO7" s="38">
        <v>1006.65</v>
      </c>
      <c r="BP7" s="38">
        <v>973.2</v>
      </c>
      <c r="BQ7" s="38">
        <v>37.68</v>
      </c>
      <c r="BR7" s="38">
        <v>30.91</v>
      </c>
      <c r="BS7" s="38">
        <v>34.96</v>
      </c>
      <c r="BT7" s="38">
        <v>36.07</v>
      </c>
      <c r="BU7" s="38">
        <v>37.53</v>
      </c>
      <c r="BV7" s="38">
        <v>33.86</v>
      </c>
      <c r="BW7" s="38">
        <v>33.58</v>
      </c>
      <c r="BX7" s="38">
        <v>34.51</v>
      </c>
      <c r="BY7" s="38">
        <v>45.81</v>
      </c>
      <c r="BZ7" s="38">
        <v>43.43</v>
      </c>
      <c r="CA7" s="38">
        <v>45.14</v>
      </c>
      <c r="CB7" s="38">
        <v>283.63</v>
      </c>
      <c r="CC7" s="38">
        <v>340.02</v>
      </c>
      <c r="CD7" s="38">
        <v>305.39</v>
      </c>
      <c r="CE7" s="38">
        <v>310.8</v>
      </c>
      <c r="CF7" s="38">
        <v>311.43</v>
      </c>
      <c r="CG7" s="38">
        <v>510.15</v>
      </c>
      <c r="CH7" s="38">
        <v>514.39</v>
      </c>
      <c r="CI7" s="38">
        <v>476.11</v>
      </c>
      <c r="CJ7" s="38">
        <v>383.92</v>
      </c>
      <c r="CK7" s="38">
        <v>400.44</v>
      </c>
      <c r="CL7" s="38">
        <v>377.19</v>
      </c>
      <c r="CM7" s="38">
        <v>44.33</v>
      </c>
      <c r="CN7" s="38">
        <v>44.33</v>
      </c>
      <c r="CO7" s="38">
        <v>44.33</v>
      </c>
      <c r="CP7" s="38">
        <v>41.24</v>
      </c>
      <c r="CQ7" s="38">
        <v>38.14</v>
      </c>
      <c r="CR7" s="38">
        <v>29.86</v>
      </c>
      <c r="CS7" s="38">
        <v>29.28</v>
      </c>
      <c r="CT7" s="38">
        <v>29.4</v>
      </c>
      <c r="CU7" s="38">
        <v>33.21</v>
      </c>
      <c r="CV7" s="38">
        <v>32.229999999999997</v>
      </c>
      <c r="CW7" s="38">
        <v>33.69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65.95</v>
      </c>
      <c r="DD7" s="38">
        <v>66.819999999999993</v>
      </c>
      <c r="DE7" s="38">
        <v>63.77</v>
      </c>
      <c r="DF7" s="38">
        <v>79.98</v>
      </c>
      <c r="DG7" s="38">
        <v>80.8</v>
      </c>
      <c r="DH7" s="38">
        <v>80.08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0.31</v>
      </c>
      <c r="EK7" s="38">
        <v>0.1</v>
      </c>
      <c r="EL7" s="38">
        <v>0</v>
      </c>
      <c r="EM7" s="38">
        <v>0.09</v>
      </c>
      <c r="EN7" s="38">
        <v>0.02</v>
      </c>
      <c r="EO7" s="38">
        <v>0.04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村本　英信</cp:lastModifiedBy>
  <dcterms:created xsi:type="dcterms:W3CDTF">2019-12-05T05:25:34Z</dcterms:created>
  <dcterms:modified xsi:type="dcterms:W3CDTF">2020-02-03T10:46:48Z</dcterms:modified>
  <cp:category/>
</cp:coreProperties>
</file>